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B0DFDE3-6240-4B57-8564-AC66D61B43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N551" i="1"/>
  <c r="BM551" i="1"/>
  <c r="Z551" i="1"/>
  <c r="Y551" i="1"/>
  <c r="BP551" i="1" s="1"/>
  <c r="BP550" i="1"/>
  <c r="BO550" i="1"/>
  <c r="BN550" i="1"/>
  <c r="BM550" i="1"/>
  <c r="Z550" i="1"/>
  <c r="Y550" i="1"/>
  <c r="X546" i="1"/>
  <c r="X545" i="1"/>
  <c r="BO544" i="1"/>
  <c r="BM544" i="1"/>
  <c r="Y544" i="1"/>
  <c r="Y545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BP539" i="1" s="1"/>
  <c r="P539" i="1"/>
  <c r="BP538" i="1"/>
  <c r="BO538" i="1"/>
  <c r="BN538" i="1"/>
  <c r="BM538" i="1"/>
  <c r="Z538" i="1"/>
  <c r="Y538" i="1"/>
  <c r="Y541" i="1" s="1"/>
  <c r="P538" i="1"/>
  <c r="X536" i="1"/>
  <c r="X535" i="1"/>
  <c r="BO534" i="1"/>
  <c r="BN534" i="1"/>
  <c r="BM534" i="1"/>
  <c r="Z534" i="1"/>
  <c r="Y534" i="1"/>
  <c r="BP534" i="1" s="1"/>
  <c r="P534" i="1"/>
  <c r="BO533" i="1"/>
  <c r="BM533" i="1"/>
  <c r="Y533" i="1"/>
  <c r="BP533" i="1" s="1"/>
  <c r="P533" i="1"/>
  <c r="BP532" i="1"/>
  <c r="BO532" i="1"/>
  <c r="BN532" i="1"/>
  <c r="BM532" i="1"/>
  <c r="Z532" i="1"/>
  <c r="Y532" i="1"/>
  <c r="P532" i="1"/>
  <c r="BO531" i="1"/>
  <c r="BM531" i="1"/>
  <c r="Y531" i="1"/>
  <c r="BP531" i="1" s="1"/>
  <c r="P531" i="1"/>
  <c r="BP530" i="1"/>
  <c r="BO530" i="1"/>
  <c r="BN530" i="1"/>
  <c r="BM530" i="1"/>
  <c r="Z530" i="1"/>
  <c r="Y530" i="1"/>
  <c r="P530" i="1"/>
  <c r="BO529" i="1"/>
  <c r="BM529" i="1"/>
  <c r="Y529" i="1"/>
  <c r="Y535" i="1" s="1"/>
  <c r="P529" i="1"/>
  <c r="X527" i="1"/>
  <c r="X526" i="1"/>
  <c r="BO525" i="1"/>
  <c r="BM525" i="1"/>
  <c r="Y525" i="1"/>
  <c r="BP525" i="1" s="1"/>
  <c r="P525" i="1"/>
  <c r="BP524" i="1"/>
  <c r="BO524" i="1"/>
  <c r="BN524" i="1"/>
  <c r="BM524" i="1"/>
  <c r="Z524" i="1"/>
  <c r="Y524" i="1"/>
  <c r="Y527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BP519" i="1" s="1"/>
  <c r="P519" i="1"/>
  <c r="BO518" i="1"/>
  <c r="BN518" i="1"/>
  <c r="BM518" i="1"/>
  <c r="Z518" i="1"/>
  <c r="Y518" i="1"/>
  <c r="BP518" i="1" s="1"/>
  <c r="P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AC615" i="1" s="1"/>
  <c r="P512" i="1"/>
  <c r="X508" i="1"/>
  <c r="X507" i="1"/>
  <c r="BO506" i="1"/>
  <c r="BM506" i="1"/>
  <c r="Y506" i="1"/>
  <c r="Y508" i="1" s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Y503" i="1" s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Y482" i="1" s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N473" i="1"/>
  <c r="BM473" i="1"/>
  <c r="Z473" i="1"/>
  <c r="Y473" i="1"/>
  <c r="BP473" i="1" s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X468" i="1"/>
  <c r="Y467" i="1"/>
  <c r="X467" i="1"/>
  <c r="BP466" i="1"/>
  <c r="BO466" i="1"/>
  <c r="BN466" i="1"/>
  <c r="BM466" i="1"/>
  <c r="Z466" i="1"/>
  <c r="Z467" i="1" s="1"/>
  <c r="Y466" i="1"/>
  <c r="Z615" i="1" s="1"/>
  <c r="X463" i="1"/>
  <c r="X462" i="1"/>
  <c r="BO461" i="1"/>
  <c r="BM461" i="1"/>
  <c r="Y461" i="1"/>
  <c r="BP461" i="1" s="1"/>
  <c r="P461" i="1"/>
  <c r="BP460" i="1"/>
  <c r="BO460" i="1"/>
  <c r="BN460" i="1"/>
  <c r="BM460" i="1"/>
  <c r="Z460" i="1"/>
  <c r="Y460" i="1"/>
  <c r="P460" i="1"/>
  <c r="BO459" i="1"/>
  <c r="BM459" i="1"/>
  <c r="Y459" i="1"/>
  <c r="Y463" i="1" s="1"/>
  <c r="P459" i="1"/>
  <c r="X457" i="1"/>
  <c r="X456" i="1"/>
  <c r="BO455" i="1"/>
  <c r="BM455" i="1"/>
  <c r="Y455" i="1"/>
  <c r="Y457" i="1" s="1"/>
  <c r="P455" i="1"/>
  <c r="BP454" i="1"/>
  <c r="BO454" i="1"/>
  <c r="BN454" i="1"/>
  <c r="BM454" i="1"/>
  <c r="Z454" i="1"/>
  <c r="Y454" i="1"/>
  <c r="Y456" i="1" s="1"/>
  <c r="P454" i="1"/>
  <c r="X452" i="1"/>
  <c r="X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BP430" i="1" s="1"/>
  <c r="BO429" i="1"/>
  <c r="BM429" i="1"/>
  <c r="Y429" i="1"/>
  <c r="BP429" i="1" s="1"/>
  <c r="P429" i="1"/>
  <c r="BP428" i="1"/>
  <c r="BO428" i="1"/>
  <c r="BN428" i="1"/>
  <c r="BM428" i="1"/>
  <c r="Z428" i="1"/>
  <c r="Y428" i="1"/>
  <c r="BP427" i="1"/>
  <c r="BO427" i="1"/>
  <c r="BN427" i="1"/>
  <c r="BM427" i="1"/>
  <c r="Z427" i="1"/>
  <c r="Y427" i="1"/>
  <c r="Y451" i="1" s="1"/>
  <c r="X425" i="1"/>
  <c r="X424" i="1"/>
  <c r="BO423" i="1"/>
  <c r="BM423" i="1"/>
  <c r="Y423" i="1"/>
  <c r="Y615" i="1" s="1"/>
  <c r="P423" i="1"/>
  <c r="X419" i="1"/>
  <c r="X418" i="1"/>
  <c r="BO417" i="1"/>
  <c r="BM417" i="1"/>
  <c r="Y417" i="1"/>
  <c r="Y419" i="1" s="1"/>
  <c r="P417" i="1"/>
  <c r="BP416" i="1"/>
  <c r="BO416" i="1"/>
  <c r="BN416" i="1"/>
  <c r="BM416" i="1"/>
  <c r="Z416" i="1"/>
  <c r="Y416" i="1"/>
  <c r="Y418" i="1" s="1"/>
  <c r="P416" i="1"/>
  <c r="X414" i="1"/>
  <c r="X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Y413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Y405" i="1" s="1"/>
  <c r="P403" i="1"/>
  <c r="BP402" i="1"/>
  <c r="BO402" i="1"/>
  <c r="BN402" i="1"/>
  <c r="BM402" i="1"/>
  <c r="Z402" i="1"/>
  <c r="Y402" i="1"/>
  <c r="Y406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BP397" i="1" s="1"/>
  <c r="BO396" i="1"/>
  <c r="BM396" i="1"/>
  <c r="Y396" i="1"/>
  <c r="Y399" i="1" s="1"/>
  <c r="P396" i="1"/>
  <c r="BP395" i="1"/>
  <c r="BO395" i="1"/>
  <c r="BN395" i="1"/>
  <c r="BM395" i="1"/>
  <c r="Z395" i="1"/>
  <c r="Y395" i="1"/>
  <c r="P395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Y391" i="1" s="1"/>
  <c r="P389" i="1"/>
  <c r="X387" i="1"/>
  <c r="X386" i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Y387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Y381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1" i="1" s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BP347" i="1"/>
  <c r="BO347" i="1"/>
  <c r="BN347" i="1"/>
  <c r="BM347" i="1"/>
  <c r="Z347" i="1"/>
  <c r="Y347" i="1"/>
  <c r="Y351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4" i="1" s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Y338" i="1" s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Y331" i="1" s="1"/>
  <c r="P325" i="1"/>
  <c r="X323" i="1"/>
  <c r="X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BP319" i="1" s="1"/>
  <c r="P319" i="1"/>
  <c r="BP318" i="1"/>
  <c r="BO318" i="1"/>
  <c r="BN318" i="1"/>
  <c r="BM318" i="1"/>
  <c r="Z318" i="1"/>
  <c r="Y318" i="1"/>
  <c r="Y323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U615" i="1" s="1"/>
  <c r="X305" i="1"/>
  <c r="X304" i="1"/>
  <c r="BO303" i="1"/>
  <c r="BM303" i="1"/>
  <c r="Y303" i="1"/>
  <c r="BP303" i="1" s="1"/>
  <c r="P303" i="1"/>
  <c r="BO302" i="1"/>
  <c r="BN302" i="1"/>
  <c r="BM302" i="1"/>
  <c r="Z302" i="1"/>
  <c r="Y302" i="1"/>
  <c r="Y305" i="1" s="1"/>
  <c r="P302" i="1"/>
  <c r="X300" i="1"/>
  <c r="X299" i="1"/>
  <c r="BO298" i="1"/>
  <c r="BM298" i="1"/>
  <c r="Z298" i="1"/>
  <c r="Z299" i="1" s="1"/>
  <c r="Y298" i="1"/>
  <c r="T615" i="1" s="1"/>
  <c r="P298" i="1"/>
  <c r="X295" i="1"/>
  <c r="X294" i="1"/>
  <c r="BO293" i="1"/>
  <c r="BM293" i="1"/>
  <c r="Y293" i="1"/>
  <c r="S615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R615" i="1" s="1"/>
  <c r="P284" i="1"/>
  <c r="X281" i="1"/>
  <c r="X280" i="1"/>
  <c r="BO279" i="1"/>
  <c r="BM279" i="1"/>
  <c r="Y279" i="1"/>
  <c r="BP279" i="1" s="1"/>
  <c r="BO278" i="1"/>
  <c r="BM278" i="1"/>
  <c r="Y278" i="1"/>
  <c r="BP278" i="1" s="1"/>
  <c r="BO277" i="1"/>
  <c r="BM277" i="1"/>
  <c r="Y277" i="1"/>
  <c r="Q615" i="1" s="1"/>
  <c r="P277" i="1"/>
  <c r="X274" i="1"/>
  <c r="X273" i="1"/>
  <c r="BO272" i="1"/>
  <c r="BM272" i="1"/>
  <c r="Y272" i="1"/>
  <c r="P615" i="1" s="1"/>
  <c r="X269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Y260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BO239" i="1"/>
  <c r="BM239" i="1"/>
  <c r="Y239" i="1"/>
  <c r="K615" i="1" s="1"/>
  <c r="P239" i="1"/>
  <c r="X236" i="1"/>
  <c r="X235" i="1"/>
  <c r="BO234" i="1"/>
  <c r="BM234" i="1"/>
  <c r="Y234" i="1"/>
  <c r="BP234" i="1" s="1"/>
  <c r="BO233" i="1"/>
  <c r="BM233" i="1"/>
  <c r="Y233" i="1"/>
  <c r="BP233" i="1" s="1"/>
  <c r="BO232" i="1"/>
  <c r="BM232" i="1"/>
  <c r="Y232" i="1"/>
  <c r="BP232" i="1" s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Y235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BO223" i="1"/>
  <c r="BM223" i="1"/>
  <c r="Y223" i="1"/>
  <c r="BO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3" i="1" s="1"/>
  <c r="P205" i="1"/>
  <c r="X203" i="1"/>
  <c r="X202" i="1"/>
  <c r="BO201" i="1"/>
  <c r="BM201" i="1"/>
  <c r="Y201" i="1"/>
  <c r="Y203" i="1" s="1"/>
  <c r="P201" i="1"/>
  <c r="BP200" i="1"/>
  <c r="BO200" i="1"/>
  <c r="BN200" i="1"/>
  <c r="BM200" i="1"/>
  <c r="Z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J615" i="1" s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Y178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Y172" i="1" s="1"/>
  <c r="P168" i="1"/>
  <c r="BP167" i="1"/>
  <c r="BO167" i="1"/>
  <c r="BN167" i="1"/>
  <c r="BM167" i="1"/>
  <c r="Z167" i="1"/>
  <c r="Y167" i="1"/>
  <c r="Y173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Y164" i="1" s="1"/>
  <c r="P162" i="1"/>
  <c r="BP161" i="1"/>
  <c r="BO161" i="1"/>
  <c r="BN161" i="1"/>
  <c r="BM161" i="1"/>
  <c r="Z161" i="1"/>
  <c r="Y161" i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G615" i="1" s="1"/>
  <c r="P145" i="1"/>
  <c r="X142" i="1"/>
  <c r="X141" i="1"/>
  <c r="BO140" i="1"/>
  <c r="BM140" i="1"/>
  <c r="Y140" i="1"/>
  <c r="Y142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BP116" i="1"/>
  <c r="BO116" i="1"/>
  <c r="BN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BP107" i="1"/>
  <c r="BO107" i="1"/>
  <c r="BN107" i="1"/>
  <c r="BM107" i="1"/>
  <c r="Z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8" i="1" s="1"/>
  <c r="P94" i="1"/>
  <c r="X92" i="1"/>
  <c r="X91" i="1"/>
  <c r="BO90" i="1"/>
  <c r="BM90" i="1"/>
  <c r="Y90" i="1"/>
  <c r="BP90" i="1" s="1"/>
  <c r="BO89" i="1"/>
  <c r="BM89" i="1"/>
  <c r="Y89" i="1"/>
  <c r="Y92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Y78" i="1" s="1"/>
  <c r="P76" i="1"/>
  <c r="BP75" i="1"/>
  <c r="BO75" i="1"/>
  <c r="BN75" i="1"/>
  <c r="BM75" i="1"/>
  <c r="Z75" i="1"/>
  <c r="Y75" i="1"/>
  <c r="Y77" i="1" s="1"/>
  <c r="P75" i="1"/>
  <c r="X73" i="1"/>
  <c r="X72" i="1"/>
  <c r="BP71" i="1"/>
  <c r="BO71" i="1"/>
  <c r="BN71" i="1"/>
  <c r="BM71" i="1"/>
  <c r="Z71" i="1"/>
  <c r="Y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15" i="1" s="1"/>
  <c r="P66" i="1"/>
  <c r="X63" i="1"/>
  <c r="X62" i="1"/>
  <c r="BO61" i="1"/>
  <c r="BM61" i="1"/>
  <c r="Y61" i="1"/>
  <c r="BP61" i="1" s="1"/>
  <c r="BO60" i="1"/>
  <c r="BM60" i="1"/>
  <c r="Y60" i="1"/>
  <c r="Y62" i="1" s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15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4" i="1" s="1"/>
  <c r="P26" i="1"/>
  <c r="X24" i="1"/>
  <c r="X605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52" i="1" l="1"/>
  <c r="Z77" i="1"/>
  <c r="Y35" i="1"/>
  <c r="Y39" i="1"/>
  <c r="Y43" i="1"/>
  <c r="Y47" i="1"/>
  <c r="Y57" i="1"/>
  <c r="Y63" i="1"/>
  <c r="Y73" i="1"/>
  <c r="Z76" i="1"/>
  <c r="BN76" i="1"/>
  <c r="BP76" i="1"/>
  <c r="Z89" i="1"/>
  <c r="Z91" i="1" s="1"/>
  <c r="BN89" i="1"/>
  <c r="BP89" i="1"/>
  <c r="Z90" i="1"/>
  <c r="BN90" i="1"/>
  <c r="Y91" i="1"/>
  <c r="Z94" i="1"/>
  <c r="Z97" i="1" s="1"/>
  <c r="BN94" i="1"/>
  <c r="BP94" i="1"/>
  <c r="Z96" i="1"/>
  <c r="BN96" i="1"/>
  <c r="Y97" i="1"/>
  <c r="Z101" i="1"/>
  <c r="Z104" i="1" s="1"/>
  <c r="BN101" i="1"/>
  <c r="BP101" i="1"/>
  <c r="Y105" i="1"/>
  <c r="Z108" i="1"/>
  <c r="Z112" i="1" s="1"/>
  <c r="BN108" i="1"/>
  <c r="BP108" i="1"/>
  <c r="Z110" i="1"/>
  <c r="BN110" i="1"/>
  <c r="F615" i="1"/>
  <c r="Z117" i="1"/>
  <c r="Z121" i="1" s="1"/>
  <c r="BN117" i="1"/>
  <c r="BP117" i="1"/>
  <c r="Z120" i="1"/>
  <c r="BN120" i="1"/>
  <c r="Y121" i="1"/>
  <c r="Z124" i="1"/>
  <c r="Z127" i="1" s="1"/>
  <c r="BN124" i="1"/>
  <c r="BP124" i="1"/>
  <c r="Z126" i="1"/>
  <c r="BN126" i="1"/>
  <c r="Y127" i="1"/>
  <c r="Z130" i="1"/>
  <c r="Z136" i="1" s="1"/>
  <c r="BN130" i="1"/>
  <c r="BP130" i="1"/>
  <c r="Z132" i="1"/>
  <c r="BN132" i="1"/>
  <c r="Z134" i="1"/>
  <c r="BN134" i="1"/>
  <c r="Y137" i="1"/>
  <c r="Z140" i="1"/>
  <c r="Z141" i="1" s="1"/>
  <c r="BN140" i="1"/>
  <c r="BP140" i="1"/>
  <c r="Z145" i="1"/>
  <c r="Z147" i="1" s="1"/>
  <c r="BN145" i="1"/>
  <c r="BP145" i="1"/>
  <c r="Y148" i="1"/>
  <c r="Z151" i="1"/>
  <c r="BN151" i="1"/>
  <c r="BP151" i="1"/>
  <c r="Z155" i="1"/>
  <c r="Z157" i="1" s="1"/>
  <c r="BN155" i="1"/>
  <c r="BP155" i="1"/>
  <c r="Y158" i="1"/>
  <c r="H615" i="1"/>
  <c r="Z162" i="1"/>
  <c r="Z164" i="1" s="1"/>
  <c r="BN162" i="1"/>
  <c r="BP162" i="1"/>
  <c r="Y165" i="1"/>
  <c r="Z168" i="1"/>
  <c r="Z172" i="1" s="1"/>
  <c r="BN168" i="1"/>
  <c r="BP168" i="1"/>
  <c r="Z170" i="1"/>
  <c r="BN170" i="1"/>
  <c r="Z176" i="1"/>
  <c r="Z178" i="1" s="1"/>
  <c r="BN176" i="1"/>
  <c r="BP176" i="1"/>
  <c r="I615" i="1"/>
  <c r="Z184" i="1"/>
  <c r="Z191" i="1" s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BP201" i="1"/>
  <c r="Z205" i="1"/>
  <c r="Z213" i="1" s="1"/>
  <c r="BN205" i="1"/>
  <c r="BP205" i="1"/>
  <c r="Z207" i="1"/>
  <c r="BN207" i="1"/>
  <c r="Z209" i="1"/>
  <c r="BN209" i="1"/>
  <c r="Z211" i="1"/>
  <c r="BN211" i="1"/>
  <c r="Y214" i="1"/>
  <c r="Y228" i="1"/>
  <c r="Y227" i="1"/>
  <c r="Z218" i="1"/>
  <c r="BN218" i="1"/>
  <c r="Z219" i="1"/>
  <c r="BN219" i="1"/>
  <c r="BP222" i="1"/>
  <c r="BN222" i="1"/>
  <c r="BP223" i="1"/>
  <c r="BN223" i="1"/>
  <c r="Z223" i="1"/>
  <c r="BP225" i="1"/>
  <c r="BN225" i="1"/>
  <c r="Z225" i="1"/>
  <c r="H9" i="1"/>
  <c r="B615" i="1"/>
  <c r="X606" i="1"/>
  <c r="X608" i="1" s="1"/>
  <c r="X607" i="1"/>
  <c r="X609" i="1"/>
  <c r="Y24" i="1"/>
  <c r="Z27" i="1"/>
  <c r="Z34" i="1" s="1"/>
  <c r="BN27" i="1"/>
  <c r="Y606" i="1" s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607" i="1" s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0" i="1"/>
  <c r="BN60" i="1"/>
  <c r="BP60" i="1"/>
  <c r="Z61" i="1"/>
  <c r="BN61" i="1"/>
  <c r="Z66" i="1"/>
  <c r="Z72" i="1" s="1"/>
  <c r="BN66" i="1"/>
  <c r="BP66" i="1"/>
  <c r="Z68" i="1"/>
  <c r="BN68" i="1"/>
  <c r="Z70" i="1"/>
  <c r="BN70" i="1"/>
  <c r="Y72" i="1"/>
  <c r="Y609" i="1" s="1"/>
  <c r="Y104" i="1"/>
  <c r="Y147" i="1"/>
  <c r="Y192" i="1"/>
  <c r="Y197" i="1"/>
  <c r="Z227" i="1"/>
  <c r="BP224" i="1"/>
  <c r="BN224" i="1"/>
  <c r="Z224" i="1"/>
  <c r="Y236" i="1"/>
  <c r="Y247" i="1"/>
  <c r="Y268" i="1"/>
  <c r="Y274" i="1"/>
  <c r="Y281" i="1"/>
  <c r="Z285" i="1"/>
  <c r="BN285" i="1"/>
  <c r="Z287" i="1"/>
  <c r="BN287" i="1"/>
  <c r="Y290" i="1"/>
  <c r="Y295" i="1"/>
  <c r="Y300" i="1"/>
  <c r="Z303" i="1"/>
  <c r="Z304" i="1" s="1"/>
  <c r="BN303" i="1"/>
  <c r="Y304" i="1"/>
  <c r="Z313" i="1"/>
  <c r="Z315" i="1" s="1"/>
  <c r="BN313" i="1"/>
  <c r="Y316" i="1"/>
  <c r="Z319" i="1"/>
  <c r="Z322" i="1" s="1"/>
  <c r="BN319" i="1"/>
  <c r="Z321" i="1"/>
  <c r="BN321" i="1"/>
  <c r="Y322" i="1"/>
  <c r="Z325" i="1"/>
  <c r="Z331" i="1" s="1"/>
  <c r="BN325" i="1"/>
  <c r="BP325" i="1"/>
  <c r="Z327" i="1"/>
  <c r="BN327" i="1"/>
  <c r="Z329" i="1"/>
  <c r="BN329" i="1"/>
  <c r="Y332" i="1"/>
  <c r="Z334" i="1"/>
  <c r="Z337" i="1" s="1"/>
  <c r="BN334" i="1"/>
  <c r="BP334" i="1"/>
  <c r="Z336" i="1"/>
  <c r="BN336" i="1"/>
  <c r="Y337" i="1"/>
  <c r="Z342" i="1"/>
  <c r="Z344" i="1" s="1"/>
  <c r="BN342" i="1"/>
  <c r="Y345" i="1"/>
  <c r="Z348" i="1"/>
  <c r="Z350" i="1" s="1"/>
  <c r="BN348" i="1"/>
  <c r="BP348" i="1"/>
  <c r="V615" i="1"/>
  <c r="Y356" i="1"/>
  <c r="Z359" i="1"/>
  <c r="Z361" i="1" s="1"/>
  <c r="BN359" i="1"/>
  <c r="BP359" i="1"/>
  <c r="W615" i="1"/>
  <c r="Z367" i="1"/>
  <c r="Z375" i="1" s="1"/>
  <c r="BN367" i="1"/>
  <c r="Z369" i="1"/>
  <c r="BN369" i="1"/>
  <c r="Z371" i="1"/>
  <c r="BN371" i="1"/>
  <c r="Z373" i="1"/>
  <c r="BN373" i="1"/>
  <c r="Y376" i="1"/>
  <c r="Z379" i="1"/>
  <c r="Z380" i="1" s="1"/>
  <c r="BN379" i="1"/>
  <c r="Y380" i="1"/>
  <c r="Z383" i="1"/>
  <c r="Z386" i="1" s="1"/>
  <c r="BN383" i="1"/>
  <c r="BP383" i="1"/>
  <c r="Z385" i="1"/>
  <c r="BN385" i="1"/>
  <c r="Y386" i="1"/>
  <c r="Z389" i="1"/>
  <c r="Z391" i="1" s="1"/>
  <c r="BN389" i="1"/>
  <c r="BP389" i="1"/>
  <c r="Y392" i="1"/>
  <c r="X615" i="1"/>
  <c r="Z396" i="1"/>
  <c r="BN396" i="1"/>
  <c r="BP396" i="1"/>
  <c r="Z397" i="1"/>
  <c r="Z399" i="1" s="1"/>
  <c r="BN397" i="1"/>
  <c r="Y400" i="1"/>
  <c r="Z403" i="1"/>
  <c r="Z405" i="1" s="1"/>
  <c r="BN403" i="1"/>
  <c r="BP403" i="1"/>
  <c r="Z409" i="1"/>
  <c r="Z413" i="1" s="1"/>
  <c r="BN409" i="1"/>
  <c r="Z411" i="1"/>
  <c r="BN411" i="1"/>
  <c r="Y414" i="1"/>
  <c r="Z417" i="1"/>
  <c r="Z418" i="1" s="1"/>
  <c r="BN417" i="1"/>
  <c r="BP417" i="1"/>
  <c r="Z423" i="1"/>
  <c r="Z424" i="1" s="1"/>
  <c r="BN423" i="1"/>
  <c r="BP423" i="1"/>
  <c r="Y424" i="1"/>
  <c r="Z429" i="1"/>
  <c r="Z451" i="1" s="1"/>
  <c r="BN429" i="1"/>
  <c r="Z430" i="1"/>
  <c r="BN430" i="1"/>
  <c r="Z434" i="1"/>
  <c r="BN434" i="1"/>
  <c r="Z438" i="1"/>
  <c r="BN438" i="1"/>
  <c r="Z442" i="1"/>
  <c r="BN442" i="1"/>
  <c r="Z448" i="1"/>
  <c r="BN448" i="1"/>
  <c r="Y452" i="1"/>
  <c r="Z455" i="1"/>
  <c r="Z456" i="1" s="1"/>
  <c r="BN455" i="1"/>
  <c r="BP455" i="1"/>
  <c r="Z459" i="1"/>
  <c r="Z462" i="1" s="1"/>
  <c r="BN459" i="1"/>
  <c r="BP459" i="1"/>
  <c r="Z461" i="1"/>
  <c r="BN461" i="1"/>
  <c r="Y462" i="1"/>
  <c r="Y468" i="1"/>
  <c r="Y478" i="1"/>
  <c r="Y477" i="1"/>
  <c r="Z232" i="1"/>
  <c r="Z235" i="1" s="1"/>
  <c r="BN232" i="1"/>
  <c r="Z233" i="1"/>
  <c r="BN233" i="1"/>
  <c r="Z234" i="1"/>
  <c r="BN234" i="1"/>
  <c r="Z239" i="1"/>
  <c r="Z247" i="1" s="1"/>
  <c r="BN239" i="1"/>
  <c r="BP239" i="1"/>
  <c r="Z240" i="1"/>
  <c r="BN240" i="1"/>
  <c r="Z242" i="1"/>
  <c r="BN242" i="1"/>
  <c r="Z243" i="1"/>
  <c r="BN243" i="1"/>
  <c r="Z245" i="1"/>
  <c r="BN245" i="1"/>
  <c r="Y248" i="1"/>
  <c r="M615" i="1"/>
  <c r="Z253" i="1"/>
  <c r="Z259" i="1" s="1"/>
  <c r="BN253" i="1"/>
  <c r="Z255" i="1"/>
  <c r="BN255" i="1"/>
  <c r="Z256" i="1"/>
  <c r="BN256" i="1"/>
  <c r="Z258" i="1"/>
  <c r="BN258" i="1"/>
  <c r="Y259" i="1"/>
  <c r="Y269" i="1"/>
  <c r="Z272" i="1"/>
  <c r="Z273" i="1" s="1"/>
  <c r="BN272" i="1"/>
  <c r="BP272" i="1"/>
  <c r="Y273" i="1"/>
  <c r="Z277" i="1"/>
  <c r="BN277" i="1"/>
  <c r="BP277" i="1"/>
  <c r="Z278" i="1"/>
  <c r="BN278" i="1"/>
  <c r="Z279" i="1"/>
  <c r="BN279" i="1"/>
  <c r="Y280" i="1"/>
  <c r="Z284" i="1"/>
  <c r="BN284" i="1"/>
  <c r="BP284" i="1"/>
  <c r="Z286" i="1"/>
  <c r="BN286" i="1"/>
  <c r="Z288" i="1"/>
  <c r="BN288" i="1"/>
  <c r="Y289" i="1"/>
  <c r="Z293" i="1"/>
  <c r="Z294" i="1" s="1"/>
  <c r="BN293" i="1"/>
  <c r="BP293" i="1"/>
  <c r="Y294" i="1"/>
  <c r="BN298" i="1"/>
  <c r="BP298" i="1"/>
  <c r="Y299" i="1"/>
  <c r="BP302" i="1"/>
  <c r="Y315" i="1"/>
  <c r="Y375" i="1"/>
  <c r="Y425" i="1"/>
  <c r="Z477" i="1"/>
  <c r="BP476" i="1"/>
  <c r="BN476" i="1"/>
  <c r="Z476" i="1"/>
  <c r="Z480" i="1"/>
  <c r="Z482" i="1" s="1"/>
  <c r="BN480" i="1"/>
  <c r="BP480" i="1"/>
  <c r="Y483" i="1"/>
  <c r="AA615" i="1"/>
  <c r="Z495" i="1"/>
  <c r="Z497" i="1" s="1"/>
  <c r="BN495" i="1"/>
  <c r="Y498" i="1"/>
  <c r="Z501" i="1"/>
  <c r="Z503" i="1" s="1"/>
  <c r="BN501" i="1"/>
  <c r="BP501" i="1"/>
  <c r="Y504" i="1"/>
  <c r="Z506" i="1"/>
  <c r="Z507" i="1" s="1"/>
  <c r="BN506" i="1"/>
  <c r="BP506" i="1"/>
  <c r="Y507" i="1"/>
  <c r="Z512" i="1"/>
  <c r="BN512" i="1"/>
  <c r="BP512" i="1"/>
  <c r="Z515" i="1"/>
  <c r="BN515" i="1"/>
  <c r="Z517" i="1"/>
  <c r="BN517" i="1"/>
  <c r="Z519" i="1"/>
  <c r="BN519" i="1"/>
  <c r="Y522" i="1"/>
  <c r="Z525" i="1"/>
  <c r="Z526" i="1" s="1"/>
  <c r="BN525" i="1"/>
  <c r="Y526" i="1"/>
  <c r="Z529" i="1"/>
  <c r="Z535" i="1" s="1"/>
  <c r="BN529" i="1"/>
  <c r="BP529" i="1"/>
  <c r="Z531" i="1"/>
  <c r="BN531" i="1"/>
  <c r="Z533" i="1"/>
  <c r="BN533" i="1"/>
  <c r="Y536" i="1"/>
  <c r="Z539" i="1"/>
  <c r="Z541" i="1" s="1"/>
  <c r="BN539" i="1"/>
  <c r="Y542" i="1"/>
  <c r="Y546" i="1"/>
  <c r="BP552" i="1"/>
  <c r="BN552" i="1"/>
  <c r="Z552" i="1"/>
  <c r="Z557" i="1" s="1"/>
  <c r="BP554" i="1"/>
  <c r="BN554" i="1"/>
  <c r="Z554" i="1"/>
  <c r="BP556" i="1"/>
  <c r="BN556" i="1"/>
  <c r="Z556" i="1"/>
  <c r="Y558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86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AB615" i="1"/>
  <c r="Y497" i="1"/>
  <c r="Y521" i="1"/>
  <c r="Z544" i="1"/>
  <c r="Z545" i="1" s="1"/>
  <c r="BN544" i="1"/>
  <c r="BP544" i="1"/>
  <c r="Y557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BP583" i="1"/>
  <c r="BN583" i="1"/>
  <c r="Z583" i="1"/>
  <c r="AE615" i="1"/>
  <c r="AD615" i="1"/>
  <c r="Y592" i="1"/>
  <c r="Y608" i="1" l="1"/>
  <c r="Z585" i="1"/>
  <c r="Z573" i="1"/>
  <c r="Z521" i="1"/>
  <c r="Z289" i="1"/>
  <c r="Z280" i="1"/>
  <c r="Z62" i="1"/>
  <c r="Z57" i="1"/>
  <c r="Z610" i="1" s="1"/>
  <c r="Y605" i="1"/>
</calcChain>
</file>

<file path=xl/sharedStrings.xml><?xml version="1.0" encoding="utf-8"?>
<sst xmlns="http://schemas.openxmlformats.org/spreadsheetml/2006/main" count="2545" uniqueCount="836">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</sst>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6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91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23"/>
      <c r="F1" s="423"/>
      <c r="G1" s="12" t="s">
        <v>1</v>
      </c>
      <c r="H1" s="465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1" t="s">
        <v>8</v>
      </c>
      <c r="B5" s="415"/>
      <c r="C5" s="416"/>
      <c r="D5" s="474"/>
      <c r="E5" s="475"/>
      <c r="F5" s="734" t="s">
        <v>9</v>
      </c>
      <c r="G5" s="416"/>
      <c r="H5" s="474"/>
      <c r="I5" s="667"/>
      <c r="J5" s="667"/>
      <c r="K5" s="667"/>
      <c r="L5" s="667"/>
      <c r="M5" s="475"/>
      <c r="N5" s="58"/>
      <c r="P5" s="24" t="s">
        <v>10</v>
      </c>
      <c r="Q5" s="750">
        <v>45507</v>
      </c>
      <c r="R5" s="519"/>
      <c r="T5" s="580" t="s">
        <v>11</v>
      </c>
      <c r="U5" s="481"/>
      <c r="V5" s="584" t="s">
        <v>12</v>
      </c>
      <c r="W5" s="519"/>
      <c r="AB5" s="51"/>
      <c r="AC5" s="51"/>
      <c r="AD5" s="51"/>
      <c r="AE5" s="51"/>
    </row>
    <row r="6" spans="1:32" s="377" customFormat="1" ht="24" customHeight="1" x14ac:dyDescent="0.2">
      <c r="A6" s="521" t="s">
        <v>13</v>
      </c>
      <c r="B6" s="415"/>
      <c r="C6" s="416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19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1" t="s">
        <v>16</v>
      </c>
      <c r="U6" s="481"/>
      <c r="V6" s="653" t="s">
        <v>17</v>
      </c>
      <c r="W6" s="47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1"/>
      <c r="U7" s="481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79" t="s">
        <v>18</v>
      </c>
      <c r="B8" s="401"/>
      <c r="C8" s="402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0">
        <v>0.41666666666666669</v>
      </c>
      <c r="R8" s="448"/>
      <c r="T8" s="391"/>
      <c r="U8" s="481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4"/>
      <c r="E9" s="406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5"/>
      <c r="P9" s="26" t="s">
        <v>20</v>
      </c>
      <c r="Q9" s="515"/>
      <c r="R9" s="516"/>
      <c r="T9" s="391"/>
      <c r="U9" s="481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4"/>
      <c r="E10" s="406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91"/>
      <c r="N10" s="376"/>
      <c r="P10" s="26" t="s">
        <v>21</v>
      </c>
      <c r="Q10" s="592"/>
      <c r="R10" s="593"/>
      <c r="U10" s="24" t="s">
        <v>22</v>
      </c>
      <c r="V10" s="469" t="s">
        <v>23</v>
      </c>
      <c r="W10" s="47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98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6"/>
      <c r="N12" s="62"/>
      <c r="P12" s="24" t="s">
        <v>29</v>
      </c>
      <c r="Q12" s="530"/>
      <c r="R12" s="448"/>
      <c r="S12" s="23"/>
      <c r="U12" s="24"/>
      <c r="V12" s="423"/>
      <c r="W12" s="391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6"/>
      <c r="N13" s="62"/>
      <c r="O13" s="26"/>
      <c r="P13" s="26" t="s">
        <v>31</v>
      </c>
      <c r="Q13" s="698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6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6"/>
      <c r="N15" s="63"/>
      <c r="P15" s="559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39" t="s">
        <v>37</v>
      </c>
      <c r="D17" s="433" t="s">
        <v>38</v>
      </c>
      <c r="E17" s="495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4"/>
      <c r="R17" s="494"/>
      <c r="S17" s="494"/>
      <c r="T17" s="495"/>
      <c r="U17" s="776" t="s">
        <v>50</v>
      </c>
      <c r="V17" s="416"/>
      <c r="W17" s="433" t="s">
        <v>51</v>
      </c>
      <c r="X17" s="433" t="s">
        <v>52</v>
      </c>
      <c r="Y17" s="774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8"/>
      <c r="BD17" s="621" t="s">
        <v>59</v>
      </c>
    </row>
    <row r="18" spans="1:68" ht="14.25" customHeight="1" x14ac:dyDescent="0.2">
      <c r="A18" s="434"/>
      <c r="B18" s="434"/>
      <c r="C18" s="434"/>
      <c r="D18" s="496"/>
      <c r="E18" s="498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6"/>
      <c r="Q18" s="497"/>
      <c r="R18" s="497"/>
      <c r="S18" s="497"/>
      <c r="T18" s="498"/>
      <c r="U18" s="378" t="s">
        <v>60</v>
      </c>
      <c r="V18" s="378" t="s">
        <v>61</v>
      </c>
      <c r="W18" s="434"/>
      <c r="X18" s="434"/>
      <c r="Y18" s="775"/>
      <c r="Z18" s="434"/>
      <c r="AA18" s="639"/>
      <c r="AB18" s="639"/>
      <c r="AC18" s="639"/>
      <c r="AD18" s="731"/>
      <c r="AE18" s="732"/>
      <c r="AF18" s="733"/>
      <c r="AG18" s="509"/>
      <c r="BD18" s="391"/>
    </row>
    <row r="19" spans="1:68" ht="27.75" customHeight="1" x14ac:dyDescent="0.2">
      <c r="A19" s="412" t="s">
        <v>62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9"/>
      <c r="AB20" s="379"/>
      <c r="AC20" s="379"/>
    </row>
    <row r="21" spans="1:68" ht="14.25" customHeight="1" x14ac:dyDescent="0.25">
      <c r="A21" s="404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4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9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4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4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4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2" t="s">
        <v>102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9"/>
      <c r="AB49" s="379"/>
      <c r="AC49" s="379"/>
    </row>
    <row r="50" spans="1:68" ht="14.25" customHeight="1" x14ac:dyDescent="0.25">
      <c r="A50" s="404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4301011540</v>
      </c>
      <c r="D51" s="388">
        <v>4607091385670</v>
      </c>
      <c r="E51" s="389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88">
        <v>4607091385670</v>
      </c>
      <c r="E52" s="389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93"/>
      <c r="R52" s="393"/>
      <c r="S52" s="393"/>
      <c r="T52" s="394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4301011565</v>
      </c>
      <c r="D54" s="388">
        <v>4680115882539</v>
      </c>
      <c r="E54" s="389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4301011382</v>
      </c>
      <c r="D55" s="388">
        <v>4607091385687</v>
      </c>
      <c r="E55" s="389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customHeight="1" x14ac:dyDescent="0.25">
      <c r="A59" s="404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9"/>
      <c r="AB64" s="379"/>
      <c r="AC64" s="379"/>
    </row>
    <row r="65" spans="1:68" ht="14.25" customHeight="1" x14ac:dyDescent="0.25">
      <c r="A65" s="404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customHeight="1" x14ac:dyDescent="0.25">
      <c r="A74" s="404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customHeight="1" x14ac:dyDescent="0.25">
      <c r="A79" s="404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4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4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602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4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88">
        <v>4680115881532</v>
      </c>
      <c r="E94" s="389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171</v>
      </c>
      <c r="B95" s="54" t="s">
        <v>173</v>
      </c>
      <c r="C95" s="31">
        <v>4301060366</v>
      </c>
      <c r="D95" s="388">
        <v>4680115881532</v>
      </c>
      <c r="E95" s="389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9"/>
      <c r="AB99" s="379"/>
      <c r="AC99" s="379"/>
    </row>
    <row r="100" spans="1:68" ht="14.25" customHeight="1" x14ac:dyDescent="0.25">
      <c r="A100" s="404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6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customHeight="1" x14ac:dyDescent="0.25">
      <c r="A106" s="404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184</v>
      </c>
      <c r="B108" s="54" t="s">
        <v>186</v>
      </c>
      <c r="C108" s="31">
        <v>4301051437</v>
      </c>
      <c r="D108" s="388">
        <v>4607091386967</v>
      </c>
      <c r="E108" s="389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0</v>
      </c>
      <c r="Y112" s="386">
        <f>IFERROR(Y107/H107,"0")+IFERROR(Y108/H108,"0")+IFERROR(Y109/H109,"0")+IFERROR(Y110/H110,"0")+IFERROR(Y111/H111,"0")</f>
        <v>0</v>
      </c>
      <c r="Z112" s="386">
        <f>IFERROR(IF(Z107="",0,Z107),"0")+IFERROR(IF(Z108="",0,Z108),"0")+IFERROR(IF(Z109="",0,Z109),"0")+IFERROR(IF(Z110="",0,Z110),"0")+IFERROR(IF(Z111="",0,Z111),"0")</f>
        <v>0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0</v>
      </c>
      <c r="Y113" s="386">
        <f>IFERROR(SUM(Y107:Y111),"0")</f>
        <v>0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9"/>
      <c r="AB114" s="379"/>
      <c r="AC114" s="379"/>
    </row>
    <row r="115" spans="1:68" ht="14.25" customHeight="1" x14ac:dyDescent="0.25">
      <c r="A115" s="404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34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customHeight="1" x14ac:dyDescent="0.25">
      <c r="A123" s="404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4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0</v>
      </c>
      <c r="Y136" s="386">
        <f>IFERROR(Y130/H130,"0")+IFERROR(Y131/H131,"0")+IFERROR(Y132/H132,"0")+IFERROR(Y133/H133,"0")+IFERROR(Y134/H134,"0")+IFERROR(Y135/H135,"0")</f>
        <v>0</v>
      </c>
      <c r="Z136" s="386">
        <f>IFERROR(IF(Z130="",0,Z130),"0")+IFERROR(IF(Z131="",0,Z131),"0")+IFERROR(IF(Z132="",0,Z132),"0")+IFERROR(IF(Z133="",0,Z133),"0")+IFERROR(IF(Z134="",0,Z134),"0")+IFERROR(IF(Z135="",0,Z135),"0")</f>
        <v>0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0</v>
      </c>
      <c r="Y137" s="386">
        <f>IFERROR(SUM(Y130:Y135),"0")</f>
        <v>0</v>
      </c>
      <c r="Z137" s="37"/>
      <c r="AA137" s="387"/>
      <c r="AB137" s="387"/>
      <c r="AC137" s="387"/>
    </row>
    <row r="138" spans="1:68" ht="14.25" customHeight="1" x14ac:dyDescent="0.25">
      <c r="A138" s="404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9"/>
      <c r="AB143" s="379"/>
      <c r="AC143" s="379"/>
    </row>
    <row r="144" spans="1:68" ht="14.25" customHeight="1" x14ac:dyDescent="0.25">
      <c r="A144" s="404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04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04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9"/>
      <c r="AB159" s="379"/>
      <c r="AC159" s="379"/>
    </row>
    <row r="160" spans="1:68" ht="14.25" customHeight="1" x14ac:dyDescent="0.25">
      <c r="A160" s="404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4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4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customHeight="1" x14ac:dyDescent="0.2">
      <c r="A180" s="412" t="s">
        <v>257</v>
      </c>
      <c r="B180" s="413"/>
      <c r="C180" s="413"/>
      <c r="D180" s="413"/>
      <c r="E180" s="413"/>
      <c r="F180" s="413"/>
      <c r="G180" s="413"/>
      <c r="H180" s="413"/>
      <c r="I180" s="413"/>
      <c r="J180" s="413"/>
      <c r="K180" s="413"/>
      <c r="L180" s="413"/>
      <c r="M180" s="413"/>
      <c r="N180" s="413"/>
      <c r="O180" s="413"/>
      <c r="P180" s="413"/>
      <c r="Q180" s="413"/>
      <c r="R180" s="413"/>
      <c r="S180" s="413"/>
      <c r="T180" s="413"/>
      <c r="U180" s="413"/>
      <c r="V180" s="413"/>
      <c r="W180" s="413"/>
      <c r="X180" s="413"/>
      <c r="Y180" s="413"/>
      <c r="Z180" s="413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9"/>
      <c r="AB181" s="379"/>
      <c r="AC181" s="379"/>
    </row>
    <row r="182" spans="1:68" ht="14.25" customHeight="1" x14ac:dyDescent="0.25">
      <c r="A182" s="404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9"/>
      <c r="AB193" s="379"/>
      <c r="AC193" s="379"/>
    </row>
    <row r="194" spans="1:68" ht="14.25" customHeight="1" x14ac:dyDescent="0.25">
      <c r="A194" s="404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4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4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0</v>
      </c>
      <c r="Y213" s="386">
        <f>IFERROR(Y205/H205,"0")+IFERROR(Y206/H206,"0")+IFERROR(Y207/H207,"0")+IFERROR(Y208/H208,"0")+IFERROR(Y209/H209,"0")+IFERROR(Y210/H210,"0")+IFERROR(Y211/H211,"0")+IFERROR(Y212/H212,"0")</f>
        <v>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0</v>
      </c>
      <c r="Y214" s="386">
        <f>IFERROR(SUM(Y205:Y212),"0")</f>
        <v>0</v>
      </c>
      <c r="Z214" s="37"/>
      <c r="AA214" s="387"/>
      <c r="AB214" s="387"/>
      <c r="AC214" s="387"/>
    </row>
    <row r="215" spans="1:68" ht="14.25" customHeight="1" x14ac:dyDescent="0.25">
      <c r="A215" s="404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0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0</v>
      </c>
      <c r="Y222" s="385">
        <f t="shared" si="36"/>
        <v>0</v>
      </c>
      <c r="Z222" s="36" t="str">
        <f t="shared" si="41"/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1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0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0</v>
      </c>
      <c r="Y228" s="386">
        <f>IFERROR(SUM(Y216:Y226),"0")</f>
        <v>0</v>
      </c>
      <c r="Z228" s="37"/>
      <c r="AA228" s="387"/>
      <c r="AB228" s="387"/>
      <c r="AC228" s="387"/>
    </row>
    <row r="229" spans="1:68" ht="14.25" customHeight="1" x14ac:dyDescent="0.25">
      <c r="A229" s="404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5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0</v>
      </c>
      <c r="Y235" s="386">
        <f>IFERROR(Y230/H230,"0")+IFERROR(Y231/H231,"0")+IFERROR(Y232/H232,"0")+IFERROR(Y233/H233,"0")+IFERROR(Y234/H234,"0")</f>
        <v>0</v>
      </c>
      <c r="Z235" s="386">
        <f>IFERROR(IF(Z230="",0,Z230),"0")+IFERROR(IF(Z231="",0,Z231),"0")+IFERROR(IF(Z232="",0,Z232),"0")+IFERROR(IF(Z233="",0,Z233),"0")+IFERROR(IF(Z234="",0,Z234),"0")</f>
        <v>0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0</v>
      </c>
      <c r="Y236" s="386">
        <f>IFERROR(SUM(Y230:Y234),"0")</f>
        <v>0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4.25" customHeight="1" x14ac:dyDescent="0.25">
      <c r="A238" s="404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8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9"/>
      <c r="AB249" s="379"/>
      <c r="AC249" s="379"/>
    </row>
    <row r="250" spans="1:68" ht="14.25" customHeight="1" x14ac:dyDescent="0.25">
      <c r="A250" s="404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6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2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9"/>
      <c r="AB261" s="379"/>
      <c r="AC261" s="379"/>
    </row>
    <row r="262" spans="1:68" ht="14.25" customHeight="1" x14ac:dyDescent="0.25">
      <c r="A262" s="404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58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8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452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2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89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14.25" customHeight="1" x14ac:dyDescent="0.25">
      <c r="A271" s="404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9"/>
      <c r="AB275" s="379"/>
      <c r="AC275" s="379"/>
    </row>
    <row r="276" spans="1:68" ht="14.25" customHeight="1" x14ac:dyDescent="0.25">
      <c r="A276" s="404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2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9"/>
      <c r="AB282" s="379"/>
      <c r="AC282" s="379"/>
    </row>
    <row r="283" spans="1:68" ht="14.25" customHeight="1" x14ac:dyDescent="0.25">
      <c r="A283" s="404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4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9"/>
      <c r="AB291" s="379"/>
      <c r="AC291" s="379"/>
    </row>
    <row r="292" spans="1:68" ht="14.25" customHeight="1" x14ac:dyDescent="0.25">
      <c r="A292" s="404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9"/>
      <c r="AB296" s="379"/>
      <c r="AC296" s="379"/>
    </row>
    <row r="297" spans="1:68" ht="14.25" customHeight="1" x14ac:dyDescent="0.25">
      <c r="A297" s="404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4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14.25" customHeight="1" x14ac:dyDescent="0.25">
      <c r="A307" s="404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65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8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51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4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customHeight="1" x14ac:dyDescent="0.25">
      <c r="A324" s="404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04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9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0</v>
      </c>
      <c r="Y335" s="385">
        <f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0</v>
      </c>
      <c r="Y337" s="386">
        <f>IFERROR(Y334/H334,"0")+IFERROR(Y335/H335,"0")+IFERROR(Y336/H336,"0")</f>
        <v>0</v>
      </c>
      <c r="Z337" s="386">
        <f>IFERROR(IF(Z334="",0,Z334),"0")+IFERROR(IF(Z335="",0,Z335),"0")+IFERROR(IF(Z336="",0,Z336),"0")</f>
        <v>0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0</v>
      </c>
      <c r="Y338" s="386">
        <f>IFERROR(SUM(Y334:Y336),"0")</f>
        <v>0</v>
      </c>
      <c r="Z338" s="37"/>
      <c r="AA338" s="387"/>
      <c r="AB338" s="387"/>
      <c r="AC338" s="387"/>
    </row>
    <row r="339" spans="1:68" ht="14.25" customHeight="1" x14ac:dyDescent="0.25">
      <c r="A339" s="404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6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customHeight="1" x14ac:dyDescent="0.25">
      <c r="A346" s="404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9"/>
      <c r="AB352" s="379"/>
      <c r="AC352" s="379"/>
    </row>
    <row r="353" spans="1:68" ht="14.25" customHeight="1" x14ac:dyDescent="0.25">
      <c r="A353" s="404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04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customHeight="1" x14ac:dyDescent="0.2">
      <c r="A363" s="412" t="s">
        <v>501</v>
      </c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413"/>
      <c r="T363" s="413"/>
      <c r="U363" s="413"/>
      <c r="V363" s="413"/>
      <c r="W363" s="413"/>
      <c r="X363" s="413"/>
      <c r="Y363" s="413"/>
      <c r="Z363" s="413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9"/>
      <c r="AB364" s="379"/>
      <c r="AC364" s="379"/>
    </row>
    <row r="365" spans="1:68" ht="14.25" customHeight="1" x14ac:dyDescent="0.25">
      <c r="A365" s="404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300</v>
      </c>
      <c r="Y366" s="385">
        <f t="shared" ref="Y366:Y374" si="62">IFERROR(IF(X366="",0,CEILING((X366/$H366),1)*$H366),"")</f>
        <v>300</v>
      </c>
      <c r="Z366" s="36">
        <f>IFERROR(IF(Y366=0,"",ROUNDUP(Y366/H366,0)*0.02175),"")</f>
        <v>0.43499999999999994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309.60000000000002</v>
      </c>
      <c r="BN366" s="64">
        <f t="shared" ref="BN366:BN374" si="64">IFERROR(Y366*I366/H366,"0")</f>
        <v>309.60000000000002</v>
      </c>
      <c r="BO366" s="64">
        <f t="shared" ref="BO366:BO374" si="65">IFERROR(1/J366*(X366/H366),"0")</f>
        <v>0.41666666666666663</v>
      </c>
      <c r="BP366" s="64">
        <f t="shared" ref="BP366:BP374" si="66">IFERROR(1/J366*(Y366/H366),"0")</f>
        <v>0.41666666666666663</v>
      </c>
    </row>
    <row r="367" spans="1:68" ht="27" customHeight="1" x14ac:dyDescent="0.25">
      <c r="A367" s="54" t="s">
        <v>503</v>
      </c>
      <c r="B367" s="54" t="s">
        <v>505</v>
      </c>
      <c r="C367" s="31">
        <v>4301011943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300</v>
      </c>
      <c r="Y368" s="385">
        <f t="shared" si="62"/>
        <v>300</v>
      </c>
      <c r="Z368" s="36">
        <f>IFERROR(IF(Y368=0,"",ROUNDUP(Y368/H368,0)*0.02175),"")</f>
        <v>0.43499999999999994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309.60000000000002</v>
      </c>
      <c r="BN368" s="64">
        <f t="shared" si="64"/>
        <v>309.60000000000002</v>
      </c>
      <c r="BO368" s="64">
        <f t="shared" si="65"/>
        <v>0.41666666666666663</v>
      </c>
      <c r="BP368" s="64">
        <f t="shared" si="66"/>
        <v>0.41666666666666663</v>
      </c>
    </row>
    <row r="369" spans="1:68" ht="27" customHeight="1" x14ac:dyDescent="0.25">
      <c r="A369" s="54" t="s">
        <v>506</v>
      </c>
      <c r="B369" s="54" t="s">
        <v>508</v>
      </c>
      <c r="C369" s="31">
        <v>4301011946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2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250</v>
      </c>
      <c r="Y370" s="385">
        <f t="shared" si="62"/>
        <v>255</v>
      </c>
      <c r="Z370" s="36">
        <f>IFERROR(IF(Y370=0,"",ROUNDUP(Y370/H370,0)*0.02175),"")</f>
        <v>0.36974999999999997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258</v>
      </c>
      <c r="BN370" s="64">
        <f t="shared" si="64"/>
        <v>263.16000000000003</v>
      </c>
      <c r="BO370" s="64">
        <f t="shared" si="65"/>
        <v>0.34722222222222221</v>
      </c>
      <c r="BP370" s="64">
        <f t="shared" si="66"/>
        <v>0.35416666666666663</v>
      </c>
    </row>
    <row r="371" spans="1:68" ht="27" customHeight="1" x14ac:dyDescent="0.25">
      <c r="A371" s="54" t="s">
        <v>509</v>
      </c>
      <c r="B371" s="54" t="s">
        <v>511</v>
      </c>
      <c r="C371" s="31">
        <v>4301011947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56.666666666666671</v>
      </c>
      <c r="Y375" s="386">
        <f>IFERROR(Y366/H366,"0")+IFERROR(Y367/H367,"0")+IFERROR(Y368/H368,"0")+IFERROR(Y369/H369,"0")+IFERROR(Y370/H370,"0")+IFERROR(Y371/H371,"0")+IFERROR(Y372/H372,"0")+IFERROR(Y373/H373,"0")+IFERROR(Y374/H374,"0")</f>
        <v>57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1.2397499999999999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850</v>
      </c>
      <c r="Y376" s="386">
        <f>IFERROR(SUM(Y366:Y374),"0")</f>
        <v>855</v>
      </c>
      <c r="Z376" s="37"/>
      <c r="AA376" s="387"/>
      <c r="AB376" s="387"/>
      <c r="AC376" s="387"/>
    </row>
    <row r="377" spans="1:68" ht="14.25" customHeight="1" x14ac:dyDescent="0.25">
      <c r="A377" s="404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350</v>
      </c>
      <c r="Y378" s="385">
        <f>IFERROR(IF(X378="",0,CEILING((X378/$H378),1)*$H378),"")</f>
        <v>360</v>
      </c>
      <c r="Z378" s="36">
        <f>IFERROR(IF(Y378=0,"",ROUNDUP(Y378/H378,0)*0.02175),"")</f>
        <v>0.52200000000000002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361.2</v>
      </c>
      <c r="BN378" s="64">
        <f>IFERROR(Y378*I378/H378,"0")</f>
        <v>371.52000000000004</v>
      </c>
      <c r="BO378" s="64">
        <f>IFERROR(1/J378*(X378/H378),"0")</f>
        <v>0.48611111111111105</v>
      </c>
      <c r="BP378" s="64">
        <f>IFERROR(1/J378*(Y378/H378),"0")</f>
        <v>0.5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23.333333333333332</v>
      </c>
      <c r="Y380" s="386">
        <f>IFERROR(Y378/H378,"0")+IFERROR(Y379/H379,"0")</f>
        <v>24</v>
      </c>
      <c r="Z380" s="386">
        <f>IFERROR(IF(Z378="",0,Z378),"0")+IFERROR(IF(Z379="",0,Z379),"0")</f>
        <v>0.52200000000000002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350</v>
      </c>
      <c r="Y381" s="386">
        <f>IFERROR(SUM(Y378:Y379),"0")</f>
        <v>360</v>
      </c>
      <c r="Z381" s="37"/>
      <c r="AA381" s="387"/>
      <c r="AB381" s="387"/>
      <c r="AC381" s="387"/>
    </row>
    <row r="382" spans="1:68" ht="14.25" customHeight="1" x14ac:dyDescent="0.25">
      <c r="A382" s="404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customHeight="1" x14ac:dyDescent="0.25">
      <c r="A388" s="404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4301060345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9"/>
      <c r="AB393" s="379"/>
      <c r="AC393" s="379"/>
    </row>
    <row r="394" spans="1:68" ht="14.25" customHeight="1" x14ac:dyDescent="0.25">
      <c r="A394" s="404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4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4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0</v>
      </c>
      <c r="Y408" s="385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4301051634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4301051297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0</v>
      </c>
      <c r="Y413" s="386">
        <f>IFERROR(Y408/H408,"0")+IFERROR(Y409/H409,"0")+IFERROR(Y410/H410,"0")+IFERROR(Y411/H411,"0")+IFERROR(Y412/H412,"0")</f>
        <v>0</v>
      </c>
      <c r="Z413" s="386">
        <f>IFERROR(IF(Z408="",0,Z408),"0")+IFERROR(IF(Z409="",0,Z409),"0")+IFERROR(IF(Z410="",0,Z410),"0")+IFERROR(IF(Z411="",0,Z411),"0")+IFERROR(IF(Z412="",0,Z412),"0")</f>
        <v>0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0</v>
      </c>
      <c r="Y414" s="386">
        <f>IFERROR(SUM(Y408:Y412),"0")</f>
        <v>0</v>
      </c>
      <c r="Z414" s="37"/>
      <c r="AA414" s="387"/>
      <c r="AB414" s="387"/>
      <c r="AC414" s="387"/>
    </row>
    <row r="415" spans="1:68" ht="14.25" customHeight="1" x14ac:dyDescent="0.25">
      <c r="A415" s="404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4301060377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4301060322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2" t="s">
        <v>557</v>
      </c>
      <c r="B420" s="413"/>
      <c r="C420" s="413"/>
      <c r="D420" s="413"/>
      <c r="E420" s="413"/>
      <c r="F420" s="413"/>
      <c r="G420" s="413"/>
      <c r="H420" s="413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413"/>
      <c r="T420" s="413"/>
      <c r="U420" s="413"/>
      <c r="V420" s="413"/>
      <c r="W420" s="413"/>
      <c r="X420" s="413"/>
      <c r="Y420" s="413"/>
      <c r="Z420" s="413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9"/>
      <c r="AB421" s="379"/>
      <c r="AC421" s="379"/>
    </row>
    <row r="422" spans="1:68" ht="14.25" customHeight="1" x14ac:dyDescent="0.25">
      <c r="A422" s="404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4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4301031355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69" t="s">
        <v>563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564</v>
      </c>
      <c r="C428" s="31">
        <v>4301031322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2" t="s">
        <v>565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customHeight="1" x14ac:dyDescent="0.25">
      <c r="A430" s="54" t="s">
        <v>567</v>
      </c>
      <c r="B430" s="54" t="s">
        <v>568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3" t="s">
        <v>569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570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5" t="s">
        <v>583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584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6" t="s">
        <v>591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592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4301031358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7" t="s">
        <v>602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603</v>
      </c>
      <c r="C447" s="31">
        <v>4301031333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602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0</v>
      </c>
      <c r="Y452" s="386">
        <f>IFERROR(SUM(Y427:Y450),"0")</f>
        <v>0</v>
      </c>
      <c r="Z452" s="37"/>
      <c r="AA452" s="387"/>
      <c r="AB452" s="387"/>
      <c r="AC452" s="387"/>
    </row>
    <row r="453" spans="1:68" ht="14.25" customHeight="1" x14ac:dyDescent="0.25">
      <c r="A453" s="404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4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9"/>
      <c r="AB464" s="379"/>
      <c r="AC464" s="379"/>
    </row>
    <row r="465" spans="1:68" ht="14.25" customHeight="1" x14ac:dyDescent="0.25">
      <c r="A465" s="404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0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4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7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3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0" t="s">
        <v>634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635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2" t="s">
        <v>638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639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customHeight="1" x14ac:dyDescent="0.25">
      <c r="A479" s="404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2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04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4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9"/>
      <c r="AB492" s="379"/>
      <c r="AC492" s="379"/>
    </row>
    <row r="493" spans="1:68" ht="14.25" customHeight="1" x14ac:dyDescent="0.25">
      <c r="A493" s="404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14.25" customHeight="1" x14ac:dyDescent="0.25">
      <c r="A500" s="404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4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4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2" t="s">
        <v>665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13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4.25" customHeight="1" x14ac:dyDescent="0.25">
      <c r="A511" s="404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0</v>
      </c>
      <c r="Y521" s="386">
        <f>IFERROR(Y512/H512,"0")+IFERROR(Y513/H513,"0")+IFERROR(Y514/H514,"0")+IFERROR(Y515/H515,"0")+IFERROR(Y516/H516,"0")+IFERROR(Y517/H517,"0")+IFERROR(Y518/H518,"0")+IFERROR(Y519/H519,"0")+IFERROR(Y520/H520,"0")</f>
        <v>0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0</v>
      </c>
      <c r="Y522" s="386">
        <f>IFERROR(SUM(Y512:Y520),"0")</f>
        <v>0</v>
      </c>
      <c r="Z522" s="37"/>
      <c r="AA522" s="387"/>
      <c r="AB522" s="387"/>
      <c r="AC522" s="387"/>
    </row>
    <row r="523" spans="1:68" ht="14.25" customHeight="1" x14ac:dyDescent="0.25">
      <c r="A523" s="404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customHeight="1" x14ac:dyDescent="0.25">
      <c r="A528" s="404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0</v>
      </c>
      <c r="Y535" s="386">
        <f>IFERROR(Y529/H529,"0")+IFERROR(Y530/H530,"0")+IFERROR(Y531/H531,"0")+IFERROR(Y532/H532,"0")+IFERROR(Y533/H533,"0")+IFERROR(Y534/H534,"0")</f>
        <v>0</v>
      </c>
      <c r="Z535" s="386">
        <f>IFERROR(IF(Z529="",0,Z529),"0")+IFERROR(IF(Z530="",0,Z530),"0")+IFERROR(IF(Z531="",0,Z531),"0")+IFERROR(IF(Z532="",0,Z532),"0")+IFERROR(IF(Z533="",0,Z533),"0")+IFERROR(IF(Z534="",0,Z534),"0")</f>
        <v>0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0</v>
      </c>
      <c r="Y536" s="386">
        <f>IFERROR(SUM(Y529:Y534),"0")</f>
        <v>0</v>
      </c>
      <c r="Z536" s="37"/>
      <c r="AA536" s="387"/>
      <c r="AB536" s="387"/>
      <c r="AC536" s="387"/>
    </row>
    <row r="537" spans="1:68" ht="14.25" customHeight="1" x14ac:dyDescent="0.25">
      <c r="A537" s="404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4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2" t="s">
        <v>709</v>
      </c>
      <c r="B547" s="413"/>
      <c r="C547" s="413"/>
      <c r="D547" s="413"/>
      <c r="E547" s="413"/>
      <c r="F547" s="413"/>
      <c r="G547" s="413"/>
      <c r="H547" s="413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413"/>
      <c r="T547" s="413"/>
      <c r="U547" s="413"/>
      <c r="V547" s="413"/>
      <c r="W547" s="413"/>
      <c r="X547" s="413"/>
      <c r="Y547" s="413"/>
      <c r="Z547" s="413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9"/>
      <c r="AB548" s="379"/>
      <c r="AC548" s="379"/>
    </row>
    <row r="549" spans="1:68" ht="14.25" customHeight="1" x14ac:dyDescent="0.25">
      <c r="A549" s="404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58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42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76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05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4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701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10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454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4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2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7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0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79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87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customHeight="1" x14ac:dyDescent="0.25">
      <c r="A575" s="404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9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customHeight="1" x14ac:dyDescent="0.25">
      <c r="A580" s="404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0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5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0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14.25" customHeight="1" x14ac:dyDescent="0.25">
      <c r="A588" s="404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54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90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4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403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4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4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3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0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1"/>
      <c r="P605" s="414" t="s">
        <v>793</v>
      </c>
      <c r="Q605" s="415"/>
      <c r="R605" s="415"/>
      <c r="S605" s="415"/>
      <c r="T605" s="415"/>
      <c r="U605" s="415"/>
      <c r="V605" s="416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1200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1215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1"/>
      <c r="P606" s="414" t="s">
        <v>794</v>
      </c>
      <c r="Q606" s="415"/>
      <c r="R606" s="415"/>
      <c r="S606" s="415"/>
      <c r="T606" s="415"/>
      <c r="U606" s="415"/>
      <c r="V606" s="416"/>
      <c r="W606" s="37" t="s">
        <v>68</v>
      </c>
      <c r="X606" s="386">
        <f>IFERROR(SUM(BM22:BM602),"0")</f>
        <v>1238.4000000000001</v>
      </c>
      <c r="Y606" s="386">
        <f>IFERROR(SUM(BN22:BN602),"0")</f>
        <v>1253.8800000000001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1"/>
      <c r="P607" s="414" t="s">
        <v>795</v>
      </c>
      <c r="Q607" s="415"/>
      <c r="R607" s="415"/>
      <c r="S607" s="415"/>
      <c r="T607" s="415"/>
      <c r="U607" s="415"/>
      <c r="V607" s="416"/>
      <c r="W607" s="37" t="s">
        <v>796</v>
      </c>
      <c r="X607" s="38">
        <f>ROUNDUP(SUM(BO22:BO602),0)</f>
        <v>2</v>
      </c>
      <c r="Y607" s="38">
        <f>ROUNDUP(SUM(BP22:BP602),0)</f>
        <v>2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1"/>
      <c r="P608" s="414" t="s">
        <v>797</v>
      </c>
      <c r="Q608" s="415"/>
      <c r="R608" s="415"/>
      <c r="S608" s="415"/>
      <c r="T608" s="415"/>
      <c r="U608" s="415"/>
      <c r="V608" s="416"/>
      <c r="W608" s="37" t="s">
        <v>68</v>
      </c>
      <c r="X608" s="386">
        <f>GrossWeightTotal+PalletQtyTotal*25</f>
        <v>1288.4000000000001</v>
      </c>
      <c r="Y608" s="386">
        <f>GrossWeightTotalR+PalletQtyTotalR*25</f>
        <v>1303.8800000000001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1"/>
      <c r="P609" s="414" t="s">
        <v>798</v>
      </c>
      <c r="Q609" s="415"/>
      <c r="R609" s="415"/>
      <c r="S609" s="415"/>
      <c r="T609" s="415"/>
      <c r="U609" s="415"/>
      <c r="V609" s="416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80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81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1"/>
      <c r="P610" s="414" t="s">
        <v>799</v>
      </c>
      <c r="Q610" s="415"/>
      <c r="R610" s="415"/>
      <c r="S610" s="415"/>
      <c r="T610" s="415"/>
      <c r="U610" s="415"/>
      <c r="V610" s="416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1.7617499999999999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81" t="s">
        <v>665</v>
      </c>
      <c r="AD612" s="430" t="s">
        <v>709</v>
      </c>
      <c r="AE612" s="562"/>
      <c r="AF612" s="382"/>
    </row>
    <row r="613" spans="1:32" ht="14.25" customHeight="1" thickTop="1" x14ac:dyDescent="0.2">
      <c r="A613" s="738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82"/>
      <c r="M613" s="430" t="s">
        <v>358</v>
      </c>
      <c r="N613" s="382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82"/>
    </row>
    <row r="614" spans="1:32" ht="13.5" customHeight="1" thickBot="1" x14ac:dyDescent="0.25">
      <c r="A614" s="739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82"/>
      <c r="M614" s="431"/>
      <c r="N614" s="382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46">
        <f>IFERROR(Y101*1,"0")+IFERROR(Y102*1,"0")+IFERROR(Y103*1,"0")+IFERROR(Y107*1,"0")+IFERROR(Y108*1,"0")+IFERROR(Y109*1,"0")+IFERROR(Y110*1,"0")+IFERROR(Y111*1,"0")</f>
        <v>0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1215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0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Q6:R6"/>
    <mergeCell ref="P200:T200"/>
    <mergeCell ref="P134:T134"/>
    <mergeCell ref="P243:T243"/>
    <mergeCell ref="P436:T436"/>
    <mergeCell ref="D102:E102"/>
    <mergeCell ref="A204:Z204"/>
    <mergeCell ref="A20:Z20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613:A614"/>
    <mergeCell ref="A465:Z465"/>
    <mergeCell ref="D221:E221"/>
    <mergeCell ref="P82:T82"/>
    <mergeCell ref="V11:W11"/>
    <mergeCell ref="A497:O498"/>
    <mergeCell ref="P367:T36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M17:M18"/>
    <mergeCell ref="A469:Z469"/>
    <mergeCell ref="P336:T336"/>
    <mergeCell ref="O17:O18"/>
    <mergeCell ref="W612:X612"/>
    <mergeCell ref="P430:T430"/>
    <mergeCell ref="P350:V350"/>
    <mergeCell ref="A297:Z297"/>
    <mergeCell ref="P417:T417"/>
    <mergeCell ref="P102:T102"/>
    <mergeCell ref="D531:E531"/>
    <mergeCell ref="P456:V456"/>
    <mergeCell ref="P196:T196"/>
    <mergeCell ref="D177:E177"/>
    <mergeCell ref="D33:E33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D513:E513"/>
    <mergeCell ref="A317:Z317"/>
    <mergeCell ref="D471:E471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V6:W9"/>
    <mergeCell ref="P554:T554"/>
    <mergeCell ref="P109:T109"/>
    <mergeCell ref="A299:O300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X613:X614"/>
    <mergeCell ref="P538:T538"/>
    <mergeCell ref="D519:E519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D41:E41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I612:V612"/>
    <mergeCell ref="P219:T219"/>
    <mergeCell ref="D162:E162"/>
    <mergeCell ref="P272:T272"/>
    <mergeCell ref="D460:E460"/>
    <mergeCell ref="D327:E327"/>
    <mergeCell ref="D569:E569"/>
    <mergeCell ref="D454:E454"/>
    <mergeCell ref="D398:E398"/>
    <mergeCell ref="P308:T308"/>
    <mergeCell ref="P210:T210"/>
    <mergeCell ref="D156:E156"/>
    <mergeCell ref="P185:T185"/>
    <mergeCell ref="P544:T544"/>
    <mergeCell ref="P427:T427"/>
    <mergeCell ref="D416:E416"/>
    <mergeCell ref="A543:Z543"/>
    <mergeCell ref="P581:T581"/>
    <mergeCell ref="P277:T277"/>
    <mergeCell ref="P519:T519"/>
    <mergeCell ref="D264:E264"/>
    <mergeCell ref="D220:E220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A601:Z601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561:E561"/>
    <mergeCell ref="D390:E390"/>
    <mergeCell ref="P491:V491"/>
    <mergeCell ref="P198:V198"/>
    <mergeCell ref="O613:O614"/>
    <mergeCell ref="A166:Z166"/>
    <mergeCell ref="A482:O483"/>
    <mergeCell ref="D31:E31"/>
    <mergeCell ref="D329:E329"/>
    <mergeCell ref="P286:T286"/>
    <mergeCell ref="P584:T584"/>
    <mergeCell ref="P131:T131"/>
    <mergeCell ref="P187:T187"/>
    <mergeCell ref="D108:E108"/>
    <mergeCell ref="P429:T429"/>
    <mergeCell ref="P258:T258"/>
    <mergeCell ref="D369:E369"/>
    <mergeCell ref="P556:T556"/>
    <mergeCell ref="P423:T423"/>
    <mergeCell ref="P494:T494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557:V557"/>
    <mergeCell ref="A382:Z382"/>
    <mergeCell ref="A115:Z115"/>
    <mergeCell ref="P112:V112"/>
    <mergeCell ref="P428:T428"/>
    <mergeCell ref="P284:T284"/>
    <mergeCell ref="A229:Z229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D516:E516"/>
    <mergeCell ref="D245:E245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558:V558"/>
    <mergeCell ref="P454:T454"/>
    <mergeCell ref="D568:E568"/>
    <mergeCell ref="P545:V545"/>
    <mergeCell ref="P259:V259"/>
    <mergeCell ref="P155:T155"/>
    <mergeCell ref="P153:V153"/>
    <mergeCell ref="D70:E70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P594:T594"/>
    <mergeCell ref="D410:E410"/>
    <mergeCell ref="A276:Z276"/>
    <mergeCell ref="A270:Z270"/>
    <mergeCell ref="P87:V87"/>
    <mergeCell ref="P563:T563"/>
    <mergeCell ref="D208:E208"/>
    <mergeCell ref="A566:Z566"/>
    <mergeCell ref="D590:E590"/>
    <mergeCell ref="P312:T312"/>
    <mergeCell ref="D255:E255"/>
    <mergeCell ref="P478:V478"/>
    <mergeCell ref="A159:Z159"/>
    <mergeCell ref="A250:Z250"/>
    <mergeCell ref="A123:Z123"/>
    <mergeCell ref="A492:Z492"/>
    <mergeCell ref="P418:V418"/>
    <mergeCell ref="P495:T495"/>
    <mergeCell ref="D167:E16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2024-08-02T07:21:14Z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