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40F97DD-CD18-4D33-BE1F-173C1D7AEB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Y400" i="1" s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Z358" i="1" s="1"/>
  <c r="P358" i="1"/>
  <c r="X356" i="1"/>
  <c r="X355" i="1"/>
  <c r="BO354" i="1"/>
  <c r="BM354" i="1"/>
  <c r="Y354" i="1"/>
  <c r="V615" i="1" s="1"/>
  <c r="P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5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2" i="1" s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U615" i="1" s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Y290" i="1" s="1"/>
  <c r="P284" i="1"/>
  <c r="X281" i="1"/>
  <c r="X280" i="1"/>
  <c r="BO279" i="1"/>
  <c r="BM279" i="1"/>
  <c r="Y279" i="1"/>
  <c r="BP279" i="1" s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Y260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Y227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P615" i="1"/>
  <c r="Y273" i="1"/>
  <c r="BP272" i="1"/>
  <c r="BN272" i="1"/>
  <c r="Z272" i="1"/>
  <c r="Z273" i="1" s="1"/>
  <c r="Y274" i="1"/>
  <c r="Q615" i="1"/>
  <c r="Y281" i="1"/>
  <c r="Y280" i="1"/>
  <c r="BP277" i="1"/>
  <c r="BN277" i="1"/>
  <c r="Z277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H615" i="1"/>
  <c r="Z162" i="1"/>
  <c r="Z164" i="1" s="1"/>
  <c r="BN162" i="1"/>
  <c r="Y165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Z259" i="1" s="1"/>
  <c r="BP256" i="1"/>
  <c r="BN256" i="1"/>
  <c r="Z256" i="1"/>
  <c r="BP278" i="1"/>
  <c r="BN278" i="1"/>
  <c r="Z278" i="1"/>
  <c r="M615" i="1"/>
  <c r="Y259" i="1"/>
  <c r="Y269" i="1"/>
  <c r="Z279" i="1"/>
  <c r="BN279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Z326" i="1"/>
  <c r="Z331" i="1" s="1"/>
  <c r="BN326" i="1"/>
  <c r="BP326" i="1"/>
  <c r="Z328" i="1"/>
  <c r="BN328" i="1"/>
  <c r="Z330" i="1"/>
  <c r="BN330" i="1"/>
  <c r="Z335" i="1"/>
  <c r="Z337" i="1" s="1"/>
  <c r="BN335" i="1"/>
  <c r="BP335" i="1"/>
  <c r="Z340" i="1"/>
  <c r="BN340" i="1"/>
  <c r="BP340" i="1"/>
  <c r="Z341" i="1"/>
  <c r="BN341" i="1"/>
  <c r="Z343" i="1"/>
  <c r="BN343" i="1"/>
  <c r="Y344" i="1"/>
  <c r="Z347" i="1"/>
  <c r="BN347" i="1"/>
  <c r="BP347" i="1"/>
  <c r="Z349" i="1"/>
  <c r="BN349" i="1"/>
  <c r="Y350" i="1"/>
  <c r="Z354" i="1"/>
  <c r="Z355" i="1" s="1"/>
  <c r="BN354" i="1"/>
  <c r="BP354" i="1"/>
  <c r="Y355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R615" i="1"/>
  <c r="Y295" i="1"/>
  <c r="Y300" i="1"/>
  <c r="Y316" i="1"/>
  <c r="Y356" i="1"/>
  <c r="Y361" i="1"/>
  <c r="BP358" i="1"/>
  <c r="BN358" i="1"/>
  <c r="BP360" i="1"/>
  <c r="BN360" i="1"/>
  <c r="Z360" i="1"/>
  <c r="Z361" i="1" s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35" i="1" l="1"/>
  <c r="Z521" i="1"/>
  <c r="Z413" i="1"/>
  <c r="Z375" i="1"/>
  <c r="Z451" i="1"/>
  <c r="Z350" i="1"/>
  <c r="Z344" i="1"/>
  <c r="Z322" i="1"/>
  <c r="Z315" i="1"/>
  <c r="Z289" i="1"/>
  <c r="Z213" i="1"/>
  <c r="Z136" i="1"/>
  <c r="Z97" i="1"/>
  <c r="Z34" i="1"/>
  <c r="Y609" i="1"/>
  <c r="Y606" i="1"/>
  <c r="Z280" i="1"/>
  <c r="Z247" i="1"/>
  <c r="Z610" i="1" s="1"/>
  <c r="Z573" i="1"/>
  <c r="Z557" i="1"/>
  <c r="Z585" i="1"/>
  <c r="Z477" i="1"/>
  <c r="Z405" i="1"/>
  <c r="Y607" i="1"/>
  <c r="Y605" i="1"/>
  <c r="Y608" i="1" l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<sst xmlns="http://schemas.openxmlformats.org/spreadsheetml/2006/main" count="2545" uniqueCount="836">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</sst>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6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50</v>
      </c>
      <c r="Y107" s="385">
        <f>IFERROR(IF(X107="",0,CEILING((X107/$H107),1)*$H107),"")</f>
        <v>50.400000000000006</v>
      </c>
      <c r="Z107" s="36">
        <f>IFERROR(IF(Y107=0,"",ROUNDUP(Y107/H107,0)*0.02175),"")</f>
        <v>0.1305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53.357142857142861</v>
      </c>
      <c r="BN107" s="64">
        <f>IFERROR(Y107*I107/H107,"0")</f>
        <v>53.784000000000006</v>
      </c>
      <c r="BO107" s="64">
        <f>IFERROR(1/J107*(X107/H107),"0")</f>
        <v>0.10629251700680271</v>
      </c>
      <c r="BP107" s="64">
        <f>IFERROR(1/J107*(Y107/H107),"0")</f>
        <v>0.10714285714285714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5.9523809523809526</v>
      </c>
      <c r="Y112" s="386">
        <f>IFERROR(Y107/H107,"0")+IFERROR(Y108/H108,"0")+IFERROR(Y109/H109,"0")+IFERROR(Y110/H110,"0")+IFERROR(Y111/H111,"0")</f>
        <v>6</v>
      </c>
      <c r="Z112" s="386">
        <f>IFERROR(IF(Z107="",0,Z107),"0")+IFERROR(IF(Z108="",0,Z108),"0")+IFERROR(IF(Z109="",0,Z109),"0")+IFERROR(IF(Z110="",0,Z110),"0")+IFERROR(IF(Z111="",0,Z111),"0")</f>
        <v>0.1305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50</v>
      </c>
      <c r="Y113" s="386">
        <f>IFERROR(SUM(Y107:Y111),"0")</f>
        <v>50.400000000000006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30</v>
      </c>
      <c r="Y175" s="385">
        <f>IFERROR(IF(X175="",0,CEILING((X175/$H175),1)*$H175),"")</f>
        <v>33.6</v>
      </c>
      <c r="Z175" s="36">
        <f>IFERROR(IF(Y175=0,"",ROUNDUP(Y175/H175,0)*0.02175),"")</f>
        <v>8.6999999999999994E-2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32.014285714285712</v>
      </c>
      <c r="BN175" s="64">
        <f>IFERROR(Y175*I175/H175,"0")</f>
        <v>35.856000000000002</v>
      </c>
      <c r="BO175" s="64">
        <f>IFERROR(1/J175*(X175/H175),"0")</f>
        <v>6.377551020408162E-2</v>
      </c>
      <c r="BP175" s="64">
        <f>IFERROR(1/J175*(Y175/H175),"0")</f>
        <v>7.1428571428571425E-2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3.5714285714285712</v>
      </c>
      <c r="Y178" s="386">
        <f>IFERROR(Y175/H175,"0")+IFERROR(Y176/H176,"0")+IFERROR(Y177/H177,"0")</f>
        <v>4</v>
      </c>
      <c r="Z178" s="386">
        <f>IFERROR(IF(Z175="",0,Z175),"0")+IFERROR(IF(Z176="",0,Z176),"0")+IFERROR(IF(Z177="",0,Z177),"0")</f>
        <v>8.6999999999999994E-2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30</v>
      </c>
      <c r="Y179" s="386">
        <f>IFERROR(SUM(Y175:Y177),"0")</f>
        <v>33.6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30</v>
      </c>
      <c r="Y183" s="385">
        <f t="shared" ref="Y183:Y190" si="26">IFERROR(IF(X183="",0,CEILING((X183/$H183),1)*$H183),"")</f>
        <v>33.6</v>
      </c>
      <c r="Z183" s="36">
        <f>IFERROR(IF(Y183=0,"",ROUNDUP(Y183/H183,0)*0.00753),"")</f>
        <v>6.0240000000000002E-2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31.857142857142858</v>
      </c>
      <c r="BN183" s="64">
        <f t="shared" ref="BN183:BN190" si="28">IFERROR(Y183*I183/H183,"0")</f>
        <v>35.68</v>
      </c>
      <c r="BO183" s="64">
        <f t="shared" ref="BO183:BO190" si="29">IFERROR(1/J183*(X183/H183),"0")</f>
        <v>4.5787545787545784E-2</v>
      </c>
      <c r="BP183" s="64">
        <f t="shared" ref="BP183:BP190" si="30">IFERROR(1/J183*(Y183/H183),"0")</f>
        <v>5.128205128205128E-2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7.1428571428571423</v>
      </c>
      <c r="Y191" s="386">
        <f>IFERROR(Y183/H183,"0")+IFERROR(Y184/H184,"0")+IFERROR(Y185/H185,"0")+IFERROR(Y186/H186,"0")+IFERROR(Y187/H187,"0")+IFERROR(Y188/H188,"0")+IFERROR(Y189/H189,"0")+IFERROR(Y190/H190,"0")</f>
        <v>8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6.0240000000000002E-2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30</v>
      </c>
      <c r="Y192" s="386">
        <f>IFERROR(SUM(Y183:Y190),"0")</f>
        <v>33.6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270</v>
      </c>
      <c r="Y205" s="385">
        <f t="shared" ref="Y205:Y212" si="31">IFERROR(IF(X205="",0,CEILING((X205/$H205),1)*$H205),"")</f>
        <v>270</v>
      </c>
      <c r="Z205" s="36">
        <f>IFERROR(IF(Y205=0,"",ROUNDUP(Y205/H205,0)*0.00937),"")</f>
        <v>0.46849999999999997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280.5</v>
      </c>
      <c r="BN205" s="64">
        <f t="shared" ref="BN205:BN212" si="33">IFERROR(Y205*I205/H205,"0")</f>
        <v>280.5</v>
      </c>
      <c r="BO205" s="64">
        <f t="shared" ref="BO205:BO212" si="34">IFERROR(1/J205*(X205/H205),"0")</f>
        <v>0.41666666666666669</v>
      </c>
      <c r="BP205" s="64">
        <f t="shared" ref="BP205:BP212" si="35">IFERROR(1/J205*(Y205/H205),"0")</f>
        <v>0.41666666666666669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50</v>
      </c>
      <c r="Y206" s="385">
        <f t="shared" si="31"/>
        <v>54</v>
      </c>
      <c r="Z206" s="36">
        <f>IFERROR(IF(Y206=0,"",ROUNDUP(Y206/H206,0)*0.00937),"")</f>
        <v>9.3700000000000006E-2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51.944444444444443</v>
      </c>
      <c r="BN206" s="64">
        <f t="shared" si="33"/>
        <v>56.099999999999994</v>
      </c>
      <c r="BO206" s="64">
        <f t="shared" si="34"/>
        <v>7.716049382716049E-2</v>
      </c>
      <c r="BP206" s="64">
        <f t="shared" si="35"/>
        <v>8.3333333333333329E-2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270</v>
      </c>
      <c r="Y207" s="385">
        <f t="shared" si="31"/>
        <v>270</v>
      </c>
      <c r="Z207" s="36">
        <f>IFERROR(IF(Y207=0,"",ROUNDUP(Y207/H207,0)*0.00937),"")</f>
        <v>0.46849999999999997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280.5</v>
      </c>
      <c r="BN207" s="64">
        <f t="shared" si="33"/>
        <v>280.5</v>
      </c>
      <c r="BO207" s="64">
        <f t="shared" si="34"/>
        <v>0.41666666666666669</v>
      </c>
      <c r="BP207" s="64">
        <f t="shared" si="35"/>
        <v>0.41666666666666669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250</v>
      </c>
      <c r="Y208" s="385">
        <f t="shared" si="31"/>
        <v>253.8</v>
      </c>
      <c r="Z208" s="36">
        <f>IFERROR(IF(Y208=0,"",ROUNDUP(Y208/H208,0)*0.00937),"")</f>
        <v>0.44039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259.72222222222223</v>
      </c>
      <c r="BN208" s="64">
        <f t="shared" si="33"/>
        <v>263.67</v>
      </c>
      <c r="BO208" s="64">
        <f t="shared" si="34"/>
        <v>0.38580246913580241</v>
      </c>
      <c r="BP208" s="64">
        <f t="shared" si="35"/>
        <v>0.39166666666666666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155.55555555555554</v>
      </c>
      <c r="Y213" s="386">
        <f>IFERROR(Y205/H205,"0")+IFERROR(Y206/H206,"0")+IFERROR(Y207/H207,"0")+IFERROR(Y208/H208,"0")+IFERROR(Y209/H209,"0")+IFERROR(Y210/H210,"0")+IFERROR(Y211/H211,"0")+IFERROR(Y212/H212,"0")</f>
        <v>157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1.47109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840</v>
      </c>
      <c r="Y214" s="386">
        <f>IFERROR(SUM(Y205:Y212),"0")</f>
        <v>847.8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200</v>
      </c>
      <c r="Y216" s="385">
        <f t="shared" ref="Y216:Y226" si="36">IFERROR(IF(X216="",0,CEILING((X216/$H216),1)*$H216),"")</f>
        <v>202.5</v>
      </c>
      <c r="Z216" s="36">
        <f>IFERROR(IF(Y216=0,"",ROUNDUP(Y216/H216,0)*0.02175),"")</f>
        <v>0.54374999999999996</v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213.92592592592592</v>
      </c>
      <c r="BN216" s="64">
        <f t="shared" ref="BN216:BN226" si="38">IFERROR(Y216*I216/H216,"0")</f>
        <v>216.60000000000002</v>
      </c>
      <c r="BO216" s="64">
        <f t="shared" ref="BO216:BO226" si="39">IFERROR(1/J216*(X216/H216),"0")</f>
        <v>0.44091710758377423</v>
      </c>
      <c r="BP216" s="64">
        <f t="shared" ref="BP216:BP226" si="40">IFERROR(1/J216*(Y216/H216),"0")</f>
        <v>0.4464285714285714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250</v>
      </c>
      <c r="Y217" s="385">
        <f t="shared" si="36"/>
        <v>257.39999999999998</v>
      </c>
      <c r="Z217" s="36">
        <f>IFERROR(IF(Y217=0,"",ROUNDUP(Y217/H217,0)*0.02175),"")</f>
        <v>0.71775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268.07692307692309</v>
      </c>
      <c r="BN217" s="64">
        <f t="shared" si="38"/>
        <v>276.012</v>
      </c>
      <c r="BO217" s="64">
        <f t="shared" si="39"/>
        <v>0.57234432234432231</v>
      </c>
      <c r="BP217" s="64">
        <f t="shared" si="40"/>
        <v>0.5892857142857143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200</v>
      </c>
      <c r="Y219" s="385">
        <f t="shared" si="36"/>
        <v>200.1</v>
      </c>
      <c r="Z219" s="36">
        <f>IFERROR(IF(Y219=0,"",ROUNDUP(Y219/H219,0)*0.02175),"")</f>
        <v>0.50024999999999997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212.96551724137933</v>
      </c>
      <c r="BN219" s="64">
        <f t="shared" si="38"/>
        <v>213.072</v>
      </c>
      <c r="BO219" s="64">
        <f t="shared" si="39"/>
        <v>0.41050903119868637</v>
      </c>
      <c r="BP219" s="64">
        <f t="shared" si="40"/>
        <v>0.4107142857142857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96</v>
      </c>
      <c r="Y220" s="385">
        <f t="shared" si="36"/>
        <v>96</v>
      </c>
      <c r="Z220" s="36">
        <f t="shared" ref="Z220:Z226" si="41">IFERROR(IF(Y220=0,"",ROUNDUP(Y220/H220,0)*0.00753),"")</f>
        <v>0.30120000000000002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107.60000000000001</v>
      </c>
      <c r="BN220" s="64">
        <f t="shared" si="38"/>
        <v>107.60000000000001</v>
      </c>
      <c r="BO220" s="64">
        <f t="shared" si="39"/>
        <v>0.25641025641025639</v>
      </c>
      <c r="BP220" s="64">
        <f t="shared" si="40"/>
        <v>0.25641025641025639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108</v>
      </c>
      <c r="Y222" s="385">
        <f t="shared" si="36"/>
        <v>108</v>
      </c>
      <c r="Z222" s="36">
        <f t="shared" si="41"/>
        <v>0.33884999999999998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120.24000000000001</v>
      </c>
      <c r="BN222" s="64">
        <f t="shared" si="38"/>
        <v>120.24000000000001</v>
      </c>
      <c r="BO222" s="64">
        <f t="shared" si="39"/>
        <v>0.28846153846153844</v>
      </c>
      <c r="BP222" s="64">
        <f t="shared" si="40"/>
        <v>0.28846153846153844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216</v>
      </c>
      <c r="Y223" s="385">
        <f t="shared" si="36"/>
        <v>216</v>
      </c>
      <c r="Z223" s="36">
        <f t="shared" si="41"/>
        <v>0.67769999999999997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240.48000000000002</v>
      </c>
      <c r="BN223" s="64">
        <f t="shared" si="38"/>
        <v>240.48000000000002</v>
      </c>
      <c r="BO223" s="64">
        <f t="shared" si="39"/>
        <v>0.57692307692307687</v>
      </c>
      <c r="BP223" s="64">
        <f t="shared" si="40"/>
        <v>0.57692307692307687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216</v>
      </c>
      <c r="Y225" s="385">
        <f t="shared" si="36"/>
        <v>216</v>
      </c>
      <c r="Z225" s="36">
        <f t="shared" si="41"/>
        <v>0.67769999999999997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240.48000000000002</v>
      </c>
      <c r="BN225" s="64">
        <f t="shared" si="38"/>
        <v>240.48000000000002</v>
      </c>
      <c r="BO225" s="64">
        <f t="shared" si="39"/>
        <v>0.57692307692307687</v>
      </c>
      <c r="BP225" s="64">
        <f t="shared" si="40"/>
        <v>0.57692307692307687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264</v>
      </c>
      <c r="Y226" s="385">
        <f t="shared" si="36"/>
        <v>264</v>
      </c>
      <c r="Z226" s="36">
        <f t="shared" si="41"/>
        <v>0.82830000000000004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294.58</v>
      </c>
      <c r="BN226" s="64">
        <f t="shared" si="38"/>
        <v>294.58</v>
      </c>
      <c r="BO226" s="64">
        <f t="shared" si="39"/>
        <v>0.70512820512820507</v>
      </c>
      <c r="BP226" s="64">
        <f t="shared" si="40"/>
        <v>0.70512820512820507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454.73114582309984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456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4.5854999999999997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1550</v>
      </c>
      <c r="Y228" s="386">
        <f>IFERROR(SUM(Y216:Y226),"0")</f>
        <v>1560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52</v>
      </c>
      <c r="Y233" s="385">
        <f>IFERROR(IF(X233="",0,CEILING((X233/$H233),1)*$H233),"")</f>
        <v>52.8</v>
      </c>
      <c r="Z233" s="36">
        <f>IFERROR(IF(Y233=0,"",ROUNDUP(Y233/H233,0)*0.00753),"")</f>
        <v>0.16566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57.893333333333345</v>
      </c>
      <c r="BN233" s="64">
        <f>IFERROR(Y233*I233/H233,"0")</f>
        <v>58.784000000000006</v>
      </c>
      <c r="BO233" s="64">
        <f>IFERROR(1/J233*(X233/H233),"0")</f>
        <v>0.1388888888888889</v>
      </c>
      <c r="BP233" s="64">
        <f>IFERROR(1/J233*(Y233/H233),"0")</f>
        <v>0.14102564102564102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28.8</v>
      </c>
      <c r="Y234" s="385">
        <f>IFERROR(IF(X234="",0,CEILING((X234/$H234),1)*$H234),"")</f>
        <v>28.799999999999997</v>
      </c>
      <c r="Z234" s="36">
        <f>IFERROR(IF(Y234=0,"",ROUNDUP(Y234/H234,0)*0.00753),"")</f>
        <v>9.0359999999999996E-2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32.064000000000007</v>
      </c>
      <c r="BN234" s="64">
        <f>IFERROR(Y234*I234/H234,"0")</f>
        <v>32.064</v>
      </c>
      <c r="BO234" s="64">
        <f>IFERROR(1/J234*(X234/H234),"0")</f>
        <v>7.6923076923076927E-2</v>
      </c>
      <c r="BP234" s="64">
        <f>IFERROR(1/J234*(Y234/H234),"0")</f>
        <v>7.6923076923076927E-2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33.666666666666671</v>
      </c>
      <c r="Y235" s="386">
        <f>IFERROR(Y230/H230,"0")+IFERROR(Y231/H231,"0")+IFERROR(Y232/H232,"0")+IFERROR(Y233/H233,"0")+IFERROR(Y234/H234,"0")</f>
        <v>34</v>
      </c>
      <c r="Z235" s="386">
        <f>IFERROR(IF(Z230="",0,Z230),"0")+IFERROR(IF(Z231="",0,Z231),"0")+IFERROR(IF(Z232="",0,Z232),"0")+IFERROR(IF(Z233="",0,Z233),"0")+IFERROR(IF(Z234="",0,Z234),"0")</f>
        <v>0.25602000000000003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80.8</v>
      </c>
      <c r="Y236" s="386">
        <f>IFERROR(SUM(Y230:Y234),"0")</f>
        <v>81.599999999999994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150</v>
      </c>
      <c r="Y334" s="385">
        <f>IFERROR(IF(X334="",0,CEILING((X334/$H334),1)*$H334),"")</f>
        <v>151.20000000000002</v>
      </c>
      <c r="Z334" s="36">
        <f>IFERROR(IF(Y334=0,"",ROUNDUP(Y334/H334,0)*0.02175),"")</f>
        <v>0.39149999999999996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160.07142857142858</v>
      </c>
      <c r="BN334" s="64">
        <f>IFERROR(Y334*I334/H334,"0")</f>
        <v>161.35200000000003</v>
      </c>
      <c r="BO334" s="64">
        <f>IFERROR(1/J334*(X334/H334),"0")</f>
        <v>0.31887755102040816</v>
      </c>
      <c r="BP334" s="64">
        <f>IFERROR(1/J334*(Y334/H334),"0")</f>
        <v>0.3214285714285714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200</v>
      </c>
      <c r="Y335" s="385">
        <f>IFERROR(IF(X335="",0,CEILING((X335/$H335),1)*$H335),"")</f>
        <v>202.79999999999998</v>
      </c>
      <c r="Z335" s="36">
        <f>IFERROR(IF(Y335=0,"",ROUNDUP(Y335/H335,0)*0.02175),"")</f>
        <v>0.5655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214.46153846153848</v>
      </c>
      <c r="BN335" s="64">
        <f>IFERROR(Y335*I335/H335,"0")</f>
        <v>217.464</v>
      </c>
      <c r="BO335" s="64">
        <f>IFERROR(1/J335*(X335/H335),"0")</f>
        <v>0.45787545787545786</v>
      </c>
      <c r="BP335" s="64">
        <f>IFERROR(1/J335*(Y335/H335),"0")</f>
        <v>0.46428571428571425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15</v>
      </c>
      <c r="Y336" s="385">
        <f>IFERROR(IF(X336="",0,CEILING((X336/$H336),1)*$H336),"")</f>
        <v>16.8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16.007142857142856</v>
      </c>
      <c r="BN336" s="64">
        <f>IFERROR(Y336*I336/H336,"0")</f>
        <v>17.928000000000001</v>
      </c>
      <c r="BO336" s="64">
        <f>IFERROR(1/J336*(X336/H336),"0")</f>
        <v>3.188775510204081E-2</v>
      </c>
      <c r="BP336" s="64">
        <f>IFERROR(1/J336*(Y336/H336),"0")</f>
        <v>3.5714285714285712E-2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45.283882783882781</v>
      </c>
      <c r="Y337" s="386">
        <f>IFERROR(Y334/H334,"0")+IFERROR(Y335/H335,"0")+IFERROR(Y336/H336,"0")</f>
        <v>46</v>
      </c>
      <c r="Z337" s="386">
        <f>IFERROR(IF(Z334="",0,Z334),"0")+IFERROR(IF(Z335="",0,Z335),"0")+IFERROR(IF(Z336="",0,Z336),"0")</f>
        <v>1.0004999999999999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365</v>
      </c>
      <c r="Y338" s="386">
        <f>IFERROR(SUM(Y334:Y336),"0")</f>
        <v>370.8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4500</v>
      </c>
      <c r="Y366" s="385">
        <f t="shared" ref="Y366:Y374" si="62">IFERROR(IF(X366="",0,CEILING((X366/$H366),1)*$H366),"")</f>
        <v>4500</v>
      </c>
      <c r="Z366" s="36">
        <f>IFERROR(IF(Y366=0,"",ROUNDUP(Y366/H366,0)*0.02175),"")</f>
        <v>6.5249999999999995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4644</v>
      </c>
      <c r="BN366" s="64">
        <f t="shared" ref="BN366:BN374" si="64">IFERROR(Y366*I366/H366,"0")</f>
        <v>4644</v>
      </c>
      <c r="BO366" s="64">
        <f t="shared" ref="BO366:BO374" si="65">IFERROR(1/J366*(X366/H366),"0")</f>
        <v>6.25</v>
      </c>
      <c r="BP366" s="64">
        <f t="shared" ref="BP366:BP374" si="66">IFERROR(1/J366*(Y366/H366),"0")</f>
        <v>6.25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3000</v>
      </c>
      <c r="Y368" s="385">
        <f t="shared" si="62"/>
        <v>3000</v>
      </c>
      <c r="Z368" s="36">
        <f>IFERROR(IF(Y368=0,"",ROUNDUP(Y368/H368,0)*0.02175),"")</f>
        <v>4.3499999999999996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3096</v>
      </c>
      <c r="BN368" s="64">
        <f t="shared" si="64"/>
        <v>3096</v>
      </c>
      <c r="BO368" s="64">
        <f t="shared" si="65"/>
        <v>4.1666666666666661</v>
      </c>
      <c r="BP368" s="64">
        <f t="shared" si="66"/>
        <v>4.1666666666666661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3000</v>
      </c>
      <c r="Y370" s="385">
        <f t="shared" si="62"/>
        <v>3000</v>
      </c>
      <c r="Z370" s="36">
        <f>IFERROR(IF(Y370=0,"",ROUNDUP(Y370/H370,0)*0.02175),"")</f>
        <v>4.3499999999999996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3096</v>
      </c>
      <c r="BN370" s="64">
        <f t="shared" si="64"/>
        <v>3096</v>
      </c>
      <c r="BO370" s="64">
        <f t="shared" si="65"/>
        <v>4.1666666666666661</v>
      </c>
      <c r="BP370" s="64">
        <f t="shared" si="66"/>
        <v>4.1666666666666661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700</v>
      </c>
      <c r="Y375" s="386">
        <f>IFERROR(Y366/H366,"0")+IFERROR(Y367/H367,"0")+IFERROR(Y368/H368,"0")+IFERROR(Y369/H369,"0")+IFERROR(Y370/H370,"0")+IFERROR(Y371/H371,"0")+IFERROR(Y372/H372,"0")+IFERROR(Y373/H373,"0")+IFERROR(Y374/H374,"0")</f>
        <v>700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15.225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10500</v>
      </c>
      <c r="Y376" s="386">
        <f>IFERROR(SUM(Y366:Y374),"0")</f>
        <v>10500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1500</v>
      </c>
      <c r="Y378" s="385">
        <f>IFERROR(IF(X378="",0,CEILING((X378/$H378),1)*$H378),"")</f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1548</v>
      </c>
      <c r="BN378" s="64">
        <f>IFERROR(Y378*I378/H378,"0")</f>
        <v>1548</v>
      </c>
      <c r="BO378" s="64">
        <f>IFERROR(1/J378*(X378/H378),"0")</f>
        <v>2.083333333333333</v>
      </c>
      <c r="BP378" s="64">
        <f>IFERROR(1/J378*(Y378/H378),"0")</f>
        <v>2.083333333333333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100</v>
      </c>
      <c r="Y380" s="386">
        <f>IFERROR(Y378/H378,"0")+IFERROR(Y379/H379,"0")</f>
        <v>100</v>
      </c>
      <c r="Z380" s="386">
        <f>IFERROR(IF(Z378="",0,Z378),"0")+IFERROR(IF(Z379="",0,Z379),"0")</f>
        <v>2.1749999999999998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1500</v>
      </c>
      <c r="Y381" s="386">
        <f>IFERROR(SUM(Y378:Y379),"0")</f>
        <v>1500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50</v>
      </c>
      <c r="Y385" s="385">
        <f>IFERROR(IF(X385="",0,CEILING((X385/$H385),1)*$H385),"")</f>
        <v>54.6</v>
      </c>
      <c r="Z385" s="36">
        <f>IFERROR(IF(Y385=0,"",ROUNDUP(Y385/H385,0)*0.02175),"")</f>
        <v>0.15225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53.61538461538462</v>
      </c>
      <c r="BN385" s="64">
        <f>IFERROR(Y385*I385/H385,"0")</f>
        <v>58.548000000000009</v>
      </c>
      <c r="BO385" s="64">
        <f>IFERROR(1/J385*(X385/H385),"0")</f>
        <v>0.11446886446886446</v>
      </c>
      <c r="BP385" s="64">
        <f>IFERROR(1/J385*(Y385/H385),"0")</f>
        <v>0.125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6.4102564102564106</v>
      </c>
      <c r="Y386" s="386">
        <f>IFERROR(Y383/H383,"0")+IFERROR(Y384/H384,"0")+IFERROR(Y385/H385,"0")</f>
        <v>7</v>
      </c>
      <c r="Z386" s="386">
        <f>IFERROR(IF(Z383="",0,Z383),"0")+IFERROR(IF(Z384="",0,Z384),"0")+IFERROR(IF(Z385="",0,Z385),"0")</f>
        <v>0.15225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50</v>
      </c>
      <c r="Y387" s="386">
        <f>IFERROR(SUM(Y383:Y385),"0")</f>
        <v>54.6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700</v>
      </c>
      <c r="Y390" s="385">
        <f>IFERROR(IF(X390="",0,CEILING((X390/$H390),1)*$H390),"")</f>
        <v>702</v>
      </c>
      <c r="Z390" s="36">
        <f>IFERROR(IF(Y390=0,"",ROUNDUP(Y390/H390,0)*0.02175),"")</f>
        <v>1.9574999999999998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750.61538461538464</v>
      </c>
      <c r="BN390" s="64">
        <f>IFERROR(Y390*I390/H390,"0")</f>
        <v>752.7600000000001</v>
      </c>
      <c r="BO390" s="64">
        <f>IFERROR(1/J390*(X390/H390),"0")</f>
        <v>1.6025641025641026</v>
      </c>
      <c r="BP390" s="64">
        <f>IFERROR(1/J390*(Y390/H390),"0")</f>
        <v>1.607142857142857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89.743589743589752</v>
      </c>
      <c r="Y391" s="386">
        <f>IFERROR(Y389/H389,"0")+IFERROR(Y390/H390,"0")</f>
        <v>90</v>
      </c>
      <c r="Z391" s="386">
        <f>IFERROR(IF(Z389="",0,Z389),"0")+IFERROR(IF(Z390="",0,Z390),"0")</f>
        <v>1.9574999999999998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700</v>
      </c>
      <c r="Y392" s="386">
        <f>IFERROR(SUM(Y389:Y390),"0")</f>
        <v>702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120</v>
      </c>
      <c r="Y408" s="385">
        <f>IFERROR(IF(X408="",0,CEILING((X408/$H408),1)*$H408),"")</f>
        <v>124.8</v>
      </c>
      <c r="Z408" s="36">
        <f>IFERROR(IF(Y408=0,"",ROUNDUP(Y408/H408,0)*0.02175),"")</f>
        <v>0.34799999999999998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128.67692307692309</v>
      </c>
      <c r="BN408" s="64">
        <f>IFERROR(Y408*I408/H408,"0")</f>
        <v>133.82400000000001</v>
      </c>
      <c r="BO408" s="64">
        <f>IFERROR(1/J408*(X408/H408),"0")</f>
        <v>0.27472527472527469</v>
      </c>
      <c r="BP408" s="64">
        <f>IFERROR(1/J408*(Y408/H408),"0")</f>
        <v>0.2857142857142857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15.384615384615385</v>
      </c>
      <c r="Y413" s="386">
        <f>IFERROR(Y408/H408,"0")+IFERROR(Y409/H409,"0")+IFERROR(Y410/H410,"0")+IFERROR(Y411/H411,"0")+IFERROR(Y412/H412,"0")</f>
        <v>16</v>
      </c>
      <c r="Z413" s="386">
        <f>IFERROR(IF(Z408="",0,Z408),"0")+IFERROR(IF(Z409="",0,Z409),"0")+IFERROR(IF(Z410="",0,Z410),"0")+IFERROR(IF(Z411="",0,Z411),"0")+IFERROR(IF(Z412="",0,Z412),"0")</f>
        <v>0.34799999999999998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120</v>
      </c>
      <c r="Y414" s="386">
        <f>IFERROR(SUM(Y408:Y412),"0")</f>
        <v>124.8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60</v>
      </c>
      <c r="Y429" s="385">
        <f t="shared" si="67"/>
        <v>63</v>
      </c>
      <c r="Z429" s="36">
        <f t="shared" si="68"/>
        <v>0.11295000000000001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63.28571428571427</v>
      </c>
      <c r="BN429" s="64">
        <f t="shared" si="70"/>
        <v>66.449999999999989</v>
      </c>
      <c r="BO429" s="64">
        <f t="shared" si="71"/>
        <v>9.1575091575091569E-2</v>
      </c>
      <c r="BP429" s="64">
        <f t="shared" si="72"/>
        <v>9.6153846153846145E-2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50</v>
      </c>
      <c r="Y433" s="385">
        <f t="shared" si="67"/>
        <v>50.400000000000006</v>
      </c>
      <c r="Z433" s="36">
        <f t="shared" si="68"/>
        <v>9.0359999999999996E-2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52.738095238095234</v>
      </c>
      <c r="BN433" s="64">
        <f t="shared" si="70"/>
        <v>53.160000000000004</v>
      </c>
      <c r="BO433" s="64">
        <f t="shared" si="71"/>
        <v>7.6312576312576319E-2</v>
      </c>
      <c r="BP433" s="64">
        <f t="shared" si="72"/>
        <v>7.6923076923076927E-2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8.3999999999999986</v>
      </c>
      <c r="Y445" s="385">
        <f t="shared" si="67"/>
        <v>8.4</v>
      </c>
      <c r="Z445" s="36">
        <f t="shared" si="73"/>
        <v>2.0080000000000001E-2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8.9199999999999982</v>
      </c>
      <c r="BN445" s="64">
        <f t="shared" si="70"/>
        <v>8.92</v>
      </c>
      <c r="BO445" s="64">
        <f t="shared" si="71"/>
        <v>1.7094017094017092E-2</v>
      </c>
      <c r="BP445" s="64">
        <f t="shared" si="72"/>
        <v>1.7094017094017096E-2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10.5</v>
      </c>
      <c r="Y448" s="385">
        <f t="shared" si="67"/>
        <v>10.5</v>
      </c>
      <c r="Z448" s="36">
        <f t="shared" si="73"/>
        <v>2.5100000000000001E-2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11.149999999999999</v>
      </c>
      <c r="BN448" s="64">
        <f t="shared" si="70"/>
        <v>11.149999999999999</v>
      </c>
      <c r="BO448" s="64">
        <f t="shared" si="71"/>
        <v>2.1367521367521368E-2</v>
      </c>
      <c r="BP448" s="64">
        <f t="shared" si="72"/>
        <v>2.1367521367521368E-2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35.19047619047619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36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0.24848999999999999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128.9</v>
      </c>
      <c r="Y452" s="386">
        <f>IFERROR(SUM(Y427:Y450),"0")</f>
        <v>132.30000000000001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50</v>
      </c>
      <c r="Y514" s="385">
        <f t="shared" si="79"/>
        <v>52.800000000000004</v>
      </c>
      <c r="Z514" s="36">
        <f t="shared" si="80"/>
        <v>0.1196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53.409090909090907</v>
      </c>
      <c r="BN514" s="64">
        <f t="shared" si="82"/>
        <v>56.400000000000006</v>
      </c>
      <c r="BO514" s="64">
        <f t="shared" si="83"/>
        <v>9.1054778554778545E-2</v>
      </c>
      <c r="BP514" s="64">
        <f t="shared" si="84"/>
        <v>9.6153846153846159E-2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9.4696969696969688</v>
      </c>
      <c r="Y521" s="386">
        <f>IFERROR(Y512/H512,"0")+IFERROR(Y513/H513,"0")+IFERROR(Y514/H514,"0")+IFERROR(Y515/H515,"0")+IFERROR(Y516/H516,"0")+IFERROR(Y517/H517,"0")+IFERROR(Y518/H518,"0")+IFERROR(Y519/H519,"0")+IFERROR(Y520/H520,"0")</f>
        <v>10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0.1196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50</v>
      </c>
      <c r="Y522" s="386">
        <f>IFERROR(SUM(Y512:Y520),"0")</f>
        <v>52.800000000000004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50</v>
      </c>
      <c r="Y529" s="385">
        <f t="shared" ref="Y529:Y534" si="85">IFERROR(IF(X529="",0,CEILING((X529/$H529),1)*$H529),"")</f>
        <v>52.800000000000004</v>
      </c>
      <c r="Z529" s="36">
        <f>IFERROR(IF(Y529=0,"",ROUNDUP(Y529/H529,0)*0.01196),"")</f>
        <v>0.1196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53.409090909090907</v>
      </c>
      <c r="BN529" s="64">
        <f t="shared" ref="BN529:BN534" si="87">IFERROR(Y529*I529/H529,"0")</f>
        <v>56.400000000000006</v>
      </c>
      <c r="BO529" s="64">
        <f t="shared" ref="BO529:BO534" si="88">IFERROR(1/J529*(X529/H529),"0")</f>
        <v>9.1054778554778545E-2</v>
      </c>
      <c r="BP529" s="64">
        <f t="shared" ref="BP529:BP534" si="89">IFERROR(1/J529*(Y529/H529),"0")</f>
        <v>9.6153846153846159E-2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150</v>
      </c>
      <c r="Y531" s="385">
        <f t="shared" si="85"/>
        <v>153.12</v>
      </c>
      <c r="Z531" s="36">
        <f>IFERROR(IF(Y531=0,"",ROUNDUP(Y531/H531,0)*0.01196),"")</f>
        <v>0.34683999999999998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160.22727272727272</v>
      </c>
      <c r="BN531" s="64">
        <f t="shared" si="87"/>
        <v>163.56</v>
      </c>
      <c r="BO531" s="64">
        <f t="shared" si="88"/>
        <v>0.27316433566433568</v>
      </c>
      <c r="BP531" s="64">
        <f t="shared" si="89"/>
        <v>0.27884615384615385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37.878787878787875</v>
      </c>
      <c r="Y535" s="386">
        <f>IFERROR(Y529/H529,"0")+IFERROR(Y530/H530,"0")+IFERROR(Y531/H531,"0")+IFERROR(Y532/H532,"0")+IFERROR(Y533/H533,"0")+IFERROR(Y534/H534,"0")</f>
        <v>39</v>
      </c>
      <c r="Z535" s="386">
        <f>IFERROR(IF(Z529="",0,Z529),"0")+IFERROR(IF(Z530="",0,Z530),"0")+IFERROR(IF(Z531="",0,Z531),"0")+IFERROR(IF(Z532="",0,Z532),"0")+IFERROR(IF(Z533="",0,Z533),"0")+IFERROR(IF(Z534="",0,Z534),"0")</f>
        <v>0.46643999999999997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200</v>
      </c>
      <c r="Y536" s="386">
        <f>IFERROR(SUM(Y529:Y534),"0")</f>
        <v>205.92000000000002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150</v>
      </c>
      <c r="Y570" s="385">
        <f t="shared" si="95"/>
        <v>151.20000000000002</v>
      </c>
      <c r="Z570" s="36">
        <f>IFERROR(IF(Y570=0,"",ROUNDUP(Y570/H570,0)*0.00753),"")</f>
        <v>0.27107999999999999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159.28571428571428</v>
      </c>
      <c r="BN570" s="64">
        <f t="shared" si="97"/>
        <v>160.56</v>
      </c>
      <c r="BO570" s="64">
        <f t="shared" si="98"/>
        <v>0.22893772893772893</v>
      </c>
      <c r="BP570" s="64">
        <f t="shared" si="99"/>
        <v>0.23076923076923075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100</v>
      </c>
      <c r="Y571" s="385">
        <f t="shared" si="95"/>
        <v>100.80000000000001</v>
      </c>
      <c r="Z571" s="36">
        <f>IFERROR(IF(Y571=0,"",ROUNDUP(Y571/H571,0)*0.00753),"")</f>
        <v>0.18071999999999999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106.19047619047619</v>
      </c>
      <c r="BN571" s="64">
        <f t="shared" si="97"/>
        <v>107.04</v>
      </c>
      <c r="BO571" s="64">
        <f t="shared" si="98"/>
        <v>0.15262515262515264</v>
      </c>
      <c r="BP571" s="64">
        <f t="shared" si="99"/>
        <v>0.15384615384615385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59.523809523809526</v>
      </c>
      <c r="Y573" s="386">
        <f>IFERROR(Y567/H567,"0")+IFERROR(Y568/H568,"0")+IFERROR(Y569/H569,"0")+IFERROR(Y570/H570,"0")+IFERROR(Y571/H571,"0")+IFERROR(Y572/H572,"0")</f>
        <v>60</v>
      </c>
      <c r="Z573" s="386">
        <f>IFERROR(IF(Z567="",0,Z567),"0")+IFERROR(IF(Z568="",0,Z568),"0")+IFERROR(IF(Z569="",0,Z569),"0")+IFERROR(IF(Z570="",0,Z570),"0")+IFERROR(IF(Z571="",0,Z571),"0")+IFERROR(IF(Z572="",0,Z572),"0")</f>
        <v>0.45179999999999998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250</v>
      </c>
      <c r="Y574" s="386">
        <f>IFERROR(SUM(Y567:Y572),"0")</f>
        <v>252.00000000000003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1000</v>
      </c>
      <c r="Y576" s="385">
        <f>IFERROR(IF(X576="",0,CEILING((X576/$H576),1)*$H576),"")</f>
        <v>1006.1999999999999</v>
      </c>
      <c r="Z576" s="36">
        <f>IFERROR(IF(Y576=0,"",ROUNDUP(Y576/H576,0)*0.02175),"")</f>
        <v>2.8057499999999997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1072.3076923076924</v>
      </c>
      <c r="BN576" s="64">
        <f>IFERROR(Y576*I576/H576,"0")</f>
        <v>1078.9559999999999</v>
      </c>
      <c r="BO576" s="64">
        <f>IFERROR(1/J576*(X576/H576),"0")</f>
        <v>2.2893772893772892</v>
      </c>
      <c r="BP576" s="64">
        <f>IFERROR(1/J576*(Y576/H576),"0")</f>
        <v>2.3035714285714284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128.2051282051282</v>
      </c>
      <c r="Y578" s="386">
        <f>IFERROR(Y576/H576,"0")+IFERROR(Y577/H577,"0")</f>
        <v>129</v>
      </c>
      <c r="Z578" s="386">
        <f>IFERROR(IF(Z576="",0,Z576),"0")+IFERROR(IF(Z577="",0,Z577),"0")</f>
        <v>2.8057499999999997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1000</v>
      </c>
      <c r="Y579" s="386">
        <f>IFERROR(SUM(Y576:Y577),"0")</f>
        <v>1006.1999999999999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17444.699999999997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17508.419999999998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18226.571886723748</v>
      </c>
      <c r="Y606" s="386">
        <f>IFERROR(SUM(BN22:BN602),"0")</f>
        <v>18294.474000000006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29</v>
      </c>
      <c r="Y607" s="38">
        <f>ROUNDUP(SUM(BP22:BP602),0)</f>
        <v>29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18951.571886723748</v>
      </c>
      <c r="Y608" s="386">
        <f>GrossWeightTotalR+PalletQtyTotalR*25</f>
        <v>19019.474000000006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1887.710277802232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1898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31.540679999999991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50.400000000000006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33.6</v>
      </c>
      <c r="I615" s="46">
        <f>IFERROR(Y183*1,"0")+IFERROR(Y184*1,"0")+IFERROR(Y185*1,"0")+IFERROR(Y186*1,"0")+IFERROR(Y187*1,"0")+IFERROR(Y188*1,"0")+IFERROR(Y189*1,"0")+IFERROR(Y190*1,"0")</f>
        <v>33.6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2489.4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370.8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12756.6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124.8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132.30000000000001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258.72000000000003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1258.2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2024-08-01T08:01:33Z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