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_rels/externalLink1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externalReferences>
    <externalReference r:id="rId4"/>
  </externalReferences>
  <definedNames>
    <definedName function="false" hidden="true" localSheetId="0" name="_xlnm._FilterDatabase" vbProcedure="false">Sheet!$A$3:$AG$77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<sst xmlns="http://schemas.openxmlformats.org/spreadsheetml/2006/main" count="299" uniqueCount="126">
  <si>
    <t xml:space="preserve">отгрузит завод</t>
  </si>
  <si>
    <t xml:space="preserve">потребность</t>
  </si>
  <si>
    <t xml:space="preserve">кратно рядам</t>
  </si>
  <si>
    <t xml:space="preserve">Номенклатура</t>
  </si>
  <si>
    <t xml:space="preserve">Ед. изм.</t>
  </si>
  <si>
    <t xml:space="preserve">Начальный остаток</t>
  </si>
  <si>
    <t xml:space="preserve">Приход</t>
  </si>
  <si>
    <t xml:space="preserve">Расход</t>
  </si>
  <si>
    <t xml:space="preserve">Конечный остаток</t>
  </si>
  <si>
    <t xml:space="preserve">крат</t>
  </si>
  <si>
    <t xml:space="preserve">сроки</t>
  </si>
  <si>
    <t xml:space="preserve">метка</t>
  </si>
  <si>
    <t xml:space="preserve">заяв</t>
  </si>
  <si>
    <t xml:space="preserve">разн</t>
  </si>
  <si>
    <t xml:space="preserve">без опта</t>
  </si>
  <si>
    <t xml:space="preserve">опт</t>
  </si>
  <si>
    <t xml:space="preserve">заказ в пути</t>
  </si>
  <si>
    <t xml:space="preserve">ср нов</t>
  </si>
  <si>
    <t xml:space="preserve">расчет</t>
  </si>
  <si>
    <t xml:space="preserve">заказ филиала</t>
  </si>
  <si>
    <t xml:space="preserve">Комментарии филиала</t>
  </si>
  <si>
    <t xml:space="preserve">кон ост</t>
  </si>
  <si>
    <t xml:space="preserve">факт</t>
  </si>
  <si>
    <t xml:space="preserve">ср</t>
  </si>
  <si>
    <t xml:space="preserve">комментарии</t>
  </si>
  <si>
    <t xml:space="preserve">вес</t>
  </si>
  <si>
    <t xml:space="preserve">крат кор</t>
  </si>
  <si>
    <t xml:space="preserve">заказ кор.</t>
  </si>
  <si>
    <t xml:space="preserve">ВЕС</t>
  </si>
  <si>
    <t xml:space="preserve">ряд</t>
  </si>
  <si>
    <t xml:space="preserve">паллет</t>
  </si>
  <si>
    <t xml:space="preserve">нет</t>
  </si>
  <si>
    <t xml:space="preserve">17,10,</t>
  </si>
  <si>
    <t xml:space="preserve">10,10,</t>
  </si>
  <si>
    <t xml:space="preserve">03,10,</t>
  </si>
  <si>
    <t xml:space="preserve">26,09,</t>
  </si>
  <si>
    <t xml:space="preserve">19,09,</t>
  </si>
  <si>
    <t xml:space="preserve">12,09,</t>
  </si>
  <si>
    <t xml:space="preserve">21,10,</t>
  </si>
  <si>
    <t xml:space="preserve">Вареники замороженные постные Благолепные с картофелем и луком классическая форма, ВЕС,  ПОКОМ</t>
  </si>
  <si>
    <t xml:space="preserve">кг</t>
  </si>
  <si>
    <t xml:space="preserve">матрица</t>
  </si>
  <si>
    <t xml:space="preserve">новинка</t>
  </si>
  <si>
    <t xml:space="preserve">Готовые бельмеши сочные с мясом ТМ Горячая штучка 0,3кг зам  ПОКОМ</t>
  </si>
  <si>
    <t xml:space="preserve">шт</t>
  </si>
  <si>
    <t xml:space="preserve">Готовые чебупели острые с мясом Горячая штучка 0,3 кг зам  ПОКОМ</t>
  </si>
  <si>
    <t xml:space="preserve">нет потребности</t>
  </si>
  <si>
    <t xml:space="preserve">Готовые чебупели с ветчиной и сыром Горячая штучка 0,3кг зам  ПОКОМ</t>
  </si>
  <si>
    <t xml:space="preserve">Готовые чебупели с мясом ТМ Горячая штучка Без свинины 0,3 кг  ПОКОМ</t>
  </si>
  <si>
    <t xml:space="preserve">Готовые чебупели сочные с мясом ТМ Горячая штучка  0,3кг зам  ПОКОМ</t>
  </si>
  <si>
    <t xml:space="preserve">Готовые чебуреки с мясом ТМ Горячая штучка 0,09 кг флоу-пак ПОКОМ</t>
  </si>
  <si>
    <t xml:space="preserve">Готовые чебуреки со свининой и говядиной ТМ Горячая штучка ТС Базовый ассортимент 0,36 кг  ПОКОМ</t>
  </si>
  <si>
    <t xml:space="preserve">Жар-ладушки с клубникой и вишней ТМ Зареченские ТС Зареченские продукты.  Поком</t>
  </si>
  <si>
    <t xml:space="preserve">не в матрице</t>
  </si>
  <si>
    <t xml:space="preserve">нужно увеличить продажи</t>
  </si>
  <si>
    <t xml:space="preserve">Жар-ладушки с мясом ТМ Зареченские ТС Зареченские продукты.  Поком</t>
  </si>
  <si>
    <t xml:space="preserve">Круггетсы с сырным соусом ТМ Горячая штучка 0,25 кг зам  ПОКОМ</t>
  </si>
  <si>
    <t xml:space="preserve">Круггетсы сочные ТМ Горячая штучка ТС Круггетсы 0,25 кг зам  ПОКОМ</t>
  </si>
  <si>
    <t xml:space="preserve">Мини-сосиски в тесте ТМ Зареченские . ВЕС  Поком</t>
  </si>
  <si>
    <t xml:space="preserve">Мини-сосиски в тесте ТМ Зареченские ТС Зареченские продукты флоу-пак 0,3 кг.  Поком</t>
  </si>
  <si>
    <t xml:space="preserve">Общий прайс</t>
  </si>
  <si>
    <t xml:space="preserve">Мини-чебуреки с мясом ТМ Зареченские ТС Зареченские продукты ПОКОМ</t>
  </si>
  <si>
    <t xml:space="preserve">Мини-чебуречки с мясом  ТМ Зареченские ТС Зареченские продукты флоу-пак 0,3 кг.  Поком</t>
  </si>
  <si>
    <t xml:space="preserve">Мини-чебуречки с сыром и ветчиной  ТМ Зареченские ТС Зареченские продукты флоу-пак 0,3 кг.  Поком</t>
  </si>
  <si>
    <t xml:space="preserve">Мини-шарики с курочкой и сыром ТМ Зареченские ВЕС ПОКОМ</t>
  </si>
  <si>
    <t xml:space="preserve">Наггетсы Нагетосы Сочная курочка ТМ Горячая штучка 0,25 кг зам  ПОКОМ</t>
  </si>
  <si>
    <t xml:space="preserve">Наггетсы Нагетосы Сочная курочка в хруст панир со сметаной и зеленью ТМ Горячая штучка 0,25 ПОКОМ</t>
  </si>
  <si>
    <t xml:space="preserve">Наггетсы Нагетосы Сочная курочка со сладкой паприкой ТМ Горячая штучка ф/в 0,25 кг  ПОКОМ</t>
  </si>
  <si>
    <t xml:space="preserve">Наггетсы Хрустящие ТМ Зареченские ТС Зареченские продукты. Поком</t>
  </si>
  <si>
    <t xml:space="preserve">Наггетсы из печи 0,25кг ТМ Вязанка ТС Няняггетсы Сливушки замор.  ПОКОМ</t>
  </si>
  <si>
    <t xml:space="preserve">Наггетсы с индейкой 0,25кг ТМ Вязанка ТС Няняггетсы Сливушки НД2 замор.  ПОКОМ</t>
  </si>
  <si>
    <t xml:space="preserve">есть дубль</t>
  </si>
  <si>
    <t xml:space="preserve">ДУБЛЬ_Наггетсы с индейкой 0,25кг ТМ Вязанка ТС Из печи Сливушки ПОКОМ</t>
  </si>
  <si>
    <t xml:space="preserve">дубль / не правильно поставлен приход</t>
  </si>
  <si>
    <t xml:space="preserve">Наггетсы с куриным филе и сыром ТМ Вязанка ТС Из печи Сливушки 0,25 кг.  Поком</t>
  </si>
  <si>
    <t xml:space="preserve">Нагетосы Сочная курочка в хрустящей панировке Наггетсы ГШ Фикс.вес 0,25 Лоток Горячая штучка Поком</t>
  </si>
  <si>
    <t xml:space="preserve">Пекерсы с индейкой в сливочном соусе ТМ Горячая штучка 0,25 кг зам  ПОКОМ</t>
  </si>
  <si>
    <t xml:space="preserve">Пельмени Grandmeni с говядиной ТМ Горячая штучка флоупак сфера 0,75 кг. ПОКОМ</t>
  </si>
  <si>
    <t xml:space="preserve">Пельмени Grandmeni с говядиной в сливочном соусе ТМ Горячая штучка флоупак сфера 0,75 кг.  ПОКОМ</t>
  </si>
  <si>
    <t xml:space="preserve">Пельмени Grandmeni с говядиной и свининой Grandmeni 0,75 Сфера Горячая штучка  Поком</t>
  </si>
  <si>
    <t xml:space="preserve">Пельмени Grandmeni со сливочным маслом Горячая штучка 0,75 кг ПОКОМ</t>
  </si>
  <si>
    <t xml:space="preserve">Пельмени «Бигбули с мясом» 0,43 Сфера ТМ «Горячая штучка»  Поком</t>
  </si>
  <si>
    <t xml:space="preserve">Пельмени Бигбули #МЕГАВКУСИЩЕ с сочной грудинкой ТМ Горячая шту БУЛЬМЕНИ ТС Бигбули  сфера 0,9 ПОКОМ</t>
  </si>
  <si>
    <t xml:space="preserve">Пельмени Бигбули #МЕГАВКУСИЩЕ с сочной грудинкой ТМ Горячая штучка ТС Бигбули  сфера 0,43  ПОКОМ</t>
  </si>
  <si>
    <t xml:space="preserve">Пельмени Бигбули с мясом, Горячая штучка 0,9кг  ПОКОМ</t>
  </si>
  <si>
    <t xml:space="preserve">Пельмени Бигбули со слив.маслом 0,9 кг   Поком</t>
  </si>
  <si>
    <t xml:space="preserve">Пельмени Бугбули со сливочным маслом ТМ Горячая штучка БУЛЬМЕНИ 0,43 кг  ПОКОМ</t>
  </si>
  <si>
    <t xml:space="preserve">Пельмени Бульмени с говядиной и свининой Горячая шт. 0,9 кг  ПОКОМ</t>
  </si>
  <si>
    <t xml:space="preserve">Пельмени Бульмени с говядиной и свининой Горячая штучка 0,43  ПОКОМ</t>
  </si>
  <si>
    <t xml:space="preserve">Пельмени Бульмени с говядиной и свининой Наваристые Горячая штучка ВЕС  ПОКОМ</t>
  </si>
  <si>
    <t xml:space="preserve">Пельмени Бульмени со сливочным маслом Горячая штучка 0,9 кг  ПОКОМ</t>
  </si>
  <si>
    <t xml:space="preserve">Пельмени Бульмени со сливочным маслом ТМ Горячая шт. 0,43 кг  ПОКОМ</t>
  </si>
  <si>
    <t xml:space="preserve">Пельмени Домашние с говядиной и свининой 0,7кг, сфера ТМ Зареченские  ПОКОМ</t>
  </si>
  <si>
    <t xml:space="preserve">Пельмени Домашние со сливочным маслом ТМ Зареченские  продукты флоу-пак сфера 0,7 кг.  Поком</t>
  </si>
  <si>
    <t xml:space="preserve">Пельмени Медвежьи ушки с фермерскими сливками ТМ Стародв флоу-пак классическая форма 0,7 кг.  Поком</t>
  </si>
  <si>
    <t xml:space="preserve">Пельмени Медвежьи ушки с фермерской свининой и говядиной Большие флоу-пак класс 0,7 кг  Поком</t>
  </si>
  <si>
    <t xml:space="preserve">Пельмени Медвежьи ушки с фермерской свининой и говядиной Малые флоу-пак классическая 0,7 кг  Поком</t>
  </si>
  <si>
    <t xml:space="preserve">Пельмени Мясорубские ТМ Стародворье фоу-пак равиоли 0,7 кг.  Поком</t>
  </si>
  <si>
    <t xml:space="preserve">Пельмени Отборные из свинины и говядины 0,9 кг ТМ Стародворье ТС Медвежье ушко  ПОКОМ</t>
  </si>
  <si>
    <t xml:space="preserve">Пельмени Отборные с говядиной 0,9 кг НОВА ТМ Стародворье ТС Медвежье ушко  ПОКОМ</t>
  </si>
  <si>
    <t xml:space="preserve">Пельмени С говядиной и свининой, ВЕС, ТМ Славница сфера пуговки  ПОКОМ</t>
  </si>
  <si>
    <t xml:space="preserve">Пельмени Со свининой и говядиной ТМ Особый рецепт Любимая ложка 1,0 кг  ПОКОМ</t>
  </si>
  <si>
    <t xml:space="preserve">Пельмени Супермени с мясом, Горячая штучка 0,2кг    ПОКОМ</t>
  </si>
  <si>
    <t xml:space="preserve">Пельмени Супермени со сливочным маслом Супермени 0,2 Сфера Горячая штучка  Поком</t>
  </si>
  <si>
    <t xml:space="preserve">Печеные пельмени Печь-мени с мясом Печеные пельмени Фикс.вес 0,2 сфера Вязанка  Поком</t>
  </si>
  <si>
    <t xml:space="preserve">Пирожки с мясом ТМ Зареченские ТС Зареченские продукты флу-пак 0,3 кг  Поком</t>
  </si>
  <si>
    <t xml:space="preserve">от завода (СОСГ)</t>
  </si>
  <si>
    <t xml:space="preserve">Фрай-пицца с ветчиной и грибами 3,0 кг. ВЕС.  ПОКОМ</t>
  </si>
  <si>
    <r>
      <rPr>
        <sz val="10"/>
        <rFont val="Arial"/>
        <family val="2"/>
        <charset val="204"/>
      </rPr>
      <t xml:space="preserve">дубль / </t>
    </r>
    <r>
      <rPr>
        <b val="true"/>
        <sz val="10"/>
        <color rgb="FFFF0000"/>
        <rFont val="Arial"/>
        <family val="2"/>
        <charset val="204"/>
      </rPr>
      <t xml:space="preserve">нужно продавать</t>
    </r>
  </si>
  <si>
    <t xml:space="preserve">Фрай-пицца с ветчиной и грибами ТМ Зареченские ТС Зареченские продукты.  Поком</t>
  </si>
  <si>
    <r>
      <rPr>
        <b val="true"/>
        <sz val="10"/>
        <color rgb="FFFF0000"/>
        <rFont val="Arial"/>
        <family val="2"/>
        <charset val="204"/>
      </rPr>
      <t xml:space="preserve">нужно увеличить продажи</t>
    </r>
    <r>
      <rPr>
        <sz val="10"/>
        <rFont val="Arial"/>
        <family val="0"/>
        <charset val="1"/>
      </rPr>
      <t xml:space="preserve"> / есть дубль / ротация на мини-пиццу</t>
    </r>
  </si>
  <si>
    <t xml:space="preserve">Хотстеры ТМ Горячая штучка ТС Хотстеры 0,25 кг зам  ПОКОМ</t>
  </si>
  <si>
    <t xml:space="preserve">Хрустящие крылышки ТМ Горячая штучка 0,3 кг зам  ПОКОМ</t>
  </si>
  <si>
    <t xml:space="preserve">Хрустящие крылышки ТМ Зареченские ТС Зареченские продукты.   Поком</t>
  </si>
  <si>
    <t xml:space="preserve">матрица / Общий прайс</t>
  </si>
  <si>
    <t xml:space="preserve">Хрустящие крылышки острые к пиву ТМ Горячая штучка 0,3кг зам  ПОКОМ</t>
  </si>
  <si>
    <t xml:space="preserve">Чебупай сочное яблоко ТМ Горячая штучка ТС Чебупай 0,2 кг УВС.  зам  ПОКОМ</t>
  </si>
  <si>
    <t xml:space="preserve">Чебупай спелая вишня ТМ Горячая штучка ТС Чебупай 0,2 кг УВС. зам  ПОКОМ</t>
  </si>
  <si>
    <t xml:space="preserve">нет в бланке</t>
  </si>
  <si>
    <t xml:space="preserve">Чебупели Курочка гриль Базовый ассортимент Фикс.вес 0,3 Пакет Горячая штучка  Поком</t>
  </si>
  <si>
    <t xml:space="preserve">Чебупели с мясом Базовый ассортимент Фикс.вес 0,48 Лоток Горячая штучка ХХЛ  Поком</t>
  </si>
  <si>
    <t xml:space="preserve">Чебупицца Пепперони ТМ Горячая штучка ТС Чебупицца 0.25кг зам  ПОКОМ</t>
  </si>
  <si>
    <t xml:space="preserve">Чебупицца курочка по-итальянски Горячая штучка 0,25 кг зам  ПОКОМ</t>
  </si>
  <si>
    <t xml:space="preserve">Чебуреки Мясные вес 2,7 кг ТМ Зареченские ТС Зареченские продукты   Поком</t>
  </si>
  <si>
    <t xml:space="preserve">Чебуреки сочные ТМ Зареченские ТС Зареченские продукты.  Поком</t>
  </si>
  <si>
    <t xml:space="preserve">Чебуречище горячая штучка 0,14кг Поком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</si>
</sst>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_ ;[RED]\-0.0\ "/>
    <numFmt numFmtId="167" formatCode="0_ ;[RED]\-0\ "/>
  </numFmts>
  <fonts count="12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1"/>
    </font>
    <font>
      <b val="true"/>
      <sz val="10"/>
      <name val="Arial"/>
      <family val="2"/>
      <charset val="204"/>
    </font>
    <font>
      <sz val="10"/>
      <name val="Arial"/>
      <family val="2"/>
      <charset val="204"/>
    </font>
    <font>
      <b val="true"/>
      <sz val="1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1"/>
      <name val="Calibri"/>
      <family val="2"/>
      <charset val="204"/>
    </font>
    <font>
      <b val="true"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92D050"/>
        <bgColor rgb="FFC0C0C0"/>
      </patternFill>
    </fill>
    <fill>
      <patternFill patternType="solid">
        <fgColor rgb="FF758CE0"/>
        <bgColor rgb="FF969696"/>
      </patternFill>
    </fill>
    <fill>
      <patternFill patternType="solid">
        <fgColor theme="0" tint="-0.15"/>
        <bgColor rgb="FFC0C0C0"/>
      </patternFill>
    </fill>
    <fill>
      <patternFill patternType="solid">
        <fgColor theme="0" tint="-0.5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theme="5" tint="0.3999"/>
        <bgColor rgb="FFFF99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7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6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7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8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7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8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rial10px" xfId="20"/>
  </cellStyles>
  <dxfs count="9">
    <dxf>
      <fill>
        <patternFill patternType="solid">
          <fgColor rgb="FF808080"/>
          <bgColor rgb="FF000000"/>
        </patternFill>
      </fill>
    </dxf>
    <dxf>
      <fill>
        <patternFill patternType="solid">
          <fgColor rgb="FFD99694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FFF4C5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758CE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D05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58CE0"/>
      <rgbColor rgb="FF993366"/>
      <rgbColor rgb="FFFFF4C5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76;&#1074;%2010,10,24%20&#1084;&#1083;&#1088;&#1089;&#1095;%20&#1087;&#1086;&#1082;%20&#1079;&#1087;&#1092;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</row>
        <row r="2">
          <cell r="AB2" t="str">
            <v>потребность</v>
          </cell>
        </row>
        <row r="2"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07,09,</v>
          </cell>
          <cell r="O4" t="str">
            <v>10,10,</v>
          </cell>
        </row>
        <row r="4">
          <cell r="V4" t="str">
            <v>03,10,</v>
          </cell>
          <cell r="W4" t="str">
            <v>26,09,</v>
          </cell>
          <cell r="X4" t="str">
            <v>19,09,</v>
          </cell>
          <cell r="Y4" t="str">
            <v>12,09,</v>
          </cell>
          <cell r="Z4" t="str">
            <v>05,09,</v>
          </cell>
        </row>
        <row r="4">
          <cell r="AD4" t="str">
            <v>14,10,</v>
          </cell>
        </row>
        <row r="5">
          <cell r="E5">
            <v>22725.5</v>
          </cell>
          <cell r="F5">
            <v>29183.4</v>
          </cell>
        </row>
        <row r="5">
          <cell r="J5">
            <v>21868.4</v>
          </cell>
          <cell r="K5">
            <v>857.1</v>
          </cell>
          <cell r="L5">
            <v>0</v>
          </cell>
          <cell r="M5">
            <v>0</v>
          </cell>
          <cell r="N5">
            <v>16103.2</v>
          </cell>
          <cell r="O5">
            <v>4545.1</v>
          </cell>
          <cell r="P5">
            <v>20911.84</v>
          </cell>
          <cell r="Q5">
            <v>21344.6</v>
          </cell>
          <cell r="R5">
            <v>0</v>
          </cell>
        </row>
        <row r="5">
          <cell r="V5">
            <v>3959.68</v>
          </cell>
          <cell r="W5">
            <v>5751.02</v>
          </cell>
          <cell r="X5">
            <v>3694.4</v>
          </cell>
          <cell r="Y5">
            <v>4374.2</v>
          </cell>
          <cell r="Z5">
            <v>4832.2</v>
          </cell>
        </row>
        <row r="5">
          <cell r="AB5">
            <v>10902.91</v>
          </cell>
        </row>
        <row r="5">
          <cell r="AD5">
            <v>2554</v>
          </cell>
          <cell r="AE5">
            <v>11049.8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366</v>
          </cell>
          <cell r="D6">
            <v>504</v>
          </cell>
          <cell r="E6">
            <v>473</v>
          </cell>
          <cell r="F6">
            <v>307</v>
          </cell>
          <cell r="G6">
            <v>0.3</v>
          </cell>
          <cell r="H6">
            <v>180</v>
          </cell>
          <cell r="I6" t="str">
            <v>матрица</v>
          </cell>
          <cell r="J6">
            <v>483</v>
          </cell>
          <cell r="K6">
            <v>-10</v>
          </cell>
        </row>
        <row r="6">
          <cell r="N6">
            <v>336</v>
          </cell>
          <cell r="O6">
            <v>94.6</v>
          </cell>
          <cell r="P6">
            <v>681.4</v>
          </cell>
          <cell r="Q6">
            <v>672</v>
          </cell>
        </row>
        <row r="6">
          <cell r="T6">
            <v>13.9006342494715</v>
          </cell>
          <cell r="U6">
            <v>6.79704016913319</v>
          </cell>
          <cell r="V6">
            <v>67.2</v>
          </cell>
          <cell r="W6">
            <v>81.4</v>
          </cell>
          <cell r="X6">
            <v>69</v>
          </cell>
          <cell r="Y6">
            <v>61</v>
          </cell>
          <cell r="Z6">
            <v>48.4</v>
          </cell>
        </row>
        <row r="6">
          <cell r="AB6">
            <v>204.42</v>
          </cell>
          <cell r="AC6">
            <v>12</v>
          </cell>
          <cell r="AD6">
            <v>56</v>
          </cell>
          <cell r="AE6">
            <v>201.6</v>
          </cell>
          <cell r="AF6">
            <v>14</v>
          </cell>
          <cell r="AG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</row>
        <row r="7">
          <cell r="G7">
            <v>0</v>
          </cell>
          <cell r="H7">
            <v>180</v>
          </cell>
          <cell r="I7" t="str">
            <v>матрица</v>
          </cell>
        </row>
        <row r="7">
          <cell r="K7">
            <v>0</v>
          </cell>
        </row>
        <row r="7">
          <cell r="O7">
            <v>0</v>
          </cell>
        </row>
        <row r="7">
          <cell r="T7" t="e">
            <v>#VALUE!</v>
          </cell>
          <cell r="U7" t="e">
            <v>#VALUE!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 t="str">
            <v>нет потребности</v>
          </cell>
          <cell r="AB7">
            <v>0</v>
          </cell>
          <cell r="AC7">
            <v>0</v>
          </cell>
        </row>
        <row r="7">
          <cell r="AF7">
            <v>14</v>
          </cell>
          <cell r="AG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1875</v>
          </cell>
          <cell r="D8">
            <v>1027</v>
          </cell>
          <cell r="E8">
            <v>1101</v>
          </cell>
          <cell r="F8">
            <v>1572</v>
          </cell>
          <cell r="G8">
            <v>0.3</v>
          </cell>
          <cell r="H8">
            <v>180</v>
          </cell>
          <cell r="I8" t="str">
            <v>матрица</v>
          </cell>
          <cell r="J8">
            <v>1104</v>
          </cell>
          <cell r="K8">
            <v>-3</v>
          </cell>
        </row>
        <row r="8">
          <cell r="N8">
            <v>672</v>
          </cell>
          <cell r="O8">
            <v>220.2</v>
          </cell>
          <cell r="P8">
            <v>838.8</v>
          </cell>
          <cell r="Q8">
            <v>840</v>
          </cell>
        </row>
        <row r="8">
          <cell r="T8">
            <v>14.0054495912807</v>
          </cell>
          <cell r="U8">
            <v>10.1907356948229</v>
          </cell>
          <cell r="V8">
            <v>223.4</v>
          </cell>
          <cell r="W8">
            <v>290.8</v>
          </cell>
          <cell r="X8">
            <v>163</v>
          </cell>
          <cell r="Y8">
            <v>226.6</v>
          </cell>
          <cell r="Z8">
            <v>254</v>
          </cell>
        </row>
        <row r="8">
          <cell r="AB8">
            <v>251.64</v>
          </cell>
          <cell r="AC8">
            <v>12</v>
          </cell>
          <cell r="AD8">
            <v>70</v>
          </cell>
          <cell r="AE8">
            <v>252</v>
          </cell>
          <cell r="AF8">
            <v>14</v>
          </cell>
          <cell r="AG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</row>
        <row r="9">
          <cell r="G9">
            <v>0</v>
          </cell>
          <cell r="H9">
            <v>180</v>
          </cell>
          <cell r="I9" t="str">
            <v>матрица</v>
          </cell>
        </row>
        <row r="9">
          <cell r="K9">
            <v>0</v>
          </cell>
        </row>
        <row r="9">
          <cell r="O9">
            <v>0</v>
          </cell>
        </row>
        <row r="9">
          <cell r="T9" t="e">
            <v>#VALUE!</v>
          </cell>
          <cell r="U9" t="e">
            <v>#VALUE!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 t="str">
            <v>нет потребности</v>
          </cell>
          <cell r="AB9">
            <v>0</v>
          </cell>
          <cell r="AC9">
            <v>0</v>
          </cell>
        </row>
        <row r="9">
          <cell r="AF9">
            <v>14</v>
          </cell>
          <cell r="AG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2631</v>
          </cell>
          <cell r="D10">
            <v>504</v>
          </cell>
          <cell r="E10">
            <v>1473</v>
          </cell>
          <cell r="F10">
            <v>1384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1472</v>
          </cell>
          <cell r="K10">
            <v>1</v>
          </cell>
        </row>
        <row r="10">
          <cell r="N10">
            <v>1512</v>
          </cell>
          <cell r="O10">
            <v>294.6</v>
          </cell>
          <cell r="P10">
            <v>1228.4</v>
          </cell>
          <cell r="Q10">
            <v>1176</v>
          </cell>
        </row>
        <row r="10">
          <cell r="T10">
            <v>13.8221317040054</v>
          </cell>
          <cell r="U10">
            <v>9.83027834351663</v>
          </cell>
          <cell r="V10">
            <v>273.4</v>
          </cell>
          <cell r="W10">
            <v>330</v>
          </cell>
          <cell r="X10">
            <v>170.8</v>
          </cell>
          <cell r="Y10">
            <v>252.4</v>
          </cell>
          <cell r="Z10">
            <v>254.2</v>
          </cell>
        </row>
        <row r="10">
          <cell r="AB10">
            <v>368.52</v>
          </cell>
          <cell r="AC10">
            <v>12</v>
          </cell>
          <cell r="AD10">
            <v>98</v>
          </cell>
          <cell r="AE10">
            <v>352.8</v>
          </cell>
          <cell r="AF10">
            <v>14</v>
          </cell>
          <cell r="AG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</row>
        <row r="11">
          <cell r="G11">
            <v>0</v>
          </cell>
          <cell r="H11">
            <v>180</v>
          </cell>
          <cell r="I11" t="str">
            <v>матрица</v>
          </cell>
        </row>
        <row r="11">
          <cell r="K11">
            <v>0</v>
          </cell>
        </row>
        <row r="11">
          <cell r="O11">
            <v>0</v>
          </cell>
        </row>
        <row r="11">
          <cell r="T11" t="e">
            <v>#VALUE!</v>
          </cell>
          <cell r="U11" t="e">
            <v>#VALUE!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 t="str">
            <v>нет потребности</v>
          </cell>
          <cell r="AB11">
            <v>0</v>
          </cell>
          <cell r="AC11">
            <v>0</v>
          </cell>
        </row>
        <row r="11">
          <cell r="AF11">
            <v>14</v>
          </cell>
          <cell r="AG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</row>
        <row r="12">
          <cell r="G12">
            <v>0</v>
          </cell>
          <cell r="H12">
            <v>180</v>
          </cell>
          <cell r="I12" t="str">
            <v>матрица</v>
          </cell>
        </row>
        <row r="12">
          <cell r="K12">
            <v>0</v>
          </cell>
        </row>
        <row r="12">
          <cell r="O12">
            <v>0</v>
          </cell>
        </row>
        <row r="12">
          <cell r="T12" t="e">
            <v>#VALUE!</v>
          </cell>
          <cell r="U12" t="e">
            <v>#VALUE!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 t="str">
            <v>нет потребности</v>
          </cell>
          <cell r="AB12">
            <v>0</v>
          </cell>
          <cell r="AC12">
            <v>0</v>
          </cell>
        </row>
        <row r="12">
          <cell r="AF12">
            <v>14</v>
          </cell>
          <cell r="AG12">
            <v>70</v>
          </cell>
        </row>
        <row r="13">
          <cell r="A13" t="str">
            <v>Жар-ладушки с клубникой и вишней ТМ Зареченские ТС Зареченские продукты.  Поком</v>
          </cell>
          <cell r="B13" t="str">
            <v>кг</v>
          </cell>
          <cell r="C13">
            <v>85.1</v>
          </cell>
        </row>
        <row r="13">
          <cell r="F13">
            <v>85.1</v>
          </cell>
          <cell r="G13">
            <v>0</v>
          </cell>
          <cell r="H13">
            <v>180</v>
          </cell>
          <cell r="I13" t="str">
            <v>не в матрице</v>
          </cell>
        </row>
        <row r="13">
          <cell r="K13">
            <v>0</v>
          </cell>
        </row>
        <row r="13">
          <cell r="N13">
            <v>0</v>
          </cell>
          <cell r="O13">
            <v>0</v>
          </cell>
        </row>
        <row r="13">
          <cell r="T13" t="e">
            <v>#VALUE!</v>
          </cell>
          <cell r="U13" t="e">
            <v>#VALUE!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 t="str">
            <v>нужно увеличить продажи</v>
          </cell>
        </row>
        <row r="13">
          <cell r="AC13">
            <v>0</v>
          </cell>
        </row>
        <row r="14">
          <cell r="A14" t="str">
            <v>Жар-ладушки с мясом ТМ Зареченские ТС Зареченские продукты.  Поком</v>
          </cell>
          <cell r="B14" t="str">
            <v>кг</v>
          </cell>
        </row>
        <row r="14">
          <cell r="G14">
            <v>0</v>
          </cell>
          <cell r="H14">
            <v>180</v>
          </cell>
          <cell r="I14" t="str">
            <v>матрица</v>
          </cell>
        </row>
        <row r="14">
          <cell r="K14">
            <v>0</v>
          </cell>
        </row>
        <row r="14">
          <cell r="O14">
            <v>0</v>
          </cell>
        </row>
        <row r="14">
          <cell r="T14" t="e">
            <v>#VALUE!</v>
          </cell>
          <cell r="U14" t="e">
            <v>#VALUE!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нет потребности</v>
          </cell>
          <cell r="AB14">
            <v>0</v>
          </cell>
          <cell r="AC14">
            <v>0</v>
          </cell>
        </row>
        <row r="14">
          <cell r="AF14">
            <v>14</v>
          </cell>
          <cell r="AG14">
            <v>126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1679</v>
          </cell>
          <cell r="D15">
            <v>168</v>
          </cell>
          <cell r="E15">
            <v>630</v>
          </cell>
          <cell r="F15">
            <v>1170</v>
          </cell>
          <cell r="G15">
            <v>0.25</v>
          </cell>
          <cell r="H15">
            <v>180</v>
          </cell>
          <cell r="I15" t="str">
            <v>матрица</v>
          </cell>
          <cell r="J15">
            <v>625</v>
          </cell>
          <cell r="K15">
            <v>5</v>
          </cell>
        </row>
        <row r="15">
          <cell r="N15">
            <v>0</v>
          </cell>
          <cell r="O15">
            <v>126</v>
          </cell>
          <cell r="P15">
            <v>594</v>
          </cell>
          <cell r="Q15">
            <v>672</v>
          </cell>
        </row>
        <row r="15">
          <cell r="T15">
            <v>14.6190476190476</v>
          </cell>
          <cell r="U15">
            <v>9.28571428571429</v>
          </cell>
          <cell r="V15">
            <v>10.4</v>
          </cell>
          <cell r="W15">
            <v>214</v>
          </cell>
          <cell r="X15">
            <v>76.2</v>
          </cell>
          <cell r="Y15">
            <v>78.2</v>
          </cell>
          <cell r="Z15">
            <v>69</v>
          </cell>
        </row>
        <row r="15">
          <cell r="AB15">
            <v>148.5</v>
          </cell>
          <cell r="AC15">
            <v>12</v>
          </cell>
          <cell r="AD15">
            <v>56</v>
          </cell>
          <cell r="AE15">
            <v>168</v>
          </cell>
          <cell r="AF15">
            <v>14</v>
          </cell>
          <cell r="AG15">
            <v>70</v>
          </cell>
        </row>
        <row r="16">
          <cell r="A16" t="str">
            <v>Круггетсы сочные ТМ Горячая штучка ТС Круггетсы 0,25 кг зам  ПОКОМ</v>
          </cell>
          <cell r="B16" t="str">
            <v>шт</v>
          </cell>
        </row>
        <row r="16">
          <cell r="G16">
            <v>0</v>
          </cell>
          <cell r="H16">
            <v>180</v>
          </cell>
          <cell r="I16" t="str">
            <v>матрица</v>
          </cell>
        </row>
        <row r="16">
          <cell r="K16">
            <v>0</v>
          </cell>
        </row>
        <row r="16">
          <cell r="O16">
            <v>0</v>
          </cell>
        </row>
        <row r="16">
          <cell r="T16" t="e">
            <v>#VALUE!</v>
          </cell>
          <cell r="U16" t="e">
            <v>#VALUE!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нет потребности</v>
          </cell>
          <cell r="AB16">
            <v>0</v>
          </cell>
          <cell r="AC16">
            <v>0</v>
          </cell>
        </row>
        <row r="16">
          <cell r="AF16">
            <v>14</v>
          </cell>
          <cell r="AG16">
            <v>70</v>
          </cell>
        </row>
        <row r="17">
          <cell r="A17" t="str">
            <v>Мини-сосиски в тесте "Фрайпики" 3,7кг ВЕС,  ПОКОМ</v>
          </cell>
          <cell r="B17" t="str">
            <v>кг</v>
          </cell>
          <cell r="C17">
            <v>-7.4</v>
          </cell>
          <cell r="D17">
            <v>7.4</v>
          </cell>
        </row>
        <row r="17">
          <cell r="G17">
            <v>0</v>
          </cell>
          <cell r="H17">
            <v>180</v>
          </cell>
          <cell r="I17" t="str">
            <v>не в матрице</v>
          </cell>
        </row>
        <row r="17">
          <cell r="K17">
            <v>0</v>
          </cell>
        </row>
        <row r="17">
          <cell r="O17">
            <v>0</v>
          </cell>
        </row>
        <row r="17">
          <cell r="T17" t="e">
            <v>#VALUE!</v>
          </cell>
          <cell r="U17" t="e">
            <v>#VALUE!</v>
          </cell>
          <cell r="V17">
            <v>1.48</v>
          </cell>
          <cell r="W17">
            <v>1.48</v>
          </cell>
          <cell r="X17">
            <v>0</v>
          </cell>
          <cell r="Y17">
            <v>0</v>
          </cell>
          <cell r="Z17">
            <v>0</v>
          </cell>
          <cell r="AA17" t="str">
            <v>дубль</v>
          </cell>
        </row>
        <row r="17">
          <cell r="AC17">
            <v>0</v>
          </cell>
        </row>
        <row r="18">
          <cell r="A18" t="str">
            <v>Мини-сосиски в тесте ТМ Зареченские . ВЕС  Поком</v>
          </cell>
          <cell r="B18" t="str">
            <v>кг</v>
          </cell>
          <cell r="C18">
            <v>452.1</v>
          </cell>
        </row>
        <row r="18">
          <cell r="E18">
            <v>270.1</v>
          </cell>
          <cell r="F18">
            <v>133.2</v>
          </cell>
          <cell r="G18">
            <v>1</v>
          </cell>
          <cell r="H18">
            <v>180</v>
          </cell>
          <cell r="I18" t="str">
            <v>матрица</v>
          </cell>
          <cell r="J18">
            <v>266.7</v>
          </cell>
          <cell r="K18">
            <v>3.40000000000003</v>
          </cell>
        </row>
        <row r="18">
          <cell r="N18">
            <v>414.4</v>
          </cell>
          <cell r="O18">
            <v>54.02</v>
          </cell>
          <cell r="P18">
            <v>208.68</v>
          </cell>
          <cell r="Q18">
            <v>207.2</v>
          </cell>
        </row>
        <row r="18">
          <cell r="T18">
            <v>13.972602739726</v>
          </cell>
          <cell r="U18">
            <v>10.1369863013699</v>
          </cell>
          <cell r="V18">
            <v>54.62</v>
          </cell>
          <cell r="W18">
            <v>39.96</v>
          </cell>
          <cell r="X18">
            <v>55.5</v>
          </cell>
          <cell r="Y18">
            <v>64.38</v>
          </cell>
          <cell r="Z18">
            <v>53.28</v>
          </cell>
          <cell r="AA18" t="str">
            <v>есть дубль</v>
          </cell>
          <cell r="AB18">
            <v>208.68</v>
          </cell>
          <cell r="AC18">
            <v>3.7</v>
          </cell>
          <cell r="AD18">
            <v>56</v>
          </cell>
          <cell r="AE18">
            <v>207.2</v>
          </cell>
          <cell r="AF18">
            <v>14</v>
          </cell>
          <cell r="AG18">
            <v>126</v>
          </cell>
        </row>
        <row r="19">
          <cell r="A19" t="str">
            <v>Мини-сосиски в тесте ТМ Зареченские ТС Зареченские продукты флоу-пак 0,3 кг.  Поком</v>
          </cell>
          <cell r="B19" t="str">
            <v>шт</v>
          </cell>
          <cell r="C19">
            <v>201</v>
          </cell>
          <cell r="D19">
            <v>2</v>
          </cell>
          <cell r="E19">
            <v>9</v>
          </cell>
          <cell r="F19">
            <v>183</v>
          </cell>
          <cell r="G19">
            <v>0.3</v>
          </cell>
          <cell r="H19">
            <v>180</v>
          </cell>
          <cell r="I19" t="str">
            <v>Общий прайс</v>
          </cell>
          <cell r="J19">
            <v>9</v>
          </cell>
          <cell r="K19">
            <v>0</v>
          </cell>
        </row>
        <row r="19">
          <cell r="N19">
            <v>0</v>
          </cell>
          <cell r="O19">
            <v>1.8</v>
          </cell>
        </row>
        <row r="19">
          <cell r="Q19">
            <v>0</v>
          </cell>
        </row>
        <row r="19">
          <cell r="T19">
            <v>101.666666666667</v>
          </cell>
          <cell r="U19">
            <v>101.666666666667</v>
          </cell>
          <cell r="V19">
            <v>11.8</v>
          </cell>
          <cell r="W19">
            <v>15.2</v>
          </cell>
          <cell r="X19">
            <v>15.8</v>
          </cell>
          <cell r="Y19">
            <v>18.2</v>
          </cell>
          <cell r="Z19">
            <v>8</v>
          </cell>
          <cell r="AA19" t="str">
            <v>нужно увеличить продажи</v>
          </cell>
          <cell r="AB19">
            <v>0</v>
          </cell>
          <cell r="AC19">
            <v>9</v>
          </cell>
          <cell r="AD19">
            <v>0</v>
          </cell>
          <cell r="AE19">
            <v>0</v>
          </cell>
          <cell r="AF19">
            <v>14</v>
          </cell>
          <cell r="AG19">
            <v>126</v>
          </cell>
        </row>
        <row r="20">
          <cell r="A20" t="str">
            <v>Мини-чебуреки с мясом ТМ Зареченские ТС Зареченские продукты.  Поком</v>
          </cell>
          <cell r="B20" t="str">
            <v>кг</v>
          </cell>
        </row>
        <row r="20">
          <cell r="D20">
            <v>330</v>
          </cell>
          <cell r="E20">
            <v>66</v>
          </cell>
          <cell r="F20">
            <v>264</v>
          </cell>
          <cell r="G20">
            <v>1</v>
          </cell>
          <cell r="H20">
            <v>180</v>
          </cell>
          <cell r="I20" t="str">
            <v>матрица</v>
          </cell>
          <cell r="J20">
            <v>66</v>
          </cell>
          <cell r="K20">
            <v>0</v>
          </cell>
        </row>
        <row r="20">
          <cell r="N20">
            <v>0</v>
          </cell>
          <cell r="O20">
            <v>13.2</v>
          </cell>
        </row>
        <row r="20">
          <cell r="Q20">
            <v>0</v>
          </cell>
        </row>
        <row r="20">
          <cell r="T20">
            <v>20</v>
          </cell>
          <cell r="U20">
            <v>20</v>
          </cell>
          <cell r="V20">
            <v>8.8</v>
          </cell>
          <cell r="W20">
            <v>31.9</v>
          </cell>
          <cell r="X20">
            <v>10.5</v>
          </cell>
          <cell r="Y20">
            <v>4.4</v>
          </cell>
          <cell r="Z20">
            <v>0</v>
          </cell>
          <cell r="AA20" t="str">
            <v>вместо жар-мени</v>
          </cell>
          <cell r="AB20">
            <v>0</v>
          </cell>
          <cell r="AC20">
            <v>5.5</v>
          </cell>
          <cell r="AD20">
            <v>0</v>
          </cell>
          <cell r="AE20">
            <v>0</v>
          </cell>
          <cell r="AF20">
            <v>12</v>
          </cell>
          <cell r="AG20">
            <v>84</v>
          </cell>
        </row>
        <row r="21">
          <cell r="A21" t="str">
            <v>Мини-чебуречки с мясом  ТМ Зареченские ТС Зареченские продукты флоу-пак 0,3 кг.  Поком</v>
          </cell>
          <cell r="B21" t="str">
            <v>шт</v>
          </cell>
          <cell r="C21">
            <v>220</v>
          </cell>
        </row>
        <row r="21">
          <cell r="E21">
            <v>11</v>
          </cell>
          <cell r="F21">
            <v>205</v>
          </cell>
          <cell r="G21">
            <v>0.3</v>
          </cell>
          <cell r="H21">
            <v>180</v>
          </cell>
          <cell r="I21" t="str">
            <v>Общий прайс</v>
          </cell>
          <cell r="J21">
            <v>11</v>
          </cell>
          <cell r="K21">
            <v>0</v>
          </cell>
        </row>
        <row r="21">
          <cell r="N21">
            <v>0</v>
          </cell>
          <cell r="O21">
            <v>2.2</v>
          </cell>
        </row>
        <row r="21">
          <cell r="Q21">
            <v>0</v>
          </cell>
        </row>
        <row r="21">
          <cell r="T21">
            <v>93.1818181818182</v>
          </cell>
          <cell r="U21">
            <v>93.1818181818182</v>
          </cell>
          <cell r="V21">
            <v>9.2</v>
          </cell>
          <cell r="W21">
            <v>13.2</v>
          </cell>
          <cell r="X21">
            <v>13.6</v>
          </cell>
          <cell r="Y21">
            <v>11.2</v>
          </cell>
          <cell r="Z21">
            <v>7.6</v>
          </cell>
          <cell r="AA21" t="str">
            <v>нужно увеличить продажи</v>
          </cell>
          <cell r="AB21">
            <v>0</v>
          </cell>
          <cell r="AC21">
            <v>9</v>
          </cell>
          <cell r="AD21">
            <v>0</v>
          </cell>
          <cell r="AE21">
            <v>0</v>
          </cell>
          <cell r="AF21">
            <v>18</v>
          </cell>
          <cell r="AG21">
            <v>234</v>
          </cell>
        </row>
        <row r="22">
          <cell r="A22" t="str">
            <v>Мини-чебуречки с сыром и ветчиной  ТМ Зареченские ТС Зареченские продукты флоу-пак 0,3 кг.  Поком</v>
          </cell>
          <cell r="B22" t="str">
            <v>шт</v>
          </cell>
          <cell r="C22">
            <v>36</v>
          </cell>
          <cell r="D22">
            <v>162</v>
          </cell>
        </row>
        <row r="22">
          <cell r="F22">
            <v>198</v>
          </cell>
          <cell r="G22">
            <v>0.3</v>
          </cell>
          <cell r="H22">
            <v>180</v>
          </cell>
          <cell r="I22" t="str">
            <v>Общий прайс</v>
          </cell>
        </row>
        <row r="22">
          <cell r="K22">
            <v>0</v>
          </cell>
        </row>
        <row r="22">
          <cell r="N22">
            <v>0</v>
          </cell>
          <cell r="O22">
            <v>0</v>
          </cell>
        </row>
        <row r="22">
          <cell r="Q22">
            <v>0</v>
          </cell>
        </row>
        <row r="22">
          <cell r="T22" t="e">
            <v>#VALUE!</v>
          </cell>
          <cell r="U22" t="e">
            <v>#VALUE!</v>
          </cell>
          <cell r="V22">
            <v>4.4</v>
          </cell>
          <cell r="W22">
            <v>10.2</v>
          </cell>
          <cell r="X22">
            <v>7.2</v>
          </cell>
          <cell r="Y22">
            <v>5.8</v>
          </cell>
          <cell r="Z22">
            <v>7.4</v>
          </cell>
          <cell r="AA22" t="str">
            <v>нужно увеличить продажи</v>
          </cell>
          <cell r="AB22">
            <v>0</v>
          </cell>
          <cell r="AC22">
            <v>9</v>
          </cell>
          <cell r="AD22">
            <v>0</v>
          </cell>
          <cell r="AE22">
            <v>0</v>
          </cell>
          <cell r="AF22">
            <v>18</v>
          </cell>
          <cell r="AG22">
            <v>234</v>
          </cell>
        </row>
        <row r="23">
          <cell r="A23" t="str">
            <v>Мини-шарики с курочкой и сыром ТМ Зареченские .ВЕС  Поком</v>
          </cell>
          <cell r="B23" t="str">
            <v>кг</v>
          </cell>
          <cell r="C23">
            <v>251.3</v>
          </cell>
          <cell r="D23">
            <v>0.7</v>
          </cell>
          <cell r="E23">
            <v>66</v>
          </cell>
          <cell r="F23">
            <v>156</v>
          </cell>
          <cell r="G23">
            <v>1</v>
          </cell>
          <cell r="H23">
            <v>180</v>
          </cell>
          <cell r="I23" t="str">
            <v>матрица</v>
          </cell>
          <cell r="J23">
            <v>66</v>
          </cell>
          <cell r="K23">
            <v>0</v>
          </cell>
        </row>
        <row r="23">
          <cell r="N23">
            <v>210</v>
          </cell>
          <cell r="O23">
            <v>13.2</v>
          </cell>
        </row>
        <row r="23">
          <cell r="Q23">
            <v>0</v>
          </cell>
        </row>
        <row r="23">
          <cell r="T23">
            <v>27.7272727272727</v>
          </cell>
          <cell r="U23">
            <v>27.7272727272727</v>
          </cell>
          <cell r="V23">
            <v>27</v>
          </cell>
          <cell r="W23">
            <v>17.54</v>
          </cell>
          <cell r="X23">
            <v>28.8</v>
          </cell>
          <cell r="Y23">
            <v>23.4</v>
          </cell>
          <cell r="Z23">
            <v>24.14</v>
          </cell>
          <cell r="AA23" t="str">
            <v>нужно увеличить продажи / вместо жар-боллов</v>
          </cell>
          <cell r="AB23">
            <v>0</v>
          </cell>
          <cell r="AC23">
            <v>3</v>
          </cell>
          <cell r="AD23">
            <v>0</v>
          </cell>
          <cell r="AE23">
            <v>0</v>
          </cell>
          <cell r="AF23">
            <v>14</v>
          </cell>
          <cell r="AG23">
            <v>126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2309</v>
          </cell>
          <cell r="D24">
            <v>504</v>
          </cell>
          <cell r="E24">
            <v>948</v>
          </cell>
          <cell r="F24">
            <v>1678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911</v>
          </cell>
          <cell r="K24">
            <v>37</v>
          </cell>
        </row>
        <row r="24">
          <cell r="N24">
            <v>0</v>
          </cell>
          <cell r="O24">
            <v>189.6</v>
          </cell>
          <cell r="P24">
            <v>976.4</v>
          </cell>
          <cell r="Q24">
            <v>1008</v>
          </cell>
        </row>
        <row r="24">
          <cell r="T24">
            <v>14.1666666666667</v>
          </cell>
          <cell r="U24">
            <v>8.85021097046414</v>
          </cell>
          <cell r="V24">
            <v>137.2</v>
          </cell>
          <cell r="W24">
            <v>298</v>
          </cell>
          <cell r="X24">
            <v>115.4</v>
          </cell>
          <cell r="Y24">
            <v>185.4</v>
          </cell>
          <cell r="Z24">
            <v>216.4</v>
          </cell>
        </row>
        <row r="24">
          <cell r="AB24">
            <v>244.1</v>
          </cell>
          <cell r="AC24">
            <v>6</v>
          </cell>
          <cell r="AD24">
            <v>168</v>
          </cell>
          <cell r="AE24">
            <v>252</v>
          </cell>
          <cell r="AF24">
            <v>14</v>
          </cell>
          <cell r="AG24">
            <v>126</v>
          </cell>
        </row>
        <row r="25">
          <cell r="A25" t="str">
            <v>Наггетсы Нагетосы Сочная курочка в хруст панир со сметаной и зеленью ТМ Горячая штучка 0,25 ПОКОМ</v>
          </cell>
          <cell r="B25" t="str">
            <v>шт</v>
          </cell>
        </row>
        <row r="25">
          <cell r="G25">
            <v>0</v>
          </cell>
          <cell r="H25">
            <v>180</v>
          </cell>
          <cell r="I25" t="str">
            <v>матрица</v>
          </cell>
        </row>
        <row r="25">
          <cell r="K25">
            <v>0</v>
          </cell>
        </row>
        <row r="25">
          <cell r="O25">
            <v>0</v>
          </cell>
        </row>
        <row r="25">
          <cell r="T25" t="e">
            <v>#VALUE!</v>
          </cell>
          <cell r="U25" t="e">
            <v>#VALUE!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 t="str">
            <v>нет потребности</v>
          </cell>
          <cell r="AB25">
            <v>0</v>
          </cell>
          <cell r="AC25">
            <v>0</v>
          </cell>
        </row>
        <row r="25">
          <cell r="AF25">
            <v>14</v>
          </cell>
          <cell r="AG25">
            <v>126</v>
          </cell>
        </row>
        <row r="26">
          <cell r="A26" t="str">
            <v>Наггетсы Нагетосы Сочная курочка со сладкой паприкой ТМ Горячая штучка ф/в 0,25 кг  ПОКОМ</v>
          </cell>
          <cell r="B26" t="str">
            <v>шт</v>
          </cell>
        </row>
        <row r="26">
          <cell r="G26">
            <v>0</v>
          </cell>
          <cell r="H26">
            <v>180</v>
          </cell>
          <cell r="I26" t="str">
            <v>матрица</v>
          </cell>
        </row>
        <row r="26">
          <cell r="K26">
            <v>0</v>
          </cell>
        </row>
        <row r="26">
          <cell r="O26">
            <v>0</v>
          </cell>
        </row>
        <row r="26">
          <cell r="T26" t="e">
            <v>#VALUE!</v>
          </cell>
          <cell r="U26" t="e">
            <v>#VALUE!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 t="str">
            <v>нет потребности</v>
          </cell>
          <cell r="AB26">
            <v>0</v>
          </cell>
          <cell r="AC26">
            <v>0</v>
          </cell>
        </row>
        <row r="26">
          <cell r="AF26">
            <v>14</v>
          </cell>
          <cell r="AG26">
            <v>126</v>
          </cell>
        </row>
        <row r="27">
          <cell r="A27" t="str">
            <v>Наггетсы Хрустящие ТМ Зареченские ТС Зареченские продукты. Поком</v>
          </cell>
          <cell r="B27" t="str">
            <v>кг</v>
          </cell>
          <cell r="C27">
            <v>1206</v>
          </cell>
        </row>
        <row r="27">
          <cell r="E27">
            <v>444</v>
          </cell>
          <cell r="F27">
            <v>696</v>
          </cell>
          <cell r="G27">
            <v>1</v>
          </cell>
          <cell r="H27">
            <v>180</v>
          </cell>
          <cell r="I27" t="str">
            <v>матрица</v>
          </cell>
          <cell r="J27">
            <v>442</v>
          </cell>
          <cell r="K27">
            <v>2</v>
          </cell>
        </row>
        <row r="27">
          <cell r="N27">
            <v>360</v>
          </cell>
          <cell r="O27">
            <v>88.8</v>
          </cell>
          <cell r="P27">
            <v>187.2</v>
          </cell>
          <cell r="Q27">
            <v>216</v>
          </cell>
        </row>
        <row r="27">
          <cell r="T27">
            <v>14.3243243243243</v>
          </cell>
          <cell r="U27">
            <v>11.8918918918919</v>
          </cell>
          <cell r="V27">
            <v>102.6</v>
          </cell>
          <cell r="W27">
            <v>96</v>
          </cell>
          <cell r="X27">
            <v>135.4</v>
          </cell>
          <cell r="Y27">
            <v>116.4</v>
          </cell>
          <cell r="Z27">
            <v>116.4</v>
          </cell>
        </row>
        <row r="27">
          <cell r="AB27">
            <v>187.2</v>
          </cell>
          <cell r="AC27">
            <v>6</v>
          </cell>
          <cell r="AD27">
            <v>36</v>
          </cell>
          <cell r="AE27">
            <v>216</v>
          </cell>
          <cell r="AF27">
            <v>12</v>
          </cell>
          <cell r="AG27">
            <v>84</v>
          </cell>
        </row>
        <row r="28">
          <cell r="A28" t="str">
            <v>Наггетсы из печи 0,25кг ТМ Вязанка ТС Няняггетсы Сливушки замор.  ПОКОМ</v>
          </cell>
          <cell r="B28" t="str">
            <v>шт</v>
          </cell>
          <cell r="C28">
            <v>-1</v>
          </cell>
          <cell r="D28">
            <v>1</v>
          </cell>
        </row>
        <row r="28">
          <cell r="G28">
            <v>0</v>
          </cell>
          <cell r="H28">
            <v>365</v>
          </cell>
          <cell r="I28" t="str">
            <v>матрица</v>
          </cell>
        </row>
        <row r="28">
          <cell r="K28">
            <v>0</v>
          </cell>
        </row>
        <row r="28">
          <cell r="O28">
            <v>0</v>
          </cell>
        </row>
        <row r="28">
          <cell r="T28" t="e">
            <v>#VALUE!</v>
          </cell>
          <cell r="U28" t="e">
            <v>#VALUE!</v>
          </cell>
          <cell r="V28">
            <v>0.2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 t="str">
            <v>нет потребности</v>
          </cell>
          <cell r="AB28">
            <v>0</v>
          </cell>
          <cell r="AC28">
            <v>0</v>
          </cell>
        </row>
        <row r="28">
          <cell r="AF28">
            <v>14</v>
          </cell>
          <cell r="AG28">
            <v>70</v>
          </cell>
        </row>
        <row r="29">
          <cell r="A29" t="str">
            <v>Наггетсы с индейки ТМ Вязанка ТС Из печи Сливушки 0,25 кг УВС.  Поком</v>
          </cell>
          <cell r="B29" t="str">
            <v>шт</v>
          </cell>
          <cell r="C29">
            <v>1701</v>
          </cell>
          <cell r="D29">
            <v>504</v>
          </cell>
          <cell r="E29">
            <v>910</v>
          </cell>
          <cell r="F29">
            <v>1102</v>
          </cell>
          <cell r="G29">
            <v>0</v>
          </cell>
          <cell r="H29" t="e">
            <v>#VALUE!</v>
          </cell>
          <cell r="I29" t="str">
            <v>не в матрице</v>
          </cell>
          <cell r="J29">
            <v>922</v>
          </cell>
          <cell r="K29">
            <v>-12</v>
          </cell>
        </row>
        <row r="29">
          <cell r="O29">
            <v>182</v>
          </cell>
        </row>
        <row r="29">
          <cell r="T29">
            <v>6.05494505494506</v>
          </cell>
          <cell r="U29">
            <v>6.05494505494506</v>
          </cell>
          <cell r="V29">
            <v>161.4</v>
          </cell>
          <cell r="W29">
            <v>216.8</v>
          </cell>
          <cell r="X29">
            <v>107.8</v>
          </cell>
          <cell r="Y29">
            <v>141.2</v>
          </cell>
          <cell r="Z29">
            <v>207.2</v>
          </cell>
          <cell r="AA29" t="str">
            <v>дубль / не правильно поставлен приход</v>
          </cell>
        </row>
        <row r="29">
          <cell r="AC29">
            <v>0</v>
          </cell>
        </row>
        <row r="30">
          <cell r="A30" t="str">
            <v>Наггетсы с индейкой 0,25кг ТМ Вязанка ТС Няняггетсы Сливушки НД2 замор.  ПОКОМ</v>
          </cell>
          <cell r="B30" t="str">
            <v>шт</v>
          </cell>
        </row>
        <row r="30">
          <cell r="E30">
            <v>910</v>
          </cell>
          <cell r="F30">
            <v>1102</v>
          </cell>
          <cell r="G30">
            <v>0.25</v>
          </cell>
          <cell r="H30">
            <v>365</v>
          </cell>
          <cell r="I30" t="str">
            <v>матрица</v>
          </cell>
        </row>
        <row r="30">
          <cell r="K30">
            <v>910</v>
          </cell>
        </row>
        <row r="30">
          <cell r="N30">
            <v>336</v>
          </cell>
          <cell r="O30">
            <v>182</v>
          </cell>
          <cell r="P30">
            <v>1110</v>
          </cell>
          <cell r="Q30">
            <v>1176</v>
          </cell>
        </row>
        <row r="30">
          <cell r="T30">
            <v>14.3626373626374</v>
          </cell>
          <cell r="U30">
            <v>7.9010989010989</v>
          </cell>
          <cell r="V30">
            <v>161.4</v>
          </cell>
          <cell r="W30">
            <v>216.8</v>
          </cell>
          <cell r="X30">
            <v>107.8</v>
          </cell>
          <cell r="Y30">
            <v>141.2</v>
          </cell>
          <cell r="Z30">
            <v>207.2</v>
          </cell>
          <cell r="AA30" t="str">
            <v>есть дубль</v>
          </cell>
          <cell r="AB30">
            <v>277.5</v>
          </cell>
          <cell r="AC30">
            <v>12</v>
          </cell>
          <cell r="AD30">
            <v>98</v>
          </cell>
          <cell r="AE30">
            <v>294</v>
          </cell>
          <cell r="AF30">
            <v>14</v>
          </cell>
          <cell r="AG30">
            <v>70</v>
          </cell>
        </row>
        <row r="31">
          <cell r="A31" t="str">
            <v>Наггетсы с куриным филе и сыром ТМ Вязанка ТС Из печи Сливушки 0,25 кг.  Поком</v>
          </cell>
          <cell r="B31" t="str">
            <v>шт</v>
          </cell>
          <cell r="C31">
            <v>1698</v>
          </cell>
          <cell r="D31">
            <v>168</v>
          </cell>
          <cell r="E31">
            <v>641</v>
          </cell>
          <cell r="F31">
            <v>1030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639</v>
          </cell>
          <cell r="K31">
            <v>2</v>
          </cell>
        </row>
        <row r="31">
          <cell r="N31">
            <v>0</v>
          </cell>
          <cell r="O31">
            <v>128.2</v>
          </cell>
          <cell r="P31">
            <v>764.8</v>
          </cell>
          <cell r="Q31">
            <v>840</v>
          </cell>
        </row>
        <row r="31">
          <cell r="T31">
            <v>14.5865834633385</v>
          </cell>
          <cell r="U31">
            <v>8.03432137285492</v>
          </cell>
          <cell r="V31">
            <v>115.2</v>
          </cell>
          <cell r="W31">
            <v>186.4</v>
          </cell>
          <cell r="X31">
            <v>89.8</v>
          </cell>
          <cell r="Y31">
            <v>84.8</v>
          </cell>
          <cell r="Z31">
            <v>132.2</v>
          </cell>
        </row>
        <row r="31">
          <cell r="AB31">
            <v>191.2</v>
          </cell>
          <cell r="AC31">
            <v>12</v>
          </cell>
          <cell r="AD31">
            <v>70</v>
          </cell>
          <cell r="AE31">
            <v>210</v>
          </cell>
          <cell r="AF31">
            <v>14</v>
          </cell>
          <cell r="AG31">
            <v>70</v>
          </cell>
        </row>
        <row r="32">
          <cell r="A32" t="str">
            <v>Нагетосы Сочная курочка в хрустящей панировке Наггетсы ГШ Фикс.вес 0,25 Лоток Горячая штучка Поком</v>
          </cell>
          <cell r="B32" t="str">
            <v>шт</v>
          </cell>
        </row>
        <row r="32">
          <cell r="G32">
            <v>0</v>
          </cell>
          <cell r="H32">
            <v>180</v>
          </cell>
          <cell r="I32" t="str">
            <v>матрица</v>
          </cell>
        </row>
        <row r="32">
          <cell r="K32">
            <v>0</v>
          </cell>
        </row>
        <row r="32">
          <cell r="O32">
            <v>0</v>
          </cell>
        </row>
        <row r="32">
          <cell r="T32" t="e">
            <v>#VALUE!</v>
          </cell>
          <cell r="U32" t="e">
            <v>#VALUE!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 t="str">
            <v>нет потребности</v>
          </cell>
          <cell r="AB32">
            <v>0</v>
          </cell>
          <cell r="AC32">
            <v>0</v>
          </cell>
        </row>
        <row r="32">
          <cell r="AF32">
            <v>14</v>
          </cell>
          <cell r="AG32">
            <v>126</v>
          </cell>
        </row>
        <row r="33">
          <cell r="A33" t="str">
            <v>Пекерсы с индейкой в сливочном соусе ТМ Горячая штучка 0,25 кг зам  ПОКОМ</v>
          </cell>
          <cell r="B33" t="str">
            <v>шт</v>
          </cell>
        </row>
        <row r="33">
          <cell r="G33">
            <v>0</v>
          </cell>
          <cell r="H33">
            <v>180</v>
          </cell>
          <cell r="I33" t="str">
            <v>матрица</v>
          </cell>
        </row>
        <row r="33">
          <cell r="K33">
            <v>0</v>
          </cell>
        </row>
        <row r="33">
          <cell r="O33">
            <v>0</v>
          </cell>
        </row>
        <row r="33">
          <cell r="T33" t="e">
            <v>#VALUE!</v>
          </cell>
          <cell r="U33" t="e">
            <v>#VALUE!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 t="str">
            <v>нет потребности</v>
          </cell>
          <cell r="AB33">
            <v>0</v>
          </cell>
          <cell r="AC33">
            <v>0</v>
          </cell>
        </row>
        <row r="33">
          <cell r="AF33">
            <v>14</v>
          </cell>
          <cell r="AG33">
            <v>70</v>
          </cell>
        </row>
        <row r="34">
          <cell r="A34" t="str">
            <v>Пельмени Grandmeni с говядиной ТМ Горячая штучка флоупак сфера 0,75 кг. ПОКОМ</v>
          </cell>
          <cell r="B34" t="str">
            <v>шт</v>
          </cell>
        </row>
        <row r="34">
          <cell r="G34">
            <v>0</v>
          </cell>
          <cell r="H34">
            <v>180</v>
          </cell>
          <cell r="I34" t="str">
            <v>матрица</v>
          </cell>
        </row>
        <row r="34">
          <cell r="K34">
            <v>0</v>
          </cell>
        </row>
        <row r="34">
          <cell r="O34">
            <v>0</v>
          </cell>
        </row>
        <row r="34">
          <cell r="T34" t="e">
            <v>#VALUE!</v>
          </cell>
          <cell r="U34" t="e">
            <v>#VALUE!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>нет потребности</v>
          </cell>
          <cell r="AB34">
            <v>0</v>
          </cell>
          <cell r="AC34">
            <v>0</v>
          </cell>
        </row>
        <row r="34">
          <cell r="AF34">
            <v>12</v>
          </cell>
          <cell r="AG34">
            <v>84</v>
          </cell>
        </row>
        <row r="35">
          <cell r="A35" t="str">
            <v>Пельмени Grandmeni с говядиной в сливочном соусе ТМ Горячая штучка флоупак сфера 0,75 кг.  ПОКОМ</v>
          </cell>
          <cell r="B35" t="str">
            <v>шт</v>
          </cell>
        </row>
        <row r="35">
          <cell r="G35">
            <v>0</v>
          </cell>
          <cell r="H35">
            <v>180</v>
          </cell>
          <cell r="I35" t="str">
            <v>матрица</v>
          </cell>
        </row>
        <row r="35">
          <cell r="K35">
            <v>0</v>
          </cell>
        </row>
        <row r="35">
          <cell r="O35">
            <v>0</v>
          </cell>
        </row>
        <row r="35">
          <cell r="T35" t="e">
            <v>#VALUE!</v>
          </cell>
          <cell r="U35" t="e">
            <v>#VALUE!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 t="str">
            <v>нет потребности</v>
          </cell>
          <cell r="AB35">
            <v>0</v>
          </cell>
          <cell r="AC35">
            <v>0</v>
          </cell>
        </row>
        <row r="35">
          <cell r="AF35">
            <v>12</v>
          </cell>
          <cell r="AG35">
            <v>84</v>
          </cell>
        </row>
        <row r="36">
          <cell r="A36" t="str">
            <v>Пельмени Grandmeni с говядиной и свининой Grandmeni 0,75 Сфера Горячая штучка  Поком</v>
          </cell>
          <cell r="B36" t="str">
            <v>шт</v>
          </cell>
        </row>
        <row r="36">
          <cell r="G36">
            <v>0</v>
          </cell>
          <cell r="H36">
            <v>180</v>
          </cell>
          <cell r="I36" t="str">
            <v>матрица</v>
          </cell>
        </row>
        <row r="36">
          <cell r="K36">
            <v>0</v>
          </cell>
        </row>
        <row r="36">
          <cell r="O36">
            <v>0</v>
          </cell>
        </row>
        <row r="36">
          <cell r="T36" t="e">
            <v>#VALUE!</v>
          </cell>
          <cell r="U36" t="e">
            <v>#VALUE!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B36">
            <v>0</v>
          </cell>
          <cell r="AC36">
            <v>0</v>
          </cell>
        </row>
        <row r="36">
          <cell r="AF36">
            <v>12</v>
          </cell>
          <cell r="AG36">
            <v>84</v>
          </cell>
        </row>
        <row r="37">
          <cell r="A37" t="str">
            <v>Пельмени Grandmeni со сливочным маслом Горячая штучка 0,75 кг ПОКОМ</v>
          </cell>
          <cell r="B37" t="str">
            <v>шт</v>
          </cell>
          <cell r="C37">
            <v>1409</v>
          </cell>
          <cell r="D37">
            <v>96</v>
          </cell>
          <cell r="E37">
            <v>402</v>
          </cell>
          <cell r="F37">
            <v>1019</v>
          </cell>
          <cell r="G37">
            <v>0.75</v>
          </cell>
          <cell r="H37">
            <v>180</v>
          </cell>
          <cell r="I37" t="str">
            <v>матрица</v>
          </cell>
          <cell r="J37">
            <v>410</v>
          </cell>
          <cell r="K37">
            <v>-8</v>
          </cell>
        </row>
        <row r="37">
          <cell r="N37">
            <v>0</v>
          </cell>
          <cell r="O37">
            <v>80.4</v>
          </cell>
          <cell r="P37">
            <v>106.6</v>
          </cell>
          <cell r="Q37">
            <v>96</v>
          </cell>
        </row>
        <row r="37">
          <cell r="T37">
            <v>13.8681592039801</v>
          </cell>
          <cell r="U37">
            <v>12.6741293532338</v>
          </cell>
          <cell r="V37">
            <v>79.4</v>
          </cell>
          <cell r="W37">
            <v>141.2</v>
          </cell>
          <cell r="X37">
            <v>73</v>
          </cell>
          <cell r="Y37">
            <v>104.6</v>
          </cell>
          <cell r="Z37">
            <v>103.4</v>
          </cell>
        </row>
        <row r="37">
          <cell r="AB37">
            <v>79.9500000000001</v>
          </cell>
          <cell r="AC37">
            <v>8</v>
          </cell>
          <cell r="AD37">
            <v>12</v>
          </cell>
          <cell r="AE37">
            <v>72</v>
          </cell>
          <cell r="AF37">
            <v>12</v>
          </cell>
          <cell r="AG37">
            <v>84</v>
          </cell>
        </row>
        <row r="38">
          <cell r="A38" t="str">
            <v>Пельмени «Бигбули с мясом» 0,43 Сфера ТМ «Горячая штучка»  Поком</v>
          </cell>
          <cell r="B38" t="str">
            <v>шт</v>
          </cell>
        </row>
        <row r="38">
          <cell r="G38">
            <v>0</v>
          </cell>
          <cell r="H38">
            <v>180</v>
          </cell>
          <cell r="I38" t="str">
            <v>матрица</v>
          </cell>
        </row>
        <row r="38">
          <cell r="K38">
            <v>0</v>
          </cell>
        </row>
        <row r="38">
          <cell r="O38">
            <v>0</v>
          </cell>
        </row>
        <row r="38">
          <cell r="T38" t="e">
            <v>#VALUE!</v>
          </cell>
          <cell r="U38" t="e">
            <v>#VALUE!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0</v>
          </cell>
        </row>
        <row r="38">
          <cell r="AF38">
            <v>12</v>
          </cell>
          <cell r="AG38">
            <v>84</v>
          </cell>
        </row>
        <row r="39">
          <cell r="A39" t="str">
            <v>Пельмени Бигбули #МЕГАВКУСИЩЕ с сочной грудинкой ТМ Горячая шту БУЛЬМЕНИ ТС Бигбули  сфера 0,9 ПОКОМ</v>
          </cell>
          <cell r="B39" t="str">
            <v>шт</v>
          </cell>
        </row>
        <row r="39">
          <cell r="G39">
            <v>0</v>
          </cell>
          <cell r="H39">
            <v>180</v>
          </cell>
          <cell r="I39" t="str">
            <v>матрица</v>
          </cell>
        </row>
        <row r="39">
          <cell r="K39">
            <v>0</v>
          </cell>
        </row>
        <row r="39">
          <cell r="O39">
            <v>0</v>
          </cell>
        </row>
        <row r="39">
          <cell r="T39" t="e">
            <v>#VALUE!</v>
          </cell>
          <cell r="U39" t="e">
            <v>#VALUE!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нет потребности</v>
          </cell>
          <cell r="AB39">
            <v>0</v>
          </cell>
          <cell r="AC39">
            <v>0</v>
          </cell>
        </row>
        <row r="39">
          <cell r="AF39">
            <v>12</v>
          </cell>
          <cell r="AG39">
            <v>84</v>
          </cell>
        </row>
        <row r="40">
          <cell r="A40" t="str">
            <v>Пельмени Бигбули #МЕГАВКУСИЩЕ с сочной грудинкой ТМ Горячая штучка ТС Бигбули  сфера 0,43  ПОКОМ</v>
          </cell>
          <cell r="B40" t="str">
            <v>шт</v>
          </cell>
        </row>
        <row r="40">
          <cell r="G40">
            <v>0</v>
          </cell>
          <cell r="H40">
            <v>180</v>
          </cell>
          <cell r="I40" t="str">
            <v>матрица</v>
          </cell>
        </row>
        <row r="40">
          <cell r="K40">
            <v>0</v>
          </cell>
        </row>
        <row r="40">
          <cell r="O40">
            <v>0</v>
          </cell>
        </row>
        <row r="40">
          <cell r="T40" t="e">
            <v>#VALUE!</v>
          </cell>
          <cell r="U40" t="e">
            <v>#VALUE!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B40">
            <v>0</v>
          </cell>
          <cell r="AC40">
            <v>0</v>
          </cell>
        </row>
        <row r="40">
          <cell r="AF40">
            <v>12</v>
          </cell>
          <cell r="AG40">
            <v>84</v>
          </cell>
        </row>
        <row r="41">
          <cell r="A41" t="str">
            <v>Пельмени Бигбули с мясом, Горячая штучка 0,9кг  ПОКОМ</v>
          </cell>
          <cell r="B41" t="str">
            <v>шт</v>
          </cell>
          <cell r="C41">
            <v>1379</v>
          </cell>
        </row>
        <row r="41">
          <cell r="E41">
            <v>389</v>
          </cell>
          <cell r="F41">
            <v>899</v>
          </cell>
          <cell r="G41">
            <v>0.9</v>
          </cell>
          <cell r="H41">
            <v>180</v>
          </cell>
          <cell r="I41" t="str">
            <v>матрица</v>
          </cell>
          <cell r="J41">
            <v>387</v>
          </cell>
          <cell r="K41">
            <v>2</v>
          </cell>
        </row>
        <row r="41">
          <cell r="N41">
            <v>0</v>
          </cell>
          <cell r="O41">
            <v>77.8</v>
          </cell>
          <cell r="P41">
            <v>190.2</v>
          </cell>
          <cell r="Q41">
            <v>192</v>
          </cell>
        </row>
        <row r="41">
          <cell r="T41">
            <v>14.0231362467866</v>
          </cell>
          <cell r="U41">
            <v>11.5552699228792</v>
          </cell>
          <cell r="V41">
            <v>66.4</v>
          </cell>
          <cell r="W41">
            <v>132.6</v>
          </cell>
          <cell r="X41">
            <v>63.4</v>
          </cell>
          <cell r="Y41">
            <v>87.2</v>
          </cell>
          <cell r="Z41">
            <v>102.4</v>
          </cell>
        </row>
        <row r="41">
          <cell r="AB41">
            <v>171.18</v>
          </cell>
          <cell r="AC41">
            <v>8</v>
          </cell>
          <cell r="AD41">
            <v>24</v>
          </cell>
          <cell r="AE41">
            <v>172.8</v>
          </cell>
          <cell r="AF41">
            <v>12</v>
          </cell>
          <cell r="AG41">
            <v>84</v>
          </cell>
        </row>
        <row r="42">
          <cell r="A42" t="str">
            <v>Пельмени Бигбули со слив.маслом 0,9 кг   Поком</v>
          </cell>
          <cell r="B42" t="str">
            <v>шт</v>
          </cell>
        </row>
        <row r="42">
          <cell r="G42">
            <v>0</v>
          </cell>
          <cell r="H42">
            <v>180</v>
          </cell>
          <cell r="I42" t="str">
            <v>матрица</v>
          </cell>
        </row>
        <row r="42">
          <cell r="K42">
            <v>0</v>
          </cell>
        </row>
        <row r="42">
          <cell r="O42">
            <v>0</v>
          </cell>
        </row>
        <row r="42">
          <cell r="T42" t="e">
            <v>#VALUE!</v>
          </cell>
          <cell r="U42" t="e">
            <v>#VALUE!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>нет потребности</v>
          </cell>
          <cell r="AB42">
            <v>0</v>
          </cell>
          <cell r="AC42">
            <v>0</v>
          </cell>
        </row>
        <row r="42">
          <cell r="AF42">
            <v>12</v>
          </cell>
          <cell r="AG42">
            <v>84</v>
          </cell>
        </row>
        <row r="43">
          <cell r="A43" t="str">
            <v>Пельмени Бугбули со сливочным маслом ТМ Горячая штучка БУЛЬМЕНИ 0,43 кг  ПОКОМ</v>
          </cell>
          <cell r="B43" t="str">
            <v>шт</v>
          </cell>
        </row>
        <row r="43">
          <cell r="G43">
            <v>0</v>
          </cell>
          <cell r="H43">
            <v>180</v>
          </cell>
          <cell r="I43" t="str">
            <v>матрица</v>
          </cell>
        </row>
        <row r="43">
          <cell r="K43">
            <v>0</v>
          </cell>
        </row>
        <row r="43">
          <cell r="O43">
            <v>0</v>
          </cell>
        </row>
        <row r="43">
          <cell r="T43" t="e">
            <v>#VALUE!</v>
          </cell>
          <cell r="U43" t="e">
            <v>#VALUE!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>нет потребности</v>
          </cell>
          <cell r="AB43">
            <v>0</v>
          </cell>
          <cell r="AC43">
            <v>0</v>
          </cell>
        </row>
        <row r="43">
          <cell r="AF43">
            <v>12</v>
          </cell>
          <cell r="AG43">
            <v>84</v>
          </cell>
        </row>
        <row r="44">
          <cell r="A44" t="str">
            <v>Пельмени Бульмени с говядиной и свининой Горячая шт. 0,9 кг  ПОКОМ</v>
          </cell>
          <cell r="B44" t="str">
            <v>шт</v>
          </cell>
          <cell r="C44">
            <v>2084</v>
          </cell>
          <cell r="D44">
            <v>33</v>
          </cell>
          <cell r="E44">
            <v>921</v>
          </cell>
          <cell r="F44">
            <v>1010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947</v>
          </cell>
          <cell r="K44">
            <v>-26</v>
          </cell>
        </row>
        <row r="44">
          <cell r="N44">
            <v>576</v>
          </cell>
          <cell r="O44">
            <v>184.2</v>
          </cell>
          <cell r="P44">
            <v>992.8</v>
          </cell>
          <cell r="Q44">
            <v>960</v>
          </cell>
        </row>
        <row r="44">
          <cell r="T44">
            <v>13.8219326818675</v>
          </cell>
          <cell r="U44">
            <v>8.61020629750272</v>
          </cell>
          <cell r="V44">
            <v>162</v>
          </cell>
          <cell r="W44">
            <v>206.4</v>
          </cell>
          <cell r="X44">
            <v>151</v>
          </cell>
          <cell r="Y44">
            <v>170.4</v>
          </cell>
          <cell r="Z44">
            <v>228.4</v>
          </cell>
        </row>
        <row r="44">
          <cell r="AB44">
            <v>893.52</v>
          </cell>
          <cell r="AC44">
            <v>8</v>
          </cell>
          <cell r="AD44">
            <v>120</v>
          </cell>
          <cell r="AE44">
            <v>864</v>
          </cell>
          <cell r="AF44">
            <v>12</v>
          </cell>
          <cell r="AG44">
            <v>84</v>
          </cell>
        </row>
        <row r="45">
          <cell r="A45" t="str">
            <v>Пельмени Бульмени с говядиной и свининой Горячая штучка 0,43  ПОКОМ</v>
          </cell>
          <cell r="B45" t="str">
            <v>шт</v>
          </cell>
          <cell r="C45">
            <v>154</v>
          </cell>
          <cell r="D45">
            <v>775</v>
          </cell>
          <cell r="E45">
            <v>183</v>
          </cell>
          <cell r="F45">
            <v>689</v>
          </cell>
          <cell r="G45">
            <v>0.43</v>
          </cell>
          <cell r="H45">
            <v>180</v>
          </cell>
          <cell r="I45" t="str">
            <v>матрица</v>
          </cell>
          <cell r="J45">
            <v>213</v>
          </cell>
          <cell r="K45">
            <v>-30</v>
          </cell>
        </row>
        <row r="45">
          <cell r="N45">
            <v>0</v>
          </cell>
          <cell r="O45">
            <v>36.6</v>
          </cell>
        </row>
        <row r="45">
          <cell r="Q45">
            <v>0</v>
          </cell>
        </row>
        <row r="45">
          <cell r="T45">
            <v>18.8251366120219</v>
          </cell>
          <cell r="U45">
            <v>18.8251366120219</v>
          </cell>
          <cell r="V45">
            <v>44.6</v>
          </cell>
          <cell r="W45">
            <v>87.2</v>
          </cell>
          <cell r="X45">
            <v>16.2</v>
          </cell>
          <cell r="Y45">
            <v>23.6</v>
          </cell>
          <cell r="Z45">
            <v>68.8</v>
          </cell>
        </row>
        <row r="45">
          <cell r="AB45">
            <v>0</v>
          </cell>
          <cell r="AC45">
            <v>16</v>
          </cell>
          <cell r="AD45">
            <v>0</v>
          </cell>
          <cell r="AE45">
            <v>0</v>
          </cell>
          <cell r="AF45">
            <v>12</v>
          </cell>
          <cell r="AG45">
            <v>84</v>
          </cell>
        </row>
        <row r="46">
          <cell r="A46" t="str">
            <v>Пельмени Бульмени с говядиной и свининой Наваристые Горячая штучка ВЕС  ПОКОМ</v>
          </cell>
          <cell r="B46" t="str">
            <v>кг</v>
          </cell>
          <cell r="C46">
            <v>1860</v>
          </cell>
        </row>
        <row r="46">
          <cell r="E46">
            <v>915</v>
          </cell>
          <cell r="F46">
            <v>820</v>
          </cell>
          <cell r="G46">
            <v>1</v>
          </cell>
          <cell r="H46">
            <v>180</v>
          </cell>
          <cell r="I46" t="str">
            <v>матрица</v>
          </cell>
          <cell r="J46">
            <v>924</v>
          </cell>
          <cell r="K46">
            <v>-9</v>
          </cell>
        </row>
        <row r="46">
          <cell r="N46">
            <v>1440</v>
          </cell>
          <cell r="O46">
            <v>183</v>
          </cell>
          <cell r="P46">
            <v>302</v>
          </cell>
          <cell r="Q46">
            <v>300</v>
          </cell>
        </row>
        <row r="46">
          <cell r="T46">
            <v>13.9890710382514</v>
          </cell>
          <cell r="U46">
            <v>12.3497267759563</v>
          </cell>
          <cell r="V46">
            <v>213</v>
          </cell>
          <cell r="W46">
            <v>167</v>
          </cell>
          <cell r="X46">
            <v>229</v>
          </cell>
          <cell r="Y46">
            <v>240</v>
          </cell>
          <cell r="Z46">
            <v>237</v>
          </cell>
        </row>
        <row r="46">
          <cell r="AB46">
            <v>302</v>
          </cell>
          <cell r="AC46">
            <v>5</v>
          </cell>
          <cell r="AD46">
            <v>60</v>
          </cell>
          <cell r="AE46">
            <v>300</v>
          </cell>
          <cell r="AF46">
            <v>12</v>
          </cell>
          <cell r="AG46">
            <v>144</v>
          </cell>
        </row>
        <row r="47">
          <cell r="A47" t="str">
            <v>Пельмени Бульмени со сливочным маслом Горячая штучка 0,9 кг  ПОКОМ</v>
          </cell>
          <cell r="B47" t="str">
            <v>шт</v>
          </cell>
          <cell r="C47">
            <v>2946</v>
          </cell>
          <cell r="D47">
            <v>288</v>
          </cell>
          <cell r="E47">
            <v>1385</v>
          </cell>
          <cell r="F47">
            <v>1594</v>
          </cell>
          <cell r="G47">
            <v>0.9</v>
          </cell>
          <cell r="H47">
            <v>180</v>
          </cell>
          <cell r="I47" t="str">
            <v>матрица</v>
          </cell>
          <cell r="J47">
            <v>1396</v>
          </cell>
          <cell r="K47">
            <v>-11</v>
          </cell>
        </row>
        <row r="47">
          <cell r="N47">
            <v>864</v>
          </cell>
          <cell r="O47">
            <v>277</v>
          </cell>
          <cell r="P47">
            <v>1420</v>
          </cell>
          <cell r="Q47">
            <v>1440</v>
          </cell>
        </row>
        <row r="47">
          <cell r="T47">
            <v>14.072202166065</v>
          </cell>
          <cell r="U47">
            <v>8.87364620938628</v>
          </cell>
          <cell r="V47">
            <v>255.6</v>
          </cell>
          <cell r="W47">
            <v>327.6</v>
          </cell>
          <cell r="X47">
            <v>226.4</v>
          </cell>
          <cell r="Y47">
            <v>259.8</v>
          </cell>
          <cell r="Z47">
            <v>302.2</v>
          </cell>
        </row>
        <row r="47">
          <cell r="AB47">
            <v>1278</v>
          </cell>
          <cell r="AC47">
            <v>8</v>
          </cell>
          <cell r="AD47">
            <v>180</v>
          </cell>
          <cell r="AE47">
            <v>1296</v>
          </cell>
          <cell r="AF47">
            <v>12</v>
          </cell>
          <cell r="AG47">
            <v>84</v>
          </cell>
        </row>
        <row r="48">
          <cell r="A48" t="str">
            <v>Пельмени Бульмени со сливочным маслом ТМ Горячая шт. 0,43 кг  ПОКОМ</v>
          </cell>
          <cell r="B48" t="str">
            <v>шт</v>
          </cell>
          <cell r="C48">
            <v>24</v>
          </cell>
          <cell r="D48">
            <v>1160</v>
          </cell>
          <cell r="E48">
            <v>99</v>
          </cell>
          <cell r="F48">
            <v>1053</v>
          </cell>
          <cell r="G48">
            <v>0.43</v>
          </cell>
          <cell r="H48">
            <v>180</v>
          </cell>
          <cell r="I48" t="str">
            <v>матрица</v>
          </cell>
          <cell r="J48">
            <v>101</v>
          </cell>
          <cell r="K48">
            <v>-2</v>
          </cell>
        </row>
        <row r="48">
          <cell r="N48">
            <v>0</v>
          </cell>
          <cell r="O48">
            <v>19.8</v>
          </cell>
        </row>
        <row r="48">
          <cell r="Q48">
            <v>0</v>
          </cell>
        </row>
        <row r="48">
          <cell r="T48">
            <v>53.1818181818182</v>
          </cell>
          <cell r="U48">
            <v>53.1818181818182</v>
          </cell>
          <cell r="V48">
            <v>39.4</v>
          </cell>
          <cell r="W48">
            <v>118.6</v>
          </cell>
          <cell r="X48">
            <v>19.4</v>
          </cell>
          <cell r="Y48">
            <v>53</v>
          </cell>
          <cell r="Z48">
            <v>71.4</v>
          </cell>
          <cell r="AA48" t="str">
            <v>нужно увеличить продажи</v>
          </cell>
          <cell r="AB48">
            <v>0</v>
          </cell>
          <cell r="AC48">
            <v>16</v>
          </cell>
          <cell r="AD48">
            <v>0</v>
          </cell>
          <cell r="AE48">
            <v>0</v>
          </cell>
          <cell r="AF48">
            <v>12</v>
          </cell>
          <cell r="AG48">
            <v>84</v>
          </cell>
        </row>
        <row r="49">
          <cell r="A49" t="str">
            <v>Пельмени Домашние с говядиной и свининой 0,7кг, сфера ТМ Зареченские  ПОКОМ</v>
          </cell>
          <cell r="B49" t="str">
            <v>шт</v>
          </cell>
          <cell r="C49">
            <v>21</v>
          </cell>
          <cell r="D49">
            <v>14</v>
          </cell>
          <cell r="E49">
            <v>15</v>
          </cell>
          <cell r="F49">
            <v>19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13</v>
          </cell>
          <cell r="K49">
            <v>2</v>
          </cell>
        </row>
        <row r="49">
          <cell r="N49">
            <v>120</v>
          </cell>
          <cell r="O49">
            <v>3</v>
          </cell>
        </row>
        <row r="49">
          <cell r="Q49">
            <v>0</v>
          </cell>
        </row>
        <row r="49">
          <cell r="T49">
            <v>46.3333333333333</v>
          </cell>
          <cell r="U49">
            <v>46.3333333333333</v>
          </cell>
          <cell r="V49">
            <v>4.2</v>
          </cell>
          <cell r="W49">
            <v>6.4</v>
          </cell>
          <cell r="X49">
            <v>5.4</v>
          </cell>
          <cell r="Y49">
            <v>7</v>
          </cell>
          <cell r="Z49">
            <v>8.2</v>
          </cell>
        </row>
        <row r="49">
          <cell r="AB49">
            <v>0</v>
          </cell>
          <cell r="AC49">
            <v>10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Домашние со сливочным маслом ТМ Зареченские  продукты флоу-пак сфера 0,7 кг.  Поком</v>
          </cell>
          <cell r="B50" t="str">
            <v>шт</v>
          </cell>
          <cell r="C50">
            <v>56</v>
          </cell>
        </row>
        <row r="50">
          <cell r="E50">
            <v>28</v>
          </cell>
          <cell r="F50">
            <v>17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27</v>
          </cell>
          <cell r="K50">
            <v>1</v>
          </cell>
        </row>
        <row r="50">
          <cell r="N50">
            <v>0</v>
          </cell>
          <cell r="O50">
            <v>5.6</v>
          </cell>
          <cell r="P50">
            <v>61.4</v>
          </cell>
          <cell r="Q50">
            <v>120</v>
          </cell>
        </row>
        <row r="50">
          <cell r="T50">
            <v>24.4642857142857</v>
          </cell>
          <cell r="U50">
            <v>3.03571428571429</v>
          </cell>
          <cell r="V50">
            <v>4.2</v>
          </cell>
          <cell r="W50">
            <v>5</v>
          </cell>
          <cell r="X50">
            <v>4.4</v>
          </cell>
          <cell r="Y50">
            <v>4.6</v>
          </cell>
          <cell r="Z50">
            <v>9.2</v>
          </cell>
        </row>
        <row r="50">
          <cell r="AB50">
            <v>42.98</v>
          </cell>
          <cell r="AC50">
            <v>10</v>
          </cell>
          <cell r="AD50">
            <v>12</v>
          </cell>
          <cell r="AE50">
            <v>84</v>
          </cell>
          <cell r="AF50">
            <v>12</v>
          </cell>
          <cell r="AG50">
            <v>84</v>
          </cell>
        </row>
        <row r="51">
          <cell r="A51" t="str">
            <v>Пельмени Медвежьи ушки с фермерскими сливками ТМ Стародв флоу-пак классическая форма 0,7 кг.  Поком</v>
          </cell>
          <cell r="B51" t="str">
            <v>шт</v>
          </cell>
          <cell r="C51">
            <v>184</v>
          </cell>
          <cell r="D51">
            <v>1</v>
          </cell>
          <cell r="E51">
            <v>116</v>
          </cell>
          <cell r="F51">
            <v>38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116</v>
          </cell>
          <cell r="K51">
            <v>0</v>
          </cell>
        </row>
        <row r="51">
          <cell r="N51">
            <v>96</v>
          </cell>
          <cell r="O51">
            <v>23.2</v>
          </cell>
          <cell r="P51">
            <v>190.8</v>
          </cell>
          <cell r="Q51">
            <v>192</v>
          </cell>
        </row>
        <row r="51">
          <cell r="T51">
            <v>14.051724137931</v>
          </cell>
          <cell r="U51">
            <v>5.77586206896552</v>
          </cell>
          <cell r="V51">
            <v>16.8</v>
          </cell>
          <cell r="W51">
            <v>11.2</v>
          </cell>
          <cell r="X51">
            <v>18.4</v>
          </cell>
          <cell r="Y51">
            <v>15.4</v>
          </cell>
          <cell r="Z51">
            <v>10.2</v>
          </cell>
        </row>
        <row r="51">
          <cell r="AB51">
            <v>133.56</v>
          </cell>
          <cell r="AC51">
            <v>8</v>
          </cell>
          <cell r="AD51">
            <v>24</v>
          </cell>
          <cell r="AE51">
            <v>134.4</v>
          </cell>
          <cell r="AF51">
            <v>12</v>
          </cell>
          <cell r="AG51">
            <v>84</v>
          </cell>
        </row>
        <row r="52">
          <cell r="A52" t="str">
            <v>Пельмени Медвежьи ушки с фермерской свининой и говядиной Большие флоу-пак класс 0,7 кг  Поком</v>
          </cell>
          <cell r="B52" t="str">
            <v>шт</v>
          </cell>
          <cell r="C52">
            <v>76</v>
          </cell>
          <cell r="D52">
            <v>96</v>
          </cell>
          <cell r="E52">
            <v>77</v>
          </cell>
          <cell r="F52">
            <v>68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87</v>
          </cell>
          <cell r="K52">
            <v>-10</v>
          </cell>
        </row>
        <row r="52">
          <cell r="N52">
            <v>96</v>
          </cell>
          <cell r="O52">
            <v>15.4</v>
          </cell>
          <cell r="P52">
            <v>51.6</v>
          </cell>
          <cell r="Q52">
            <v>96</v>
          </cell>
        </row>
        <row r="52">
          <cell r="T52">
            <v>16.8831168831169</v>
          </cell>
          <cell r="U52">
            <v>10.6493506493507</v>
          </cell>
          <cell r="V52">
            <v>16</v>
          </cell>
          <cell r="W52">
            <v>20</v>
          </cell>
          <cell r="X52">
            <v>14.8</v>
          </cell>
          <cell r="Y52">
            <v>18.6</v>
          </cell>
          <cell r="Z52">
            <v>18.8</v>
          </cell>
        </row>
        <row r="52">
          <cell r="AB52">
            <v>36.12</v>
          </cell>
          <cell r="AC52">
            <v>8</v>
          </cell>
          <cell r="AD52">
            <v>12</v>
          </cell>
          <cell r="AE52">
            <v>67.2</v>
          </cell>
          <cell r="AF52">
            <v>12</v>
          </cell>
          <cell r="AG52">
            <v>84</v>
          </cell>
        </row>
        <row r="53">
          <cell r="A53" t="str">
            <v>Пельмени Медвежьи ушки с фермерской свининой и говядиной Малые флоу-пак классическая 0,7 кг  Поком</v>
          </cell>
          <cell r="B53" t="str">
            <v>шт</v>
          </cell>
          <cell r="C53">
            <v>169</v>
          </cell>
          <cell r="D53">
            <v>96</v>
          </cell>
          <cell r="E53">
            <v>99</v>
          </cell>
          <cell r="F53">
            <v>153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99</v>
          </cell>
          <cell r="K53">
            <v>0</v>
          </cell>
        </row>
        <row r="53">
          <cell r="N53">
            <v>0</v>
          </cell>
          <cell r="O53">
            <v>19.8</v>
          </cell>
          <cell r="P53">
            <v>124.2</v>
          </cell>
          <cell r="Q53">
            <v>96</v>
          </cell>
        </row>
        <row r="53">
          <cell r="T53">
            <v>12.5757575757576</v>
          </cell>
          <cell r="U53">
            <v>7.72727272727273</v>
          </cell>
          <cell r="V53">
            <v>7</v>
          </cell>
          <cell r="W53">
            <v>21</v>
          </cell>
          <cell r="X53">
            <v>19.6</v>
          </cell>
          <cell r="Y53">
            <v>21.2</v>
          </cell>
          <cell r="Z53">
            <v>4.8</v>
          </cell>
        </row>
        <row r="53">
          <cell r="AB53">
            <v>86.94</v>
          </cell>
          <cell r="AC53">
            <v>8</v>
          </cell>
          <cell r="AD53">
            <v>12</v>
          </cell>
          <cell r="AE53">
            <v>67.2</v>
          </cell>
          <cell r="AF53">
            <v>12</v>
          </cell>
          <cell r="AG53">
            <v>84</v>
          </cell>
        </row>
        <row r="54">
          <cell r="A54" t="str">
            <v>Пельмени Мясорубские ТМ Стародворье фоу-пак равиоли 0,7 кг.  Поком</v>
          </cell>
          <cell r="B54" t="str">
            <v>шт</v>
          </cell>
          <cell r="C54">
            <v>937</v>
          </cell>
          <cell r="D54">
            <v>480</v>
          </cell>
          <cell r="E54">
            <v>472</v>
          </cell>
          <cell r="F54">
            <v>868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468</v>
          </cell>
          <cell r="K54">
            <v>4</v>
          </cell>
        </row>
        <row r="54">
          <cell r="N54">
            <v>0</v>
          </cell>
          <cell r="O54">
            <v>94.4</v>
          </cell>
          <cell r="P54">
            <v>453.6</v>
          </cell>
          <cell r="Q54">
            <v>480</v>
          </cell>
        </row>
        <row r="54">
          <cell r="T54">
            <v>14.2796610169492</v>
          </cell>
          <cell r="U54">
            <v>9.19491525423729</v>
          </cell>
          <cell r="V54">
            <v>73.2</v>
          </cell>
          <cell r="W54">
            <v>127.8</v>
          </cell>
          <cell r="X54">
            <v>83</v>
          </cell>
          <cell r="Y54">
            <v>62.4</v>
          </cell>
          <cell r="Z54">
            <v>112.6</v>
          </cell>
        </row>
        <row r="54">
          <cell r="AB54">
            <v>317.52</v>
          </cell>
          <cell r="AC54">
            <v>8</v>
          </cell>
          <cell r="AD54">
            <v>60</v>
          </cell>
          <cell r="AE54">
            <v>336</v>
          </cell>
          <cell r="AF54">
            <v>12</v>
          </cell>
          <cell r="AG54">
            <v>84</v>
          </cell>
        </row>
        <row r="55">
          <cell r="A55" t="str">
            <v>Пельмени Отборные из свинины и говядины 0,9 кг ТМ Стародворье ТС Медвежье ушко  ПОКОМ</v>
          </cell>
          <cell r="B55" t="str">
            <v>шт</v>
          </cell>
        </row>
        <row r="55">
          <cell r="D55">
            <v>576</v>
          </cell>
          <cell r="E55">
            <v>23</v>
          </cell>
          <cell r="F55">
            <v>553</v>
          </cell>
          <cell r="G55">
            <v>0.9</v>
          </cell>
          <cell r="H55">
            <v>180</v>
          </cell>
          <cell r="I55" t="str">
            <v>матрица</v>
          </cell>
          <cell r="J55">
            <v>23</v>
          </cell>
          <cell r="K55">
            <v>0</v>
          </cell>
        </row>
        <row r="55">
          <cell r="N55">
            <v>0</v>
          </cell>
          <cell r="O55">
            <v>4.6</v>
          </cell>
        </row>
        <row r="55">
          <cell r="Q55">
            <v>0</v>
          </cell>
        </row>
        <row r="55">
          <cell r="T55">
            <v>120.217391304348</v>
          </cell>
          <cell r="U55">
            <v>120.217391304348</v>
          </cell>
          <cell r="V55">
            <v>13.6</v>
          </cell>
          <cell r="W55">
            <v>65.2</v>
          </cell>
          <cell r="X55">
            <v>24</v>
          </cell>
          <cell r="Y55">
            <v>35.6</v>
          </cell>
          <cell r="Z55">
            <v>47.8</v>
          </cell>
        </row>
        <row r="55">
          <cell r="AB55">
            <v>0</v>
          </cell>
          <cell r="AC55">
            <v>8</v>
          </cell>
          <cell r="AD55">
            <v>0</v>
          </cell>
          <cell r="AE55">
            <v>0</v>
          </cell>
          <cell r="AF55">
            <v>12</v>
          </cell>
          <cell r="AG55">
            <v>84</v>
          </cell>
        </row>
        <row r="56">
          <cell r="A56" t="str">
            <v>Пельмени Отборные с говядиной 0,9 кг НОВА ТМ Стародворье ТС Медвежье ушко  ПОКОМ</v>
          </cell>
          <cell r="B56" t="str">
            <v>шт</v>
          </cell>
          <cell r="C56">
            <v>670</v>
          </cell>
          <cell r="D56">
            <v>102</v>
          </cell>
          <cell r="E56">
            <v>211</v>
          </cell>
          <cell r="F56">
            <v>548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217</v>
          </cell>
          <cell r="K56">
            <v>-6</v>
          </cell>
        </row>
        <row r="56">
          <cell r="N56">
            <v>0</v>
          </cell>
          <cell r="O56">
            <v>42.2</v>
          </cell>
          <cell r="P56">
            <v>211.6</v>
          </cell>
          <cell r="Q56">
            <v>192</v>
          </cell>
        </row>
        <row r="56">
          <cell r="T56">
            <v>17.5355450236967</v>
          </cell>
          <cell r="U56">
            <v>12.9857819905213</v>
          </cell>
          <cell r="V56">
            <v>13</v>
          </cell>
          <cell r="W56">
            <v>78.2</v>
          </cell>
          <cell r="X56">
            <v>29.6</v>
          </cell>
          <cell r="Y56">
            <v>36.2</v>
          </cell>
          <cell r="Z56">
            <v>36</v>
          </cell>
        </row>
        <row r="56">
          <cell r="AB56">
            <v>190.44</v>
          </cell>
          <cell r="AC56">
            <v>8</v>
          </cell>
          <cell r="AD56">
            <v>24</v>
          </cell>
          <cell r="AE56">
            <v>172.8</v>
          </cell>
          <cell r="AF56">
            <v>12</v>
          </cell>
          <cell r="AG56">
            <v>84</v>
          </cell>
        </row>
        <row r="57">
          <cell r="A57" t="str">
            <v>Пельмени С говядиной и свининой, ВЕС, ТМ Славница сфера пуговки  ПОКОМ</v>
          </cell>
          <cell r="B57" t="str">
            <v>кг</v>
          </cell>
          <cell r="C57">
            <v>1535</v>
          </cell>
          <cell r="D57">
            <v>480</v>
          </cell>
          <cell r="E57">
            <v>1140</v>
          </cell>
          <cell r="F57">
            <v>655</v>
          </cell>
          <cell r="G57">
            <v>1</v>
          </cell>
          <cell r="H57">
            <v>180</v>
          </cell>
          <cell r="I57" t="str">
            <v>матрица</v>
          </cell>
          <cell r="J57">
            <v>1150</v>
          </cell>
          <cell r="K57">
            <v>-10</v>
          </cell>
        </row>
        <row r="57">
          <cell r="N57">
            <v>1500</v>
          </cell>
          <cell r="O57">
            <v>228</v>
          </cell>
          <cell r="P57">
            <v>1037</v>
          </cell>
          <cell r="Q57">
            <v>1020</v>
          </cell>
        </row>
        <row r="57">
          <cell r="T57">
            <v>13.9254385964912</v>
          </cell>
          <cell r="U57">
            <v>9.45175438596491</v>
          </cell>
          <cell r="V57">
            <v>221</v>
          </cell>
          <cell r="W57">
            <v>221</v>
          </cell>
          <cell r="X57">
            <v>252</v>
          </cell>
          <cell r="Y57">
            <v>263</v>
          </cell>
          <cell r="Z57">
            <v>252</v>
          </cell>
        </row>
        <row r="57">
          <cell r="AB57">
            <v>1037</v>
          </cell>
          <cell r="AC57">
            <v>5</v>
          </cell>
          <cell r="AD57">
            <v>204</v>
          </cell>
          <cell r="AE57">
            <v>1020</v>
          </cell>
          <cell r="AF57">
            <v>12</v>
          </cell>
          <cell r="AG57">
            <v>144</v>
          </cell>
        </row>
        <row r="58">
          <cell r="A58" t="str">
            <v>Пельмени Со свининой и говядиной ТМ Особый рецепт Любимая ложка 1,0 кг  ПОКОМ</v>
          </cell>
          <cell r="B58" t="str">
            <v>шт</v>
          </cell>
          <cell r="C58">
            <v>1444</v>
          </cell>
          <cell r="D58">
            <v>360</v>
          </cell>
          <cell r="E58">
            <v>854</v>
          </cell>
          <cell r="F58">
            <v>806</v>
          </cell>
          <cell r="G58">
            <v>1</v>
          </cell>
          <cell r="H58">
            <v>180</v>
          </cell>
          <cell r="I58" t="str">
            <v>матрица</v>
          </cell>
          <cell r="J58">
            <v>843</v>
          </cell>
          <cell r="K58">
            <v>11</v>
          </cell>
        </row>
        <row r="58">
          <cell r="N58">
            <v>540</v>
          </cell>
          <cell r="O58">
            <v>170.8</v>
          </cell>
          <cell r="P58">
            <v>1045.2</v>
          </cell>
          <cell r="Q58">
            <v>1020</v>
          </cell>
        </row>
        <row r="58">
          <cell r="T58">
            <v>13.8524590163934</v>
          </cell>
          <cell r="U58">
            <v>7.88056206088993</v>
          </cell>
          <cell r="V58">
            <v>149</v>
          </cell>
          <cell r="W58">
            <v>185.6</v>
          </cell>
          <cell r="X58">
            <v>183</v>
          </cell>
          <cell r="Y58">
            <v>193.2</v>
          </cell>
          <cell r="Z58">
            <v>198.2</v>
          </cell>
        </row>
        <row r="58">
          <cell r="AB58">
            <v>1045.2</v>
          </cell>
          <cell r="AC58">
            <v>5</v>
          </cell>
          <cell r="AD58">
            <v>204</v>
          </cell>
          <cell r="AE58">
            <v>1020</v>
          </cell>
          <cell r="AF58">
            <v>12</v>
          </cell>
          <cell r="AG58">
            <v>84</v>
          </cell>
        </row>
        <row r="59">
          <cell r="A59" t="str">
            <v>Пельмени Супермени с мясом, Горячая штучка 0,2кг    ПОКОМ</v>
          </cell>
          <cell r="B59" t="str">
            <v>шт</v>
          </cell>
        </row>
        <row r="59">
          <cell r="G59">
            <v>0</v>
          </cell>
          <cell r="H59">
            <v>180</v>
          </cell>
          <cell r="I59" t="str">
            <v>матрица</v>
          </cell>
        </row>
        <row r="59">
          <cell r="K59">
            <v>0</v>
          </cell>
        </row>
        <row r="59">
          <cell r="O59">
            <v>0</v>
          </cell>
        </row>
        <row r="59">
          <cell r="T59" t="e">
            <v>#VALUE!</v>
          </cell>
          <cell r="U59" t="e">
            <v>#VALUE!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 t="str">
            <v>нет потребности</v>
          </cell>
          <cell r="AB59">
            <v>0</v>
          </cell>
          <cell r="AC59">
            <v>0</v>
          </cell>
        </row>
        <row r="59">
          <cell r="AF59">
            <v>8</v>
          </cell>
          <cell r="AG59">
            <v>48</v>
          </cell>
        </row>
        <row r="60">
          <cell r="A60" t="str">
            <v>Пельмени Супермени со сливочным маслом Супермени 0,2 Сфера Горячая штучка  Поком</v>
          </cell>
          <cell r="B60" t="str">
            <v>шт</v>
          </cell>
        </row>
        <row r="60">
          <cell r="G60">
            <v>0</v>
          </cell>
          <cell r="H60">
            <v>180</v>
          </cell>
          <cell r="I60" t="str">
            <v>матрица</v>
          </cell>
        </row>
        <row r="60">
          <cell r="K60">
            <v>0</v>
          </cell>
        </row>
        <row r="60">
          <cell r="O60">
            <v>0</v>
          </cell>
        </row>
        <row r="60">
          <cell r="T60" t="e">
            <v>#VALUE!</v>
          </cell>
          <cell r="U60" t="e">
            <v>#VALUE!</v>
          </cell>
          <cell r="V60">
            <v>0</v>
          </cell>
          <cell r="W60">
            <v>0</v>
          </cell>
          <cell r="X60">
            <v>0</v>
          </cell>
          <cell r="Y60">
            <v>0.8</v>
          </cell>
          <cell r="Z60">
            <v>0</v>
          </cell>
          <cell r="AA60" t="str">
            <v>нет потребности</v>
          </cell>
          <cell r="AB60">
            <v>0</v>
          </cell>
          <cell r="AC60">
            <v>0</v>
          </cell>
        </row>
        <row r="60">
          <cell r="AF60">
            <v>6</v>
          </cell>
          <cell r="AG60">
            <v>72</v>
          </cell>
        </row>
        <row r="61">
          <cell r="A61" t="str">
            <v>Печеные пельмени Печь-мени с мясом Печеные пельмени Фикс.вес 0,2 сфера Вязанка  Поком</v>
          </cell>
          <cell r="B61" t="str">
            <v>шт</v>
          </cell>
        </row>
        <row r="61">
          <cell r="G61">
            <v>0</v>
          </cell>
          <cell r="H61">
            <v>180</v>
          </cell>
          <cell r="I61" t="str">
            <v>матрица</v>
          </cell>
        </row>
        <row r="61">
          <cell r="K61">
            <v>0</v>
          </cell>
        </row>
        <row r="61">
          <cell r="O61">
            <v>0</v>
          </cell>
        </row>
        <row r="61">
          <cell r="T61" t="e">
            <v>#VALUE!</v>
          </cell>
          <cell r="U61" t="e">
            <v>#VALUE!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 t="str">
            <v>нет потребности</v>
          </cell>
          <cell r="AB61">
            <v>0</v>
          </cell>
          <cell r="AC61">
            <v>0</v>
          </cell>
        </row>
        <row r="61">
          <cell r="AF61">
            <v>6</v>
          </cell>
          <cell r="AG61">
            <v>72</v>
          </cell>
        </row>
        <row r="62">
          <cell r="A62" t="str">
            <v>Пирожки с мясом ТМ Зареченские ТС Зареченские продукты флу-пак 0,3 кг  Поком</v>
          </cell>
          <cell r="B62" t="str">
            <v>шт</v>
          </cell>
          <cell r="C62">
            <v>28</v>
          </cell>
        </row>
        <row r="62">
          <cell r="E62">
            <v>23</v>
          </cell>
        </row>
        <row r="62">
          <cell r="G62">
            <v>0</v>
          </cell>
          <cell r="H62">
            <v>180</v>
          </cell>
          <cell r="I62" t="str">
            <v>не в матрице</v>
          </cell>
          <cell r="J62">
            <v>23</v>
          </cell>
          <cell r="K62">
            <v>0</v>
          </cell>
        </row>
        <row r="62">
          <cell r="O62">
            <v>4.6</v>
          </cell>
        </row>
        <row r="62">
          <cell r="T62">
            <v>0</v>
          </cell>
          <cell r="U62">
            <v>0</v>
          </cell>
          <cell r="V62">
            <v>2.2</v>
          </cell>
          <cell r="W62">
            <v>9.6</v>
          </cell>
          <cell r="X62">
            <v>15</v>
          </cell>
          <cell r="Y62">
            <v>12.6</v>
          </cell>
          <cell r="Z62">
            <v>5.8</v>
          </cell>
          <cell r="AA62" t="str">
            <v>от завода (СОСГ)</v>
          </cell>
        </row>
        <row r="62">
          <cell r="AC62">
            <v>0</v>
          </cell>
        </row>
        <row r="63">
          <cell r="A63" t="str">
            <v>Фрай-пицца с ветчиной и грибами 3,0 кг. ВЕС.  ПОКОМ</v>
          </cell>
          <cell r="B63" t="str">
            <v>кг</v>
          </cell>
          <cell r="C63">
            <v>54</v>
          </cell>
        </row>
        <row r="63">
          <cell r="E63">
            <v>6</v>
          </cell>
          <cell r="F63">
            <v>48</v>
          </cell>
          <cell r="G63">
            <v>0</v>
          </cell>
          <cell r="H63" t="e">
            <v>#VALUE!</v>
          </cell>
          <cell r="I63" t="str">
            <v>не в матрице</v>
          </cell>
          <cell r="J63">
            <v>6</v>
          </cell>
          <cell r="K63">
            <v>0</v>
          </cell>
        </row>
        <row r="63">
          <cell r="O63">
            <v>1.2</v>
          </cell>
        </row>
        <row r="63">
          <cell r="T63">
            <v>40</v>
          </cell>
          <cell r="U63">
            <v>40</v>
          </cell>
          <cell r="V63">
            <v>0</v>
          </cell>
          <cell r="W63">
            <v>1.8</v>
          </cell>
          <cell r="X63">
            <v>0.6</v>
          </cell>
          <cell r="Y63">
            <v>0</v>
          </cell>
          <cell r="Z63">
            <v>0</v>
          </cell>
          <cell r="AA63" t="str">
            <v>дубль / нужно продавать</v>
          </cell>
        </row>
        <row r="63">
          <cell r="AC63">
            <v>0</v>
          </cell>
        </row>
        <row r="64">
          <cell r="A64" t="str">
            <v>Фрай-пицца с ветчиной и грибами ТМ Зареченские ТС Зареченские продукты.  Поком</v>
          </cell>
          <cell r="B64" t="str">
            <v>кг</v>
          </cell>
        </row>
        <row r="64">
          <cell r="E64">
            <v>6</v>
          </cell>
          <cell r="F64">
            <v>48</v>
          </cell>
          <cell r="G64">
            <v>1</v>
          </cell>
          <cell r="H64">
            <v>180</v>
          </cell>
          <cell r="I64" t="str">
            <v>матрица</v>
          </cell>
        </row>
        <row r="64">
          <cell r="K64">
            <v>6</v>
          </cell>
        </row>
        <row r="64">
          <cell r="N64">
            <v>0</v>
          </cell>
          <cell r="O64">
            <v>1.2</v>
          </cell>
        </row>
        <row r="64">
          <cell r="Q64">
            <v>0</v>
          </cell>
        </row>
        <row r="64">
          <cell r="T64">
            <v>40</v>
          </cell>
          <cell r="U64">
            <v>40</v>
          </cell>
          <cell r="V64">
            <v>0</v>
          </cell>
          <cell r="W64">
            <v>1.8</v>
          </cell>
          <cell r="X64">
            <v>1.8</v>
          </cell>
          <cell r="Y64">
            <v>0</v>
          </cell>
          <cell r="Z64">
            <v>1.8</v>
          </cell>
          <cell r="AA64" t="str">
            <v>нужно увеличить продажи / есть дубль / ротация на мини-пиццу</v>
          </cell>
          <cell r="AB64">
            <v>0</v>
          </cell>
          <cell r="AC64">
            <v>3</v>
          </cell>
          <cell r="AD64">
            <v>0</v>
          </cell>
          <cell r="AE64">
            <v>0</v>
          </cell>
          <cell r="AF64">
            <v>14</v>
          </cell>
          <cell r="AG64">
            <v>126</v>
          </cell>
        </row>
        <row r="65">
          <cell r="A65" t="str">
            <v>Хотстеры ТМ Горячая штучка ТС Хотстеры 0,25 кг зам  ПОКОМ</v>
          </cell>
          <cell r="B65" t="str">
            <v>шт</v>
          </cell>
          <cell r="C65">
            <v>2347</v>
          </cell>
          <cell r="D65">
            <v>336</v>
          </cell>
          <cell r="E65">
            <v>1377</v>
          </cell>
          <cell r="F65">
            <v>1070</v>
          </cell>
          <cell r="G65">
            <v>0.25</v>
          </cell>
          <cell r="H65">
            <v>180</v>
          </cell>
          <cell r="I65" t="str">
            <v>матрица</v>
          </cell>
          <cell r="J65">
            <v>1380</v>
          </cell>
          <cell r="K65">
            <v>-3</v>
          </cell>
        </row>
        <row r="65">
          <cell r="N65">
            <v>840</v>
          </cell>
          <cell r="O65">
            <v>275.4</v>
          </cell>
          <cell r="P65">
            <v>1945.6</v>
          </cell>
          <cell r="Q65">
            <v>2016</v>
          </cell>
        </row>
        <row r="65">
          <cell r="T65">
            <v>14.2556281771968</v>
          </cell>
          <cell r="U65">
            <v>6.93536673928831</v>
          </cell>
          <cell r="V65">
            <v>224.8</v>
          </cell>
          <cell r="W65">
            <v>294.8</v>
          </cell>
          <cell r="X65">
            <v>194.4</v>
          </cell>
          <cell r="Y65">
            <v>263.4</v>
          </cell>
          <cell r="Z65">
            <v>255</v>
          </cell>
        </row>
        <row r="65">
          <cell r="AB65">
            <v>486.4</v>
          </cell>
          <cell r="AC65">
            <v>12</v>
          </cell>
          <cell r="AD65">
            <v>168</v>
          </cell>
          <cell r="AE65">
            <v>504</v>
          </cell>
          <cell r="AF65">
            <v>14</v>
          </cell>
          <cell r="AG65">
            <v>70</v>
          </cell>
        </row>
        <row r="66">
          <cell r="A66" t="str">
            <v>Хрустящие крылышки ТМ Горячая штучка 0,3 кг зам  ПОКОМ</v>
          </cell>
          <cell r="B66" t="str">
            <v>шт</v>
          </cell>
          <cell r="C66">
            <v>1256</v>
          </cell>
          <cell r="D66">
            <v>336</v>
          </cell>
          <cell r="E66">
            <v>852</v>
          </cell>
          <cell r="F66">
            <v>561</v>
          </cell>
          <cell r="G66">
            <v>0.3</v>
          </cell>
          <cell r="H66">
            <v>180</v>
          </cell>
          <cell r="I66" t="str">
            <v>матрица</v>
          </cell>
          <cell r="J66">
            <v>844</v>
          </cell>
          <cell r="K66">
            <v>8</v>
          </cell>
        </row>
        <row r="66">
          <cell r="N66">
            <v>504</v>
          </cell>
          <cell r="O66">
            <v>170.4</v>
          </cell>
          <cell r="P66">
            <v>1320.6</v>
          </cell>
          <cell r="Q66">
            <v>1344</v>
          </cell>
        </row>
        <row r="66">
          <cell r="T66">
            <v>14.137323943662</v>
          </cell>
          <cell r="U66">
            <v>6.25</v>
          </cell>
          <cell r="V66">
            <v>121.8</v>
          </cell>
          <cell r="W66">
            <v>151.2</v>
          </cell>
          <cell r="X66">
            <v>116.2</v>
          </cell>
          <cell r="Y66">
            <v>116.56</v>
          </cell>
          <cell r="Z66">
            <v>130.6</v>
          </cell>
        </row>
        <row r="66">
          <cell r="AB66">
            <v>396.18</v>
          </cell>
          <cell r="AC66">
            <v>12</v>
          </cell>
          <cell r="AD66">
            <v>112</v>
          </cell>
          <cell r="AE66">
            <v>403.2</v>
          </cell>
          <cell r="AF66">
            <v>14</v>
          </cell>
          <cell r="AG66">
            <v>70</v>
          </cell>
        </row>
        <row r="67">
          <cell r="A67" t="str">
            <v>Хрустящие крылышки ТМ Зареченские ТС Зареченские продукты.   Поком</v>
          </cell>
          <cell r="B67" t="str">
            <v>кг</v>
          </cell>
          <cell r="C67">
            <v>266.2</v>
          </cell>
          <cell r="D67">
            <v>0.5</v>
          </cell>
          <cell r="E67">
            <v>187.7</v>
          </cell>
          <cell r="F67">
            <v>-0.3</v>
          </cell>
          <cell r="G67">
            <v>1</v>
          </cell>
          <cell r="H67">
            <v>180</v>
          </cell>
          <cell r="I67" t="str">
            <v>матрица / Общий прайс</v>
          </cell>
          <cell r="J67">
            <v>189</v>
          </cell>
          <cell r="K67">
            <v>-1.30000000000001</v>
          </cell>
        </row>
        <row r="67">
          <cell r="N67">
            <v>550.8</v>
          </cell>
          <cell r="O67">
            <v>37.54</v>
          </cell>
        </row>
        <row r="67">
          <cell r="Q67">
            <v>0</v>
          </cell>
        </row>
        <row r="67">
          <cell r="T67">
            <v>14.664358018114</v>
          </cell>
          <cell r="U67">
            <v>14.664358018114</v>
          </cell>
          <cell r="V67">
            <v>48.66</v>
          </cell>
          <cell r="W67">
            <v>24.12</v>
          </cell>
          <cell r="X67">
            <v>34.2</v>
          </cell>
          <cell r="Y67">
            <v>51.16</v>
          </cell>
          <cell r="Z67">
            <v>28.48</v>
          </cell>
        </row>
        <row r="67">
          <cell r="AB67">
            <v>0</v>
          </cell>
          <cell r="AC67">
            <v>1.8</v>
          </cell>
          <cell r="AD67">
            <v>0</v>
          </cell>
          <cell r="AE67">
            <v>0</v>
          </cell>
          <cell r="AF67">
            <v>18</v>
          </cell>
          <cell r="AG67">
            <v>234</v>
          </cell>
        </row>
        <row r="68">
          <cell r="A68" t="str">
            <v>Хрустящие крылышки острые к пиву ТМ Горячая штучка 0,3кг зам  ПОКОМ</v>
          </cell>
          <cell r="B68" t="str">
            <v>шт</v>
          </cell>
          <cell r="C68">
            <v>444</v>
          </cell>
          <cell r="D68">
            <v>692</v>
          </cell>
          <cell r="E68">
            <v>589</v>
          </cell>
          <cell r="F68">
            <v>389</v>
          </cell>
          <cell r="G68">
            <v>0.3</v>
          </cell>
          <cell r="H68">
            <v>180</v>
          </cell>
          <cell r="I68" t="str">
            <v>матрица</v>
          </cell>
          <cell r="J68">
            <v>580</v>
          </cell>
          <cell r="K68">
            <v>9</v>
          </cell>
        </row>
        <row r="68">
          <cell r="N68">
            <v>840</v>
          </cell>
          <cell r="O68">
            <v>117.8</v>
          </cell>
          <cell r="P68">
            <v>420.2</v>
          </cell>
          <cell r="Q68">
            <v>504</v>
          </cell>
        </row>
        <row r="68">
          <cell r="T68">
            <v>14.7113752122241</v>
          </cell>
          <cell r="U68">
            <v>10.4329371816638</v>
          </cell>
          <cell r="V68">
            <v>112.6</v>
          </cell>
          <cell r="W68">
            <v>120.4</v>
          </cell>
          <cell r="X68">
            <v>98.6</v>
          </cell>
          <cell r="Y68">
            <v>110.8</v>
          </cell>
          <cell r="Z68">
            <v>85.4</v>
          </cell>
        </row>
        <row r="68">
          <cell r="AB68">
            <v>126.06</v>
          </cell>
          <cell r="AC68">
            <v>12</v>
          </cell>
          <cell r="AD68">
            <v>42</v>
          </cell>
          <cell r="AE68">
            <v>151.2</v>
          </cell>
          <cell r="AF68">
            <v>14</v>
          </cell>
          <cell r="AG68">
            <v>70</v>
          </cell>
        </row>
        <row r="69">
          <cell r="A69" t="str">
            <v>Чебупай сочное яблоко ТМ Горячая штучка ТС Чебупай 0,2 кг УВС.  зам  ПОКОМ</v>
          </cell>
          <cell r="B69" t="str">
            <v>шт</v>
          </cell>
          <cell r="C69">
            <v>114</v>
          </cell>
        </row>
        <row r="69">
          <cell r="E69">
            <v>77</v>
          </cell>
        </row>
        <row r="69">
          <cell r="G69">
            <v>0.2</v>
          </cell>
          <cell r="H69">
            <v>365</v>
          </cell>
          <cell r="I69" t="str">
            <v>матрица</v>
          </cell>
          <cell r="J69">
            <v>89</v>
          </cell>
          <cell r="K69">
            <v>-12</v>
          </cell>
        </row>
        <row r="69">
          <cell r="N69">
            <v>240</v>
          </cell>
          <cell r="O69">
            <v>15.4</v>
          </cell>
        </row>
        <row r="69">
          <cell r="Q69">
            <v>0</v>
          </cell>
        </row>
        <row r="69">
          <cell r="T69">
            <v>15.5844155844156</v>
          </cell>
          <cell r="U69">
            <v>15.5844155844156</v>
          </cell>
          <cell r="V69">
            <v>18.2</v>
          </cell>
          <cell r="W69">
            <v>14</v>
          </cell>
          <cell r="X69">
            <v>14.4</v>
          </cell>
          <cell r="Y69">
            <v>23</v>
          </cell>
          <cell r="Z69">
            <v>12</v>
          </cell>
        </row>
        <row r="69">
          <cell r="AB69">
            <v>0</v>
          </cell>
          <cell r="AC69">
            <v>6</v>
          </cell>
          <cell r="AD69">
            <v>0</v>
          </cell>
          <cell r="AE69">
            <v>0</v>
          </cell>
          <cell r="AF69">
            <v>10</v>
          </cell>
          <cell r="AG69">
            <v>130</v>
          </cell>
        </row>
        <row r="70">
          <cell r="A70" t="str">
            <v>Чебупай спелая вишня ТМ Горячая штучка ТС Чебупай 0,2 кг УВС. зам  ПОКОМ</v>
          </cell>
          <cell r="B70" t="str">
            <v>шт</v>
          </cell>
          <cell r="C70">
            <v>178</v>
          </cell>
        </row>
        <row r="70">
          <cell r="E70">
            <v>84</v>
          </cell>
          <cell r="F70">
            <v>48</v>
          </cell>
          <cell r="G70">
            <v>0.2</v>
          </cell>
          <cell r="H70">
            <v>365</v>
          </cell>
          <cell r="I70" t="str">
            <v>матрица</v>
          </cell>
          <cell r="J70">
            <v>83</v>
          </cell>
          <cell r="K70">
            <v>1</v>
          </cell>
        </row>
        <row r="70">
          <cell r="N70">
            <v>60</v>
          </cell>
          <cell r="O70">
            <v>16.8</v>
          </cell>
          <cell r="P70">
            <v>127.2</v>
          </cell>
          <cell r="Q70">
            <v>120</v>
          </cell>
        </row>
        <row r="70">
          <cell r="T70">
            <v>13.5714285714286</v>
          </cell>
          <cell r="U70">
            <v>6.42857142857143</v>
          </cell>
          <cell r="V70">
            <v>12.6</v>
          </cell>
          <cell r="W70">
            <v>15.8</v>
          </cell>
          <cell r="X70">
            <v>12</v>
          </cell>
          <cell r="Y70">
            <v>23.6</v>
          </cell>
          <cell r="Z70">
            <v>11.8</v>
          </cell>
        </row>
        <row r="70">
          <cell r="AB70">
            <v>25.44</v>
          </cell>
          <cell r="AC70">
            <v>6</v>
          </cell>
          <cell r="AD70">
            <v>20</v>
          </cell>
          <cell r="AE70">
            <v>24</v>
          </cell>
          <cell r="AF70">
            <v>10</v>
          </cell>
          <cell r="AG70">
            <v>130</v>
          </cell>
        </row>
        <row r="71">
          <cell r="A71" t="str">
            <v>Чебупели Курочка гриль Базовый ассортимент Фикс.вес 0,3 Пакет Горячая штучка  Поком</v>
          </cell>
          <cell r="B71" t="str">
            <v>шт</v>
          </cell>
        </row>
        <row r="71">
          <cell r="G71">
            <v>0</v>
          </cell>
          <cell r="H71">
            <v>180</v>
          </cell>
          <cell r="I71" t="str">
            <v>матрица</v>
          </cell>
        </row>
        <row r="71">
          <cell r="K71">
            <v>0</v>
          </cell>
        </row>
        <row r="71">
          <cell r="O71">
            <v>0</v>
          </cell>
        </row>
        <row r="71">
          <cell r="T71" t="e">
            <v>#VALUE!</v>
          </cell>
          <cell r="U71" t="e">
            <v>#VALUE!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 t="str">
            <v>нет потребности</v>
          </cell>
          <cell r="AB71">
            <v>0</v>
          </cell>
          <cell r="AC71">
            <v>0</v>
          </cell>
        </row>
        <row r="71">
          <cell r="AF71">
            <v>14</v>
          </cell>
          <cell r="AG71">
            <v>70</v>
          </cell>
        </row>
        <row r="72">
          <cell r="A72" t="str">
            <v>Чебупели с мясом Базовый ассортимент Фикс.вес 0,48 Лоток Горячая штучка ХХЛ  Поком</v>
          </cell>
          <cell r="B72" t="str">
            <v>шт</v>
          </cell>
        </row>
        <row r="72">
          <cell r="G72">
            <v>0</v>
          </cell>
          <cell r="H72">
            <v>180</v>
          </cell>
          <cell r="I72" t="str">
            <v>матрица</v>
          </cell>
        </row>
        <row r="72">
          <cell r="K72">
            <v>0</v>
          </cell>
        </row>
        <row r="72">
          <cell r="O72">
            <v>0</v>
          </cell>
        </row>
        <row r="72">
          <cell r="T72" t="e">
            <v>#VALUE!</v>
          </cell>
          <cell r="U72" t="e">
            <v>#VALUE!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 t="str">
            <v>нет потребности</v>
          </cell>
          <cell r="AB72">
            <v>0</v>
          </cell>
          <cell r="AC72">
            <v>0</v>
          </cell>
        </row>
        <row r="72">
          <cell r="AF72">
            <v>14</v>
          </cell>
          <cell r="AG72">
            <v>70</v>
          </cell>
        </row>
        <row r="73">
          <cell r="A73" t="str">
            <v>Чебупицца Пепперони ТМ Горячая штучка ТС Чебупицца 0.25кг зам  ПОКОМ</v>
          </cell>
          <cell r="B73" t="str">
            <v>шт</v>
          </cell>
          <cell r="C73">
            <v>3433</v>
          </cell>
        </row>
        <row r="73">
          <cell r="E73">
            <v>1276</v>
          </cell>
          <cell r="F73">
            <v>1900</v>
          </cell>
          <cell r="G73">
            <v>0.25</v>
          </cell>
          <cell r="H73">
            <v>180</v>
          </cell>
          <cell r="I73" t="str">
            <v>матрица</v>
          </cell>
          <cell r="J73">
            <v>1276</v>
          </cell>
          <cell r="K73">
            <v>0</v>
          </cell>
        </row>
        <row r="73">
          <cell r="N73">
            <v>504</v>
          </cell>
          <cell r="O73">
            <v>255.2</v>
          </cell>
          <cell r="P73">
            <v>1168.8</v>
          </cell>
          <cell r="Q73">
            <v>1176</v>
          </cell>
        </row>
        <row r="73">
          <cell r="T73">
            <v>14.0282131661442</v>
          </cell>
          <cell r="U73">
            <v>9.42006269592477</v>
          </cell>
          <cell r="V73">
            <v>231.2</v>
          </cell>
          <cell r="W73">
            <v>354.8</v>
          </cell>
          <cell r="X73">
            <v>191.4</v>
          </cell>
          <cell r="Y73">
            <v>237.6</v>
          </cell>
          <cell r="Z73">
            <v>265.2</v>
          </cell>
        </row>
        <row r="73">
          <cell r="AB73">
            <v>292.2</v>
          </cell>
          <cell r="AC73">
            <v>12</v>
          </cell>
          <cell r="AD73">
            <v>98</v>
          </cell>
          <cell r="AE73">
            <v>294</v>
          </cell>
          <cell r="AF73">
            <v>14</v>
          </cell>
          <cell r="AG73">
            <v>70</v>
          </cell>
        </row>
        <row r="74">
          <cell r="A74" t="str">
            <v>Чебупицца курочка по-итальянски Горячая штучка 0,25 кг зам  ПОКОМ</v>
          </cell>
          <cell r="B74" t="str">
            <v>шт</v>
          </cell>
          <cell r="C74">
            <v>1261</v>
          </cell>
          <cell r="D74">
            <v>504</v>
          </cell>
          <cell r="E74">
            <v>1463</v>
          </cell>
          <cell r="F74">
            <v>48</v>
          </cell>
          <cell r="G74">
            <v>0.25</v>
          </cell>
          <cell r="H74">
            <v>180</v>
          </cell>
          <cell r="I74" t="str">
            <v>матрица</v>
          </cell>
          <cell r="J74">
            <v>1462</v>
          </cell>
          <cell r="K74">
            <v>1</v>
          </cell>
        </row>
        <row r="74">
          <cell r="N74">
            <v>2352</v>
          </cell>
          <cell r="O74">
            <v>292.6</v>
          </cell>
          <cell r="P74">
            <v>1696.4</v>
          </cell>
          <cell r="Q74">
            <v>1680</v>
          </cell>
        </row>
        <row r="74">
          <cell r="T74">
            <v>13.943950786056</v>
          </cell>
          <cell r="U74">
            <v>8.20232399179768</v>
          </cell>
          <cell r="V74">
            <v>257.6</v>
          </cell>
          <cell r="W74">
            <v>284</v>
          </cell>
          <cell r="X74">
            <v>209.6</v>
          </cell>
          <cell r="Y74">
            <v>246.8</v>
          </cell>
          <cell r="Z74">
            <v>266.8</v>
          </cell>
        </row>
        <row r="74">
          <cell r="AB74">
            <v>424.1</v>
          </cell>
          <cell r="AC74">
            <v>12</v>
          </cell>
          <cell r="AD74">
            <v>140</v>
          </cell>
          <cell r="AE74">
            <v>420</v>
          </cell>
          <cell r="AF74">
            <v>14</v>
          </cell>
          <cell r="AG74">
            <v>70</v>
          </cell>
        </row>
        <row r="75">
          <cell r="A75" t="str">
            <v>Чебуреки Мясные вес 2,7 кг ТМ Зареченские ТС Зареченские продукты   Поком</v>
          </cell>
          <cell r="B75" t="str">
            <v>кг</v>
          </cell>
          <cell r="C75">
            <v>118.8</v>
          </cell>
        </row>
        <row r="75">
          <cell r="E75">
            <v>56.7</v>
          </cell>
          <cell r="F75">
            <v>59.4</v>
          </cell>
          <cell r="G75">
            <v>1</v>
          </cell>
          <cell r="H75">
            <v>180</v>
          </cell>
          <cell r="I75" t="str">
            <v>матрица</v>
          </cell>
          <cell r="J75">
            <v>56.7</v>
          </cell>
          <cell r="K75">
            <v>0</v>
          </cell>
        </row>
        <row r="75">
          <cell r="N75">
            <v>0</v>
          </cell>
          <cell r="O75">
            <v>11.34</v>
          </cell>
          <cell r="P75">
            <v>99.36</v>
          </cell>
          <cell r="Q75">
            <v>113.4</v>
          </cell>
        </row>
        <row r="75">
          <cell r="T75">
            <v>15.2380952380952</v>
          </cell>
          <cell r="U75">
            <v>5.23809523809524</v>
          </cell>
          <cell r="V75">
            <v>4.32</v>
          </cell>
          <cell r="W75">
            <v>7.02</v>
          </cell>
          <cell r="X75">
            <v>0</v>
          </cell>
          <cell r="Y75">
            <v>2.7</v>
          </cell>
          <cell r="Z75">
            <v>13.5</v>
          </cell>
        </row>
        <row r="75">
          <cell r="AB75">
            <v>99.36</v>
          </cell>
          <cell r="AC75">
            <v>2.7</v>
          </cell>
          <cell r="AD75">
            <v>42</v>
          </cell>
          <cell r="AE75">
            <v>113.4</v>
          </cell>
          <cell r="AF75">
            <v>14</v>
          </cell>
          <cell r="AG75">
            <v>126</v>
          </cell>
        </row>
        <row r="76">
          <cell r="A76" t="str">
            <v>Чебуреки сочные ТМ Зареченские ТС Зареченские продукты.  Поком</v>
          </cell>
          <cell r="B76" t="str">
            <v>кг</v>
          </cell>
          <cell r="C76">
            <v>1565</v>
          </cell>
          <cell r="D76">
            <v>120</v>
          </cell>
          <cell r="E76">
            <v>1040</v>
          </cell>
          <cell r="F76">
            <v>475</v>
          </cell>
          <cell r="G76">
            <v>1</v>
          </cell>
          <cell r="H76">
            <v>180</v>
          </cell>
          <cell r="I76" t="str">
            <v>матрица</v>
          </cell>
          <cell r="J76">
            <v>1045</v>
          </cell>
          <cell r="K76">
            <v>-5</v>
          </cell>
        </row>
        <row r="76">
          <cell r="N76">
            <v>1140</v>
          </cell>
          <cell r="O76">
            <v>208</v>
          </cell>
          <cell r="P76">
            <v>1297</v>
          </cell>
          <cell r="Q76">
            <v>1320</v>
          </cell>
        </row>
        <row r="76">
          <cell r="T76">
            <v>14.1105769230769</v>
          </cell>
          <cell r="U76">
            <v>7.76442307692308</v>
          </cell>
          <cell r="V76">
            <v>167</v>
          </cell>
          <cell r="W76">
            <v>197</v>
          </cell>
          <cell r="X76">
            <v>200</v>
          </cell>
          <cell r="Y76">
            <v>188</v>
          </cell>
          <cell r="Z76">
            <v>174</v>
          </cell>
          <cell r="AA76" t="str">
            <v>есть дубль</v>
          </cell>
          <cell r="AB76">
            <v>1297</v>
          </cell>
          <cell r="AC76">
            <v>5</v>
          </cell>
          <cell r="AD76">
            <v>264</v>
          </cell>
          <cell r="AE76">
            <v>1320</v>
          </cell>
          <cell r="AF76">
            <v>12</v>
          </cell>
          <cell r="AG76">
            <v>84</v>
          </cell>
        </row>
        <row r="77">
          <cell r="A77" t="str">
            <v>Чебуреки сочные, ВЕС, куриные жарен. зам  ПОКОМ</v>
          </cell>
          <cell r="B77" t="str">
            <v>кг</v>
          </cell>
          <cell r="C77">
            <v>-20</v>
          </cell>
          <cell r="D77">
            <v>20</v>
          </cell>
        </row>
        <row r="77">
          <cell r="G77">
            <v>0</v>
          </cell>
          <cell r="H77" t="e">
            <v>#VALUE!</v>
          </cell>
          <cell r="I77" t="str">
            <v>не в матрице</v>
          </cell>
        </row>
        <row r="77">
          <cell r="K77">
            <v>0</v>
          </cell>
        </row>
        <row r="77">
          <cell r="O77">
            <v>0</v>
          </cell>
        </row>
        <row r="77">
          <cell r="T77" t="e">
            <v>#VALUE!</v>
          </cell>
          <cell r="U77" t="e">
            <v>#VALUE!</v>
          </cell>
          <cell r="V77">
            <v>4</v>
          </cell>
          <cell r="W77">
            <v>7</v>
          </cell>
          <cell r="X77">
            <v>0</v>
          </cell>
          <cell r="Y77">
            <v>0</v>
          </cell>
          <cell r="Z77">
            <v>0</v>
          </cell>
          <cell r="AA77" t="str">
            <v>дубль</v>
          </cell>
        </row>
        <row r="77">
          <cell r="AC77">
            <v>0</v>
          </cell>
        </row>
        <row r="78">
          <cell r="A78" t="str">
            <v>Чебуречище горячая штучка 0,14кг Поком</v>
          </cell>
          <cell r="B78" t="str">
            <v>шт</v>
          </cell>
          <cell r="C78">
            <v>1848</v>
          </cell>
          <cell r="D78">
            <v>1056</v>
          </cell>
          <cell r="E78">
            <v>407</v>
          </cell>
          <cell r="F78">
            <v>2463</v>
          </cell>
          <cell r="G78">
            <v>0.14</v>
          </cell>
          <cell r="H78">
            <v>180</v>
          </cell>
          <cell r="I78" t="str">
            <v>матрица</v>
          </cell>
          <cell r="J78">
            <v>397</v>
          </cell>
          <cell r="K78">
            <v>10</v>
          </cell>
        </row>
        <row r="78">
          <cell r="N78">
            <v>0</v>
          </cell>
          <cell r="O78">
            <v>81.4</v>
          </cell>
        </row>
        <row r="78">
          <cell r="Q78">
            <v>0</v>
          </cell>
        </row>
        <row r="78">
          <cell r="T78">
            <v>30.2579852579853</v>
          </cell>
          <cell r="U78">
            <v>30.2579852579853</v>
          </cell>
          <cell r="V78">
            <v>6.6</v>
          </cell>
          <cell r="W78">
            <v>286</v>
          </cell>
          <cell r="X78">
            <v>27</v>
          </cell>
          <cell r="Y78">
            <v>86.8</v>
          </cell>
          <cell r="Z78">
            <v>165</v>
          </cell>
        </row>
        <row r="78">
          <cell r="AB78">
            <v>0</v>
          </cell>
          <cell r="AC78">
            <v>22</v>
          </cell>
          <cell r="AD78">
            <v>0</v>
          </cell>
          <cell r="AE78">
            <v>0</v>
          </cell>
          <cell r="AF78">
            <v>12</v>
          </cell>
          <cell r="AG78">
            <v>84</v>
          </cell>
        </row>
        <row r="79">
          <cell r="A79" t="str">
            <v>Вареники с картофелем и луком No name Весовые Классическая форма No name 5 кг</v>
          </cell>
          <cell r="B79" t="str">
            <v>кг</v>
          </cell>
        </row>
        <row r="79">
          <cell r="G79">
            <v>1</v>
          </cell>
          <cell r="H79">
            <v>90</v>
          </cell>
          <cell r="I79" t="str">
            <v>матрица</v>
          </cell>
        </row>
        <row r="79">
          <cell r="O79">
            <v>0</v>
          </cell>
          <cell r="P79">
            <v>60</v>
          </cell>
          <cell r="Q79">
            <v>60</v>
          </cell>
        </row>
        <row r="79">
          <cell r="T79" t="e">
            <v>#VALUE!</v>
          </cell>
          <cell r="U79" t="e">
            <v>#VALUE!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 t="str">
            <v>новинка</v>
          </cell>
          <cell r="AB79">
            <v>60</v>
          </cell>
          <cell r="AC79">
            <v>5</v>
          </cell>
          <cell r="AD79">
            <v>12</v>
          </cell>
          <cell r="AE79">
            <v>60</v>
          </cell>
          <cell r="AF79">
            <v>12</v>
          </cell>
          <cell r="AG79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Y49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2" ySplit="5" topLeftCell="C6" activePane="bottomRight" state="frozen"/>
      <selection pane="topLeft" activeCell="A1" activeCellId="0" sqref="A1"/>
      <selection pane="topRight" activeCell="C1" activeCellId="0" sqref="C1"/>
      <selection pane="bottomLeft" activeCell="A6" activeCellId="0" sqref="A6"/>
      <selection pane="bottomRight" activeCell="S6" activeCellId="0" sqref="S6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60"/>
    <col collapsed="false" customWidth="true" hidden="false" outlineLevel="0" max="2" min="2" style="0" width="3.57"/>
    <col collapsed="false" customWidth="true" hidden="false" outlineLevel="0" max="6" min="3" style="0" width="6.43"/>
    <col collapsed="false" customWidth="true" hidden="false" outlineLevel="0" max="7" min="7" style="1" width="5.29"/>
    <col collapsed="false" customWidth="true" hidden="false" outlineLevel="0" max="8" min="8" style="0" width="5.29"/>
    <col collapsed="false" customWidth="true" hidden="false" outlineLevel="0" max="9" min="9" style="0" width="17.71"/>
    <col collapsed="false" customWidth="true" hidden="false" outlineLevel="0" max="11" min="10" style="0" width="7"/>
    <col collapsed="false" customWidth="true" hidden="false" outlineLevel="0" max="14" min="12" style="0" width="0.71"/>
    <col collapsed="false" customWidth="true" hidden="false" outlineLevel="0" max="15" min="15" style="0" width="7"/>
    <col collapsed="false" customWidth="true" hidden="false" outlineLevel="0" max="17" min="16" style="0" width="11.57"/>
    <col collapsed="false" customWidth="true" hidden="false" outlineLevel="0" max="18" min="18" style="0" width="7"/>
    <col collapsed="false" customWidth="true" hidden="false" outlineLevel="0" max="19" min="19" style="0" width="20.42"/>
    <col collapsed="false" customWidth="true" hidden="false" outlineLevel="0" max="21" min="20" style="0" width="5"/>
    <col collapsed="false" customWidth="true" hidden="false" outlineLevel="0" max="26" min="22" style="0" width="6.14"/>
    <col collapsed="false" customWidth="true" hidden="false" outlineLevel="0" max="27" min="27" style="0" width="30.85"/>
    <col collapsed="false" customWidth="true" hidden="false" outlineLevel="0" max="28" min="28" style="0" width="6.43"/>
    <col collapsed="false" customWidth="true" hidden="false" outlineLevel="0" max="29" min="29" style="1" width="6.43"/>
    <col collapsed="false" customWidth="true" hidden="false" outlineLevel="0" max="30" min="30" style="2" width="7.15"/>
    <col collapsed="false" customWidth="true" hidden="false" outlineLevel="0" max="33" min="31" style="0" width="6.43"/>
    <col collapsed="false" customWidth="true" hidden="false" outlineLevel="0" max="51" min="34" style="0" width="8"/>
  </cols>
  <sheetData>
    <row r="1" customFormat="false" ht="15" hidden="false" customHeight="false" outlineLevel="0" collapsed="false">
      <c r="A1" s="3"/>
      <c r="B1" s="3"/>
      <c r="C1" s="3"/>
      <c r="D1" s="3"/>
      <c r="E1" s="3"/>
      <c r="F1" s="3"/>
      <c r="G1" s="4"/>
      <c r="H1" s="3"/>
      <c r="I1" s="3"/>
      <c r="J1" s="3"/>
      <c r="K1" s="3"/>
      <c r="L1" s="3"/>
      <c r="M1" s="3"/>
      <c r="N1" s="3"/>
      <c r="O1" s="3"/>
      <c r="P1" s="3"/>
      <c r="Q1" s="5" t="s">
        <v>0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  <c r="AD1" s="6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customFormat="false" ht="15" hidden="false" customHeight="false" outlineLevel="0" collapsed="false">
      <c r="A2" s="3"/>
      <c r="B2" s="3"/>
      <c r="C2" s="3"/>
      <c r="D2" s="3"/>
      <c r="E2" s="3"/>
      <c r="F2" s="3"/>
      <c r="G2" s="4"/>
      <c r="H2" s="3"/>
      <c r="I2" s="3"/>
      <c r="J2" s="3"/>
      <c r="K2" s="3"/>
      <c r="L2" s="3"/>
      <c r="M2" s="3"/>
      <c r="N2" s="3"/>
      <c r="O2" s="3"/>
      <c r="P2" s="3" t="s">
        <v>1</v>
      </c>
      <c r="Q2" s="5" t="s">
        <v>2</v>
      </c>
      <c r="R2" s="3"/>
      <c r="S2" s="3"/>
      <c r="T2" s="3"/>
      <c r="U2" s="3"/>
      <c r="V2" s="3"/>
      <c r="W2" s="3"/>
      <c r="X2" s="3"/>
      <c r="Y2" s="3"/>
      <c r="Z2" s="3"/>
      <c r="AA2" s="3"/>
      <c r="AB2" s="7" t="s">
        <v>1</v>
      </c>
      <c r="AC2" s="4"/>
      <c r="AD2" s="6"/>
      <c r="AE2" s="5" t="s">
        <v>2</v>
      </c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customFormat="false" ht="15" hidden="false" customHeight="false" outlineLevel="0" collapsed="false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9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10" t="s">
        <v>18</v>
      </c>
      <c r="Q3" s="10" t="s">
        <v>18</v>
      </c>
      <c r="R3" s="11" t="s">
        <v>19</v>
      </c>
      <c r="S3" s="11" t="s">
        <v>20</v>
      </c>
      <c r="T3" s="8" t="s">
        <v>21</v>
      </c>
      <c r="U3" s="8" t="s">
        <v>22</v>
      </c>
      <c r="V3" s="8" t="s">
        <v>23</v>
      </c>
      <c r="W3" s="8" t="s">
        <v>23</v>
      </c>
      <c r="X3" s="8" t="s">
        <v>23</v>
      </c>
      <c r="Y3" s="8" t="s">
        <v>23</v>
      </c>
      <c r="Z3" s="8" t="s">
        <v>23</v>
      </c>
      <c r="AA3" s="8" t="s">
        <v>24</v>
      </c>
      <c r="AB3" s="8" t="s">
        <v>25</v>
      </c>
      <c r="AC3" s="9" t="s">
        <v>26</v>
      </c>
      <c r="AD3" s="12" t="s">
        <v>27</v>
      </c>
      <c r="AE3" s="8" t="s">
        <v>28</v>
      </c>
      <c r="AF3" s="13" t="s">
        <v>29</v>
      </c>
      <c r="AG3" s="13" t="s">
        <v>30</v>
      </c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</row>
    <row r="4" customFormat="false" ht="15" hidden="false" customHeight="false" outlineLevel="0" collapsed="false">
      <c r="A4" s="3"/>
      <c r="B4" s="3"/>
      <c r="C4" s="3"/>
      <c r="D4" s="3"/>
      <c r="E4" s="3"/>
      <c r="F4" s="3"/>
      <c r="G4" s="4"/>
      <c r="H4" s="3"/>
      <c r="I4" s="3"/>
      <c r="J4" s="3"/>
      <c r="K4" s="3"/>
      <c r="L4" s="3"/>
      <c r="M4" s="3"/>
      <c r="N4" s="7" t="s">
        <v>31</v>
      </c>
      <c r="O4" s="3" t="s">
        <v>32</v>
      </c>
      <c r="P4" s="3"/>
      <c r="Q4" s="3"/>
      <c r="R4" s="3"/>
      <c r="S4" s="3"/>
      <c r="T4" s="3"/>
      <c r="U4" s="3"/>
      <c r="V4" s="3" t="s">
        <v>33</v>
      </c>
      <c r="W4" s="3" t="s">
        <v>34</v>
      </c>
      <c r="X4" s="3" t="s">
        <v>35</v>
      </c>
      <c r="Y4" s="3" t="s">
        <v>36</v>
      </c>
      <c r="Z4" s="3" t="s">
        <v>37</v>
      </c>
      <c r="AA4" s="3"/>
      <c r="AB4" s="3"/>
      <c r="AC4" s="4"/>
      <c r="AD4" s="6" t="s">
        <v>38</v>
      </c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</row>
    <row r="5" customFormat="false" ht="15" hidden="false" customHeight="false" outlineLevel="0" collapsed="false">
      <c r="A5" s="3"/>
      <c r="B5" s="3"/>
      <c r="C5" s="3"/>
      <c r="D5" s="3"/>
      <c r="E5" s="14" t="n">
        <f aca="false">SUM(E6:E494)</f>
        <v>22651.4</v>
      </c>
      <c r="F5" s="14" t="n">
        <f aca="false">SUM(F6:F494)</f>
        <v>45395.8</v>
      </c>
      <c r="G5" s="4"/>
      <c r="H5" s="3"/>
      <c r="I5" s="3"/>
      <c r="J5" s="14" t="n">
        <f aca="false">SUM(J6:J494)</f>
        <v>21916.9</v>
      </c>
      <c r="K5" s="14" t="n">
        <f aca="false">SUM(K6:K494)</f>
        <v>734.5</v>
      </c>
      <c r="L5" s="14" t="n">
        <f aca="false">SUM(L6:L494)</f>
        <v>0</v>
      </c>
      <c r="M5" s="14" t="n">
        <f aca="false">SUM(M6:M494)</f>
        <v>0</v>
      </c>
      <c r="N5" s="14" t="n">
        <f aca="false">SUM(N6:N494)</f>
        <v>0</v>
      </c>
      <c r="O5" s="14" t="n">
        <f aca="false">SUM(O6:O494)</f>
        <v>4530.28</v>
      </c>
      <c r="P5" s="14" t="n">
        <f aca="false">SUM(P6:P494)</f>
        <v>16088.3</v>
      </c>
      <c r="Q5" s="14" t="n">
        <f aca="false">SUM(Q6:Q494)</f>
        <v>16178</v>
      </c>
      <c r="R5" s="14" t="n">
        <f aca="false">SUM(R6:R494)</f>
        <v>0</v>
      </c>
      <c r="S5" s="3"/>
      <c r="T5" s="3"/>
      <c r="U5" s="3"/>
      <c r="V5" s="14" t="n">
        <f aca="false">SUM(V6:V494)</f>
        <v>4545.1</v>
      </c>
      <c r="W5" s="14" t="n">
        <f aca="false">SUM(W6:W494)</f>
        <v>3954.2</v>
      </c>
      <c r="X5" s="14" t="n">
        <f aca="false">SUM(X6:X494)</f>
        <v>5742.54</v>
      </c>
      <c r="Y5" s="14" t="n">
        <f aca="false">SUM(Y6:Y494)</f>
        <v>3694.4</v>
      </c>
      <c r="Z5" s="14" t="n">
        <f aca="false">SUM(Z6:Z494)</f>
        <v>4374.2</v>
      </c>
      <c r="AA5" s="3"/>
      <c r="AB5" s="14" t="n">
        <f aca="false">SUM(AB6:AB494)</f>
        <v>10595.752</v>
      </c>
      <c r="AC5" s="4"/>
      <c r="AD5" s="15" t="n">
        <f aca="false">SUM(AD6:AD494)</f>
        <v>2162</v>
      </c>
      <c r="AE5" s="14" t="n">
        <f aca="false">SUM(AE6:AE494)</f>
        <v>10768.4</v>
      </c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</row>
    <row r="6" customFormat="false" ht="15" hidden="false" customHeight="false" outlineLevel="0" collapsed="false">
      <c r="A6" s="16" t="s">
        <v>39</v>
      </c>
      <c r="B6" s="3" t="s">
        <v>40</v>
      </c>
      <c r="C6" s="3"/>
      <c r="D6" s="3" t="n">
        <v>60</v>
      </c>
      <c r="E6" s="3"/>
      <c r="F6" s="3" t="n">
        <v>60</v>
      </c>
      <c r="G6" s="4" t="n">
        <v>1</v>
      </c>
      <c r="H6" s="3" t="n">
        <v>90</v>
      </c>
      <c r="I6" s="3" t="s">
        <v>41</v>
      </c>
      <c r="J6" s="3"/>
      <c r="K6" s="3" t="n">
        <v>0</v>
      </c>
      <c r="L6" s="3"/>
      <c r="M6" s="3"/>
      <c r="N6" s="3"/>
      <c r="O6" s="3" t="n">
        <f aca="false">E6/5</f>
        <v>0</v>
      </c>
      <c r="P6" s="17"/>
      <c r="Q6" s="17" t="n">
        <f aca="false">AC6*AD6</f>
        <v>0</v>
      </c>
      <c r="R6" s="17"/>
      <c r="S6" s="3"/>
      <c r="T6" s="3" t="e">
        <f aca="false">(F6+Q6)/O6</f>
        <v>#DIV/0!</v>
      </c>
      <c r="U6" s="3" t="e">
        <f aca="false">F6/O6</f>
        <v>#DIV/0!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s">
        <v>42</v>
      </c>
      <c r="AB6" s="3" t="n">
        <v>0</v>
      </c>
      <c r="AC6" s="4" t="n">
        <v>5</v>
      </c>
      <c r="AD6" s="6" t="n">
        <f aca="false">MROUND(P6,AC6*AF6)/AC6</f>
        <v>0</v>
      </c>
      <c r="AE6" s="3" t="n">
        <f aca="false">AD6*AC6*G6</f>
        <v>0</v>
      </c>
      <c r="AF6" s="3" t="n">
        <v>12</v>
      </c>
      <c r="AG6" s="3" t="n">
        <v>144</v>
      </c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</row>
    <row r="7" customFormat="false" ht="15" hidden="false" customHeight="false" outlineLevel="0" collapsed="false">
      <c r="A7" s="3" t="s">
        <v>43</v>
      </c>
      <c r="B7" s="3" t="s">
        <v>44</v>
      </c>
      <c r="C7" s="3" t="n">
        <v>460</v>
      </c>
      <c r="D7" s="3" t="n">
        <v>1008</v>
      </c>
      <c r="E7" s="3" t="n">
        <v>445</v>
      </c>
      <c r="F7" s="3" t="n">
        <v>870</v>
      </c>
      <c r="G7" s="4" t="n">
        <v>0.3</v>
      </c>
      <c r="H7" s="3" t="n">
        <v>180</v>
      </c>
      <c r="I7" s="3" t="s">
        <v>41</v>
      </c>
      <c r="J7" s="3" t="n">
        <v>444</v>
      </c>
      <c r="K7" s="3" t="n">
        <f aca="false">E7-J7</f>
        <v>1</v>
      </c>
      <c r="L7" s="3"/>
      <c r="M7" s="3"/>
      <c r="N7" s="3"/>
      <c r="O7" s="3" t="n">
        <f aca="false">E7/5</f>
        <v>89</v>
      </c>
      <c r="P7" s="17" t="n">
        <f aca="false">13*O7-F7</f>
        <v>287</v>
      </c>
      <c r="Q7" s="17" t="n">
        <f aca="false">AC7*AD7</f>
        <v>336</v>
      </c>
      <c r="R7" s="17"/>
      <c r="S7" s="3"/>
      <c r="T7" s="3" t="n">
        <f aca="false">(F7+Q7)/O7</f>
        <v>13.5505617977528</v>
      </c>
      <c r="U7" s="3" t="n">
        <f aca="false">F7/O7</f>
        <v>9.77528089887641</v>
      </c>
      <c r="V7" s="3" t="n">
        <v>94.6</v>
      </c>
      <c r="W7" s="3" t="n">
        <v>67.2</v>
      </c>
      <c r="X7" s="3" t="n">
        <v>81.4</v>
      </c>
      <c r="Y7" s="3" t="n">
        <v>69</v>
      </c>
      <c r="Z7" s="3" t="n">
        <v>61</v>
      </c>
      <c r="AA7" s="3"/>
      <c r="AB7" s="3" t="n">
        <f aca="false">P7*G7</f>
        <v>86.1</v>
      </c>
      <c r="AC7" s="4" t="n">
        <v>12</v>
      </c>
      <c r="AD7" s="6" t="n">
        <f aca="false">MROUND(P7,AC7*AF7)/AC7</f>
        <v>28</v>
      </c>
      <c r="AE7" s="3" t="n">
        <f aca="false">AD7*AC7*G7</f>
        <v>100.8</v>
      </c>
      <c r="AF7" s="3" t="n">
        <f aca="false">VLOOKUP(A7,[1]Sheet!$A$1:$AG$1048576,32,0)</f>
        <v>14</v>
      </c>
      <c r="AG7" s="3" t="n">
        <f aca="false">VLOOKUP(A7,[1]Sheet!$A$1:$AG$1048576,33,0)</f>
        <v>70</v>
      </c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customFormat="false" ht="15" hidden="false" customHeight="false" outlineLevel="0" collapsed="false">
      <c r="A8" s="18" t="s">
        <v>45</v>
      </c>
      <c r="B8" s="18" t="s">
        <v>44</v>
      </c>
      <c r="C8" s="18"/>
      <c r="D8" s="18"/>
      <c r="E8" s="18"/>
      <c r="F8" s="18"/>
      <c r="G8" s="19" t="n">
        <v>0</v>
      </c>
      <c r="H8" s="18" t="n">
        <v>180</v>
      </c>
      <c r="I8" s="18" t="s">
        <v>41</v>
      </c>
      <c r="J8" s="18"/>
      <c r="K8" s="18" t="n">
        <f aca="false">E8-J8</f>
        <v>0</v>
      </c>
      <c r="L8" s="18"/>
      <c r="M8" s="18"/>
      <c r="N8" s="18"/>
      <c r="O8" s="18" t="n">
        <f aca="false">E8/5</f>
        <v>0</v>
      </c>
      <c r="P8" s="20"/>
      <c r="Q8" s="20"/>
      <c r="R8" s="20"/>
      <c r="S8" s="18"/>
      <c r="T8" s="18" t="e">
        <f aca="false">(F8+Q8)/O8</f>
        <v>#DIV/0!</v>
      </c>
      <c r="U8" s="18" t="e">
        <f aca="false">F8/O8</f>
        <v>#DIV/0!</v>
      </c>
      <c r="V8" s="18" t="n">
        <v>0</v>
      </c>
      <c r="W8" s="18" t="n">
        <v>0</v>
      </c>
      <c r="X8" s="18" t="n">
        <v>0</v>
      </c>
      <c r="Y8" s="18" t="n">
        <v>0</v>
      </c>
      <c r="Z8" s="18" t="n">
        <v>0</v>
      </c>
      <c r="AA8" s="18" t="s">
        <v>46</v>
      </c>
      <c r="AB8" s="18" t="n">
        <f aca="false">P8*G8</f>
        <v>0</v>
      </c>
      <c r="AC8" s="19" t="n">
        <v>0</v>
      </c>
      <c r="AD8" s="21"/>
      <c r="AE8" s="18"/>
      <c r="AF8" s="18" t="n">
        <f aca="false">VLOOKUP(A8,[1]Sheet!$A$1:$AG$1048576,32,0)</f>
        <v>14</v>
      </c>
      <c r="AG8" s="18" t="n">
        <f aca="false">VLOOKUP(A8,[1]Sheet!$A$1:$AG$1048576,33,0)</f>
        <v>70</v>
      </c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</row>
    <row r="9" customFormat="false" ht="15" hidden="false" customHeight="false" outlineLevel="0" collapsed="false">
      <c r="A9" s="3" t="s">
        <v>47</v>
      </c>
      <c r="B9" s="3" t="s">
        <v>44</v>
      </c>
      <c r="C9" s="3" t="n">
        <v>1781</v>
      </c>
      <c r="D9" s="3" t="n">
        <v>1512</v>
      </c>
      <c r="E9" s="3" t="n">
        <v>1103</v>
      </c>
      <c r="F9" s="3" t="n">
        <v>1981</v>
      </c>
      <c r="G9" s="4" t="n">
        <v>0.3</v>
      </c>
      <c r="H9" s="3" t="n">
        <v>180</v>
      </c>
      <c r="I9" s="3" t="s">
        <v>41</v>
      </c>
      <c r="J9" s="3" t="n">
        <v>1137</v>
      </c>
      <c r="K9" s="3" t="n">
        <f aca="false">E9-J9</f>
        <v>-34</v>
      </c>
      <c r="L9" s="3"/>
      <c r="M9" s="3"/>
      <c r="N9" s="3"/>
      <c r="O9" s="3" t="n">
        <f aca="false">E9/5</f>
        <v>220.6</v>
      </c>
      <c r="P9" s="17" t="n">
        <f aca="false">13*O9-F9</f>
        <v>886.8</v>
      </c>
      <c r="Q9" s="17" t="n">
        <f aca="false">AC9*AD9</f>
        <v>840</v>
      </c>
      <c r="R9" s="17"/>
      <c r="S9" s="3"/>
      <c r="T9" s="3" t="n">
        <f aca="false">(F9+Q9)/O9</f>
        <v>12.7878513145966</v>
      </c>
      <c r="U9" s="3" t="n">
        <f aca="false">F9/O9</f>
        <v>8.98005439709882</v>
      </c>
      <c r="V9" s="3" t="n">
        <v>220.2</v>
      </c>
      <c r="W9" s="3" t="n">
        <v>223.4</v>
      </c>
      <c r="X9" s="3" t="n">
        <v>290.8</v>
      </c>
      <c r="Y9" s="3" t="n">
        <v>163</v>
      </c>
      <c r="Z9" s="3" t="n">
        <v>226.6</v>
      </c>
      <c r="AA9" s="3"/>
      <c r="AB9" s="3" t="n">
        <f aca="false">P9*G9</f>
        <v>266.04</v>
      </c>
      <c r="AC9" s="4" t="n">
        <v>12</v>
      </c>
      <c r="AD9" s="6" t="n">
        <f aca="false">MROUND(P9,AC9*AF9)/AC9</f>
        <v>70</v>
      </c>
      <c r="AE9" s="3" t="n">
        <f aca="false">AD9*AC9*G9</f>
        <v>252</v>
      </c>
      <c r="AF9" s="3" t="n">
        <f aca="false">VLOOKUP(A9,[1]Sheet!$A$1:$AG$1048576,32,0)</f>
        <v>14</v>
      </c>
      <c r="AG9" s="3" t="n">
        <f aca="false">VLOOKUP(A9,[1]Sheet!$A$1:$AG$1048576,33,0)</f>
        <v>70</v>
      </c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</row>
    <row r="10" customFormat="false" ht="15" hidden="false" customHeight="false" outlineLevel="0" collapsed="false">
      <c r="A10" s="18" t="s">
        <v>48</v>
      </c>
      <c r="B10" s="18" t="s">
        <v>44</v>
      </c>
      <c r="C10" s="18"/>
      <c r="D10" s="18"/>
      <c r="E10" s="18"/>
      <c r="F10" s="18"/>
      <c r="G10" s="19" t="n">
        <v>0</v>
      </c>
      <c r="H10" s="18" t="n">
        <v>180</v>
      </c>
      <c r="I10" s="18" t="s">
        <v>41</v>
      </c>
      <c r="J10" s="18"/>
      <c r="K10" s="18" t="n">
        <f aca="false">E10-J10</f>
        <v>0</v>
      </c>
      <c r="L10" s="18"/>
      <c r="M10" s="18"/>
      <c r="N10" s="18"/>
      <c r="O10" s="18" t="n">
        <f aca="false">E10/5</f>
        <v>0</v>
      </c>
      <c r="P10" s="20"/>
      <c r="Q10" s="20"/>
      <c r="R10" s="20"/>
      <c r="S10" s="18"/>
      <c r="T10" s="18" t="e">
        <f aca="false">(F10+Q10)/O10</f>
        <v>#DIV/0!</v>
      </c>
      <c r="U10" s="18" t="e">
        <f aca="false">F10/O10</f>
        <v>#DIV/0!</v>
      </c>
      <c r="V10" s="18" t="n">
        <v>0</v>
      </c>
      <c r="W10" s="18" t="n">
        <v>0</v>
      </c>
      <c r="X10" s="18" t="n">
        <v>0</v>
      </c>
      <c r="Y10" s="18" t="n">
        <v>0</v>
      </c>
      <c r="Z10" s="18" t="n">
        <v>0</v>
      </c>
      <c r="AA10" s="18" t="s">
        <v>46</v>
      </c>
      <c r="AB10" s="18" t="n">
        <f aca="false">P10*G10</f>
        <v>0</v>
      </c>
      <c r="AC10" s="19" t="n">
        <v>0</v>
      </c>
      <c r="AD10" s="21"/>
      <c r="AE10" s="18"/>
      <c r="AF10" s="18" t="n">
        <f aca="false">VLOOKUP(A10,[1]Sheet!$A$1:$AG$1048576,32,0)</f>
        <v>14</v>
      </c>
      <c r="AG10" s="18" t="n">
        <f aca="false">VLOOKUP(A10,[1]Sheet!$A$1:$AG$1048576,33,0)</f>
        <v>70</v>
      </c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 customFormat="false" ht="15" hidden="false" customHeight="false" outlineLevel="0" collapsed="false">
      <c r="A11" s="3" t="s">
        <v>49</v>
      </c>
      <c r="B11" s="3" t="s">
        <v>44</v>
      </c>
      <c r="C11" s="3" t="n">
        <v>1609</v>
      </c>
      <c r="D11" s="3" t="n">
        <v>2688</v>
      </c>
      <c r="E11" s="3" t="n">
        <v>1339</v>
      </c>
      <c r="F11" s="3" t="n">
        <v>2733</v>
      </c>
      <c r="G11" s="4" t="n">
        <v>0.3</v>
      </c>
      <c r="H11" s="3" t="n">
        <v>180</v>
      </c>
      <c r="I11" s="3" t="s">
        <v>41</v>
      </c>
      <c r="J11" s="3" t="n">
        <v>1345</v>
      </c>
      <c r="K11" s="3" t="n">
        <f aca="false">E11-J11</f>
        <v>-6</v>
      </c>
      <c r="L11" s="3"/>
      <c r="M11" s="3"/>
      <c r="N11" s="3"/>
      <c r="O11" s="3" t="n">
        <f aca="false">E11/5</f>
        <v>267.8</v>
      </c>
      <c r="P11" s="17" t="n">
        <f aca="false">13*O11-F11</f>
        <v>748.4</v>
      </c>
      <c r="Q11" s="17" t="n">
        <f aca="false">AC11*AD11</f>
        <v>672</v>
      </c>
      <c r="R11" s="17"/>
      <c r="S11" s="3"/>
      <c r="T11" s="3" t="n">
        <f aca="false">(F11+Q11)/O11</f>
        <v>12.714712471994</v>
      </c>
      <c r="U11" s="3" t="n">
        <f aca="false">F11/O11</f>
        <v>10.2053771471247</v>
      </c>
      <c r="V11" s="3" t="n">
        <v>294.6</v>
      </c>
      <c r="W11" s="3" t="n">
        <v>273.4</v>
      </c>
      <c r="X11" s="3" t="n">
        <v>330</v>
      </c>
      <c r="Y11" s="3" t="n">
        <v>170.8</v>
      </c>
      <c r="Z11" s="3" t="n">
        <v>252.4</v>
      </c>
      <c r="AA11" s="3"/>
      <c r="AB11" s="3" t="n">
        <f aca="false">P11*G11</f>
        <v>224.52</v>
      </c>
      <c r="AC11" s="4" t="n">
        <v>12</v>
      </c>
      <c r="AD11" s="6" t="n">
        <f aca="false">MROUND(P11,AC11*AF11)/AC11</f>
        <v>56</v>
      </c>
      <c r="AE11" s="3" t="n">
        <f aca="false">AD11*AC11*G11</f>
        <v>201.6</v>
      </c>
      <c r="AF11" s="3" t="n">
        <f aca="false">VLOOKUP(A11,[1]Sheet!$A$1:$AG$1048576,32,0)</f>
        <v>14</v>
      </c>
      <c r="AG11" s="3" t="n">
        <f aca="false">VLOOKUP(A11,[1]Sheet!$A$1:$AG$1048576,33,0)</f>
        <v>70</v>
      </c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</row>
    <row r="12" customFormat="false" ht="15" hidden="false" customHeight="false" outlineLevel="0" collapsed="false">
      <c r="A12" s="18" t="s">
        <v>50</v>
      </c>
      <c r="B12" s="18" t="s">
        <v>44</v>
      </c>
      <c r="C12" s="18"/>
      <c r="D12" s="18"/>
      <c r="E12" s="18"/>
      <c r="F12" s="18"/>
      <c r="G12" s="19" t="n">
        <v>0</v>
      </c>
      <c r="H12" s="18" t="n">
        <v>180</v>
      </c>
      <c r="I12" s="18" t="s">
        <v>41</v>
      </c>
      <c r="J12" s="18"/>
      <c r="K12" s="18" t="n">
        <f aca="false">E12-J12</f>
        <v>0</v>
      </c>
      <c r="L12" s="18"/>
      <c r="M12" s="18"/>
      <c r="N12" s="18"/>
      <c r="O12" s="18" t="n">
        <f aca="false">E12/5</f>
        <v>0</v>
      </c>
      <c r="P12" s="20"/>
      <c r="Q12" s="20"/>
      <c r="R12" s="20"/>
      <c r="S12" s="18"/>
      <c r="T12" s="18" t="e">
        <f aca="false">(F12+Q12)/O12</f>
        <v>#DIV/0!</v>
      </c>
      <c r="U12" s="18" t="e">
        <f aca="false">F12/O12</f>
        <v>#DIV/0!</v>
      </c>
      <c r="V12" s="18" t="n">
        <v>0</v>
      </c>
      <c r="W12" s="18" t="n">
        <v>0</v>
      </c>
      <c r="X12" s="18" t="n">
        <v>0</v>
      </c>
      <c r="Y12" s="18" t="n">
        <v>0</v>
      </c>
      <c r="Z12" s="18" t="n">
        <v>0</v>
      </c>
      <c r="AA12" s="18" t="s">
        <v>46</v>
      </c>
      <c r="AB12" s="18" t="n">
        <f aca="false">P12*G12</f>
        <v>0</v>
      </c>
      <c r="AC12" s="19" t="n">
        <v>0</v>
      </c>
      <c r="AD12" s="21"/>
      <c r="AE12" s="18"/>
      <c r="AF12" s="18" t="n">
        <f aca="false">VLOOKUP(A12,[1]Sheet!$A$1:$AG$1048576,32,0)</f>
        <v>14</v>
      </c>
      <c r="AG12" s="18" t="n">
        <f aca="false">VLOOKUP(A12,[1]Sheet!$A$1:$AG$1048576,33,0)</f>
        <v>126</v>
      </c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</row>
    <row r="13" customFormat="false" ht="15" hidden="false" customHeight="false" outlineLevel="0" collapsed="false">
      <c r="A13" s="18" t="s">
        <v>51</v>
      </c>
      <c r="B13" s="18" t="s">
        <v>44</v>
      </c>
      <c r="C13" s="18"/>
      <c r="D13" s="18"/>
      <c r="E13" s="18"/>
      <c r="F13" s="18"/>
      <c r="G13" s="19" t="n">
        <v>0</v>
      </c>
      <c r="H13" s="18" t="n">
        <v>180</v>
      </c>
      <c r="I13" s="18" t="s">
        <v>41</v>
      </c>
      <c r="J13" s="18"/>
      <c r="K13" s="18" t="n">
        <f aca="false">E13-J13</f>
        <v>0</v>
      </c>
      <c r="L13" s="18"/>
      <c r="M13" s="18"/>
      <c r="N13" s="18"/>
      <c r="O13" s="18" t="n">
        <f aca="false">E13/5</f>
        <v>0</v>
      </c>
      <c r="P13" s="20"/>
      <c r="Q13" s="20"/>
      <c r="R13" s="20"/>
      <c r="S13" s="18"/>
      <c r="T13" s="18" t="e">
        <f aca="false">(F13+Q13)/O13</f>
        <v>#DIV/0!</v>
      </c>
      <c r="U13" s="18" t="e">
        <f aca="false">F13/O13</f>
        <v>#DIV/0!</v>
      </c>
      <c r="V13" s="18" t="n">
        <v>0</v>
      </c>
      <c r="W13" s="18" t="n">
        <v>0</v>
      </c>
      <c r="X13" s="18" t="n">
        <v>0</v>
      </c>
      <c r="Y13" s="18" t="n">
        <v>0</v>
      </c>
      <c r="Z13" s="18" t="n">
        <v>0</v>
      </c>
      <c r="AA13" s="18" t="s">
        <v>46</v>
      </c>
      <c r="AB13" s="18" t="n">
        <f aca="false">P13*G13</f>
        <v>0</v>
      </c>
      <c r="AC13" s="19" t="n">
        <v>0</v>
      </c>
      <c r="AD13" s="21"/>
      <c r="AE13" s="18"/>
      <c r="AF13" s="18" t="n">
        <f aca="false">VLOOKUP(A13,[1]Sheet!$A$1:$AG$1048576,32,0)</f>
        <v>14</v>
      </c>
      <c r="AG13" s="18" t="n">
        <f aca="false">VLOOKUP(A13,[1]Sheet!$A$1:$AG$1048576,33,0)</f>
        <v>70</v>
      </c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</row>
    <row r="14" customFormat="false" ht="15" hidden="false" customHeight="false" outlineLevel="0" collapsed="false">
      <c r="A14" s="22" t="s">
        <v>52</v>
      </c>
      <c r="B14" s="22" t="s">
        <v>40</v>
      </c>
      <c r="C14" s="22" t="n">
        <v>85.1</v>
      </c>
      <c r="D14" s="22"/>
      <c r="E14" s="22"/>
      <c r="F14" s="22" t="n">
        <v>85.1</v>
      </c>
      <c r="G14" s="23" t="n">
        <v>0</v>
      </c>
      <c r="H14" s="22" t="n">
        <v>180</v>
      </c>
      <c r="I14" s="22" t="s">
        <v>53</v>
      </c>
      <c r="J14" s="22" t="n">
        <v>3.7</v>
      </c>
      <c r="K14" s="22" t="n">
        <f aca="false">E14-J14</f>
        <v>-3.7</v>
      </c>
      <c r="L14" s="22"/>
      <c r="M14" s="22"/>
      <c r="N14" s="22"/>
      <c r="O14" s="22" t="n">
        <f aca="false">E14/5</f>
        <v>0</v>
      </c>
      <c r="P14" s="24"/>
      <c r="Q14" s="24"/>
      <c r="R14" s="24"/>
      <c r="S14" s="22"/>
      <c r="T14" s="22" t="e">
        <f aca="false">(F14+Q14)/O14</f>
        <v>#DIV/0!</v>
      </c>
      <c r="U14" s="22" t="e">
        <f aca="false">F14/O14</f>
        <v>#DIV/0!</v>
      </c>
      <c r="V14" s="22" t="n">
        <v>0</v>
      </c>
      <c r="W14" s="22" t="n">
        <v>0</v>
      </c>
      <c r="X14" s="22" t="n">
        <v>0</v>
      </c>
      <c r="Y14" s="22" t="n">
        <v>0</v>
      </c>
      <c r="Z14" s="22" t="n">
        <v>0</v>
      </c>
      <c r="AA14" s="25" t="s">
        <v>54</v>
      </c>
      <c r="AB14" s="22" t="n">
        <f aca="false">P14*G14</f>
        <v>0</v>
      </c>
      <c r="AC14" s="23" t="n">
        <v>0</v>
      </c>
      <c r="AD14" s="26"/>
      <c r="AE14" s="22"/>
      <c r="AF14" s="22"/>
      <c r="AG14" s="22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</row>
    <row r="15" customFormat="false" ht="15" hidden="false" customHeight="false" outlineLevel="0" collapsed="false">
      <c r="A15" s="18" t="s">
        <v>55</v>
      </c>
      <c r="B15" s="18" t="s">
        <v>40</v>
      </c>
      <c r="C15" s="18"/>
      <c r="D15" s="18"/>
      <c r="E15" s="18"/>
      <c r="F15" s="18"/>
      <c r="G15" s="19" t="n">
        <v>0</v>
      </c>
      <c r="H15" s="18" t="n">
        <v>180</v>
      </c>
      <c r="I15" s="18" t="s">
        <v>41</v>
      </c>
      <c r="J15" s="18"/>
      <c r="K15" s="18" t="n">
        <f aca="false">E15-J15</f>
        <v>0</v>
      </c>
      <c r="L15" s="18"/>
      <c r="M15" s="18"/>
      <c r="N15" s="18"/>
      <c r="O15" s="18" t="n">
        <f aca="false">E15/5</f>
        <v>0</v>
      </c>
      <c r="P15" s="20"/>
      <c r="Q15" s="20"/>
      <c r="R15" s="20"/>
      <c r="S15" s="18"/>
      <c r="T15" s="18" t="e">
        <f aca="false">(F15+Q15)/O15</f>
        <v>#DIV/0!</v>
      </c>
      <c r="U15" s="18" t="e">
        <f aca="false">F15/O15</f>
        <v>#DIV/0!</v>
      </c>
      <c r="V15" s="18" t="n">
        <v>0</v>
      </c>
      <c r="W15" s="18" t="n">
        <v>0</v>
      </c>
      <c r="X15" s="18" t="n">
        <v>0</v>
      </c>
      <c r="Y15" s="18" t="n">
        <v>0</v>
      </c>
      <c r="Z15" s="18" t="n">
        <v>0</v>
      </c>
      <c r="AA15" s="18" t="s">
        <v>46</v>
      </c>
      <c r="AB15" s="18" t="n">
        <f aca="false">P15*G15</f>
        <v>0</v>
      </c>
      <c r="AC15" s="19" t="n">
        <v>0</v>
      </c>
      <c r="AD15" s="21"/>
      <c r="AE15" s="18"/>
      <c r="AF15" s="18" t="n">
        <f aca="false">VLOOKUP(A15,[1]Sheet!$A$1:$AG$1048576,32,0)</f>
        <v>14</v>
      </c>
      <c r="AG15" s="18" t="n">
        <f aca="false">VLOOKUP(A15,[1]Sheet!$A$1:$AG$1048576,33,0)</f>
        <v>126</v>
      </c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</row>
    <row r="16" customFormat="false" ht="15" hidden="false" customHeight="false" outlineLevel="0" collapsed="false">
      <c r="A16" s="3" t="s">
        <v>56</v>
      </c>
      <c r="B16" s="3" t="s">
        <v>44</v>
      </c>
      <c r="C16" s="3" t="n">
        <v>1319</v>
      </c>
      <c r="D16" s="3" t="n">
        <v>672</v>
      </c>
      <c r="E16" s="3" t="n">
        <v>582</v>
      </c>
      <c r="F16" s="3" t="n">
        <v>1263</v>
      </c>
      <c r="G16" s="4" t="n">
        <v>0.25</v>
      </c>
      <c r="H16" s="3" t="n">
        <v>180</v>
      </c>
      <c r="I16" s="3" t="s">
        <v>41</v>
      </c>
      <c r="J16" s="3" t="n">
        <v>580</v>
      </c>
      <c r="K16" s="3" t="n">
        <f aca="false">E16-J16</f>
        <v>2</v>
      </c>
      <c r="L16" s="3"/>
      <c r="M16" s="3"/>
      <c r="N16" s="3"/>
      <c r="O16" s="3" t="n">
        <f aca="false">E16/5</f>
        <v>116.4</v>
      </c>
      <c r="P16" s="17" t="n">
        <f aca="false">14*O16-F16</f>
        <v>366.6</v>
      </c>
      <c r="Q16" s="17" t="n">
        <f aca="false">AC16*AD16</f>
        <v>336</v>
      </c>
      <c r="R16" s="17"/>
      <c r="S16" s="3"/>
      <c r="T16" s="3" t="n">
        <f aca="false">(F16+Q16)/O16</f>
        <v>13.7371134020619</v>
      </c>
      <c r="U16" s="3" t="n">
        <f aca="false">F16/O16</f>
        <v>10.8505154639175</v>
      </c>
      <c r="V16" s="3" t="n">
        <v>126</v>
      </c>
      <c r="W16" s="3" t="n">
        <v>10.4</v>
      </c>
      <c r="X16" s="3" t="n">
        <v>214</v>
      </c>
      <c r="Y16" s="3" t="n">
        <v>76.2</v>
      </c>
      <c r="Z16" s="3" t="n">
        <v>78.2</v>
      </c>
      <c r="AA16" s="3"/>
      <c r="AB16" s="3" t="n">
        <f aca="false">P16*G16</f>
        <v>91.65</v>
      </c>
      <c r="AC16" s="4" t="n">
        <v>12</v>
      </c>
      <c r="AD16" s="6" t="n">
        <f aca="false">MROUND(P16,AC16*AF16)/AC16</f>
        <v>28</v>
      </c>
      <c r="AE16" s="3" t="n">
        <f aca="false">AD16*AC16*G16</f>
        <v>84</v>
      </c>
      <c r="AF16" s="3" t="n">
        <f aca="false">VLOOKUP(A16,[1]Sheet!$A$1:$AG$1048576,32,0)</f>
        <v>14</v>
      </c>
      <c r="AG16" s="3" t="n">
        <f aca="false">VLOOKUP(A16,[1]Sheet!$A$1:$AG$1048576,33,0)</f>
        <v>70</v>
      </c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</row>
    <row r="17" customFormat="false" ht="15" hidden="false" customHeight="false" outlineLevel="0" collapsed="false">
      <c r="A17" s="18" t="s">
        <v>57</v>
      </c>
      <c r="B17" s="18" t="s">
        <v>44</v>
      </c>
      <c r="C17" s="18"/>
      <c r="D17" s="18"/>
      <c r="E17" s="18"/>
      <c r="F17" s="18"/>
      <c r="G17" s="19" t="n">
        <v>0</v>
      </c>
      <c r="H17" s="18" t="n">
        <v>180</v>
      </c>
      <c r="I17" s="18" t="s">
        <v>41</v>
      </c>
      <c r="J17" s="18"/>
      <c r="K17" s="18" t="n">
        <f aca="false">E17-J17</f>
        <v>0</v>
      </c>
      <c r="L17" s="18"/>
      <c r="M17" s="18"/>
      <c r="N17" s="18"/>
      <c r="O17" s="18" t="n">
        <f aca="false">E17/5</f>
        <v>0</v>
      </c>
      <c r="P17" s="20"/>
      <c r="Q17" s="20"/>
      <c r="R17" s="20"/>
      <c r="S17" s="18"/>
      <c r="T17" s="18" t="e">
        <f aca="false">(F17+Q17)/O17</f>
        <v>#DIV/0!</v>
      </c>
      <c r="U17" s="18" t="e">
        <f aca="false">F17/O17</f>
        <v>#DIV/0!</v>
      </c>
      <c r="V17" s="18" t="n">
        <v>0</v>
      </c>
      <c r="W17" s="18" t="n">
        <v>0</v>
      </c>
      <c r="X17" s="18" t="n">
        <v>0</v>
      </c>
      <c r="Y17" s="18" t="n">
        <v>0</v>
      </c>
      <c r="Z17" s="18" t="n">
        <v>0</v>
      </c>
      <c r="AA17" s="18" t="s">
        <v>46</v>
      </c>
      <c r="AB17" s="18" t="n">
        <f aca="false">P17*G17</f>
        <v>0</v>
      </c>
      <c r="AC17" s="19" t="n">
        <v>0</v>
      </c>
      <c r="AD17" s="21"/>
      <c r="AE17" s="18"/>
      <c r="AF17" s="18" t="n">
        <f aca="false">VLOOKUP(A17,[1]Sheet!$A$1:$AG$1048576,32,0)</f>
        <v>14</v>
      </c>
      <c r="AG17" s="18" t="n">
        <f aca="false">VLOOKUP(A17,[1]Sheet!$A$1:$AG$1048576,33,0)</f>
        <v>70</v>
      </c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</row>
    <row r="18" customFormat="false" ht="15" hidden="false" customHeight="false" outlineLevel="0" collapsed="false">
      <c r="A18" s="3" t="s">
        <v>58</v>
      </c>
      <c r="B18" s="3" t="s">
        <v>40</v>
      </c>
      <c r="C18" s="3" t="n">
        <v>192.4</v>
      </c>
      <c r="D18" s="3" t="n">
        <v>621.6</v>
      </c>
      <c r="E18" s="3" t="n">
        <v>273.8</v>
      </c>
      <c r="F18" s="3" t="n">
        <v>481</v>
      </c>
      <c r="G18" s="4" t="n">
        <v>1</v>
      </c>
      <c r="H18" s="3" t="n">
        <v>180</v>
      </c>
      <c r="I18" s="3" t="s">
        <v>41</v>
      </c>
      <c r="J18" s="3" t="n">
        <v>268.6</v>
      </c>
      <c r="K18" s="3" t="n">
        <f aca="false">E18-J18</f>
        <v>5.19999999999999</v>
      </c>
      <c r="L18" s="3"/>
      <c r="M18" s="3"/>
      <c r="N18" s="3"/>
      <c r="O18" s="3" t="n">
        <f aca="false">E18/5</f>
        <v>54.76</v>
      </c>
      <c r="P18" s="17" t="n">
        <f aca="false">13*O18-F18</f>
        <v>230.88</v>
      </c>
      <c r="Q18" s="17" t="n">
        <f aca="false">AC18*AD18</f>
        <v>207.2</v>
      </c>
      <c r="R18" s="17"/>
      <c r="S18" s="3"/>
      <c r="T18" s="3" t="n">
        <f aca="false">(F18+Q18)/O18</f>
        <v>12.5675675675676</v>
      </c>
      <c r="U18" s="3" t="n">
        <f aca="false">F18/O18</f>
        <v>8.78378378378378</v>
      </c>
      <c r="V18" s="3" t="n">
        <v>54.02</v>
      </c>
      <c r="W18" s="3" t="n">
        <v>54.62</v>
      </c>
      <c r="X18" s="3" t="n">
        <v>39.96</v>
      </c>
      <c r="Y18" s="3" t="n">
        <v>55.5</v>
      </c>
      <c r="Z18" s="3" t="n">
        <v>64.38</v>
      </c>
      <c r="AA18" s="3"/>
      <c r="AB18" s="3" t="n">
        <f aca="false">P18*G18</f>
        <v>230.88</v>
      </c>
      <c r="AC18" s="4" t="n">
        <v>3.7</v>
      </c>
      <c r="AD18" s="6" t="n">
        <f aca="false">MROUND(P18,AC18*AF18)/AC18</f>
        <v>56</v>
      </c>
      <c r="AE18" s="3" t="n">
        <f aca="false">AD18*AC18*G18</f>
        <v>207.2</v>
      </c>
      <c r="AF18" s="3" t="n">
        <f aca="false">VLOOKUP(A18,[1]Sheet!$A$1:$AG$1048576,32,0)</f>
        <v>14</v>
      </c>
      <c r="AG18" s="3" t="n">
        <f aca="false">VLOOKUP(A18,[1]Sheet!$A$1:$AG$1048576,33,0)</f>
        <v>126</v>
      </c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</row>
    <row r="19" customFormat="false" ht="15" hidden="false" customHeight="false" outlineLevel="0" collapsed="false">
      <c r="A19" s="3" t="s">
        <v>59</v>
      </c>
      <c r="B19" s="3" t="s">
        <v>44</v>
      </c>
      <c r="C19" s="3" t="n">
        <v>183</v>
      </c>
      <c r="D19" s="3"/>
      <c r="E19" s="3" t="n">
        <v>8</v>
      </c>
      <c r="F19" s="3" t="n">
        <v>175</v>
      </c>
      <c r="G19" s="4" t="n">
        <v>0.3</v>
      </c>
      <c r="H19" s="3" t="n">
        <v>180</v>
      </c>
      <c r="I19" s="3" t="s">
        <v>60</v>
      </c>
      <c r="J19" s="3" t="n">
        <v>8</v>
      </c>
      <c r="K19" s="3" t="n">
        <f aca="false">E19-J19</f>
        <v>0</v>
      </c>
      <c r="L19" s="3"/>
      <c r="M19" s="3"/>
      <c r="N19" s="3"/>
      <c r="O19" s="3" t="n">
        <f aca="false">E19/5</f>
        <v>1.6</v>
      </c>
      <c r="P19" s="17"/>
      <c r="Q19" s="17" t="n">
        <f aca="false">AC19*AD19</f>
        <v>0</v>
      </c>
      <c r="R19" s="17"/>
      <c r="S19" s="3"/>
      <c r="T19" s="3" t="n">
        <f aca="false">(F19+Q19)/O19</f>
        <v>109.375</v>
      </c>
      <c r="U19" s="3" t="n">
        <f aca="false">F19/O19</f>
        <v>109.375</v>
      </c>
      <c r="V19" s="3" t="n">
        <v>1.8</v>
      </c>
      <c r="W19" s="3" t="n">
        <v>11.8</v>
      </c>
      <c r="X19" s="3" t="n">
        <v>15.2</v>
      </c>
      <c r="Y19" s="3" t="n">
        <v>15.8</v>
      </c>
      <c r="Z19" s="3" t="n">
        <v>18.2</v>
      </c>
      <c r="AA19" s="25" t="s">
        <v>54</v>
      </c>
      <c r="AB19" s="3" t="n">
        <f aca="false">P19*G19</f>
        <v>0</v>
      </c>
      <c r="AC19" s="4" t="n">
        <v>9</v>
      </c>
      <c r="AD19" s="6" t="n">
        <f aca="false">MROUND(P19,AC19*AF19)/AC19</f>
        <v>0</v>
      </c>
      <c r="AE19" s="3" t="n">
        <f aca="false">AD19*AC19*G19</f>
        <v>0</v>
      </c>
      <c r="AF19" s="3" t="n">
        <f aca="false">VLOOKUP(A19,[1]Sheet!$A$1:$AG$1048576,32,0)</f>
        <v>14</v>
      </c>
      <c r="AG19" s="3" t="n">
        <f aca="false">VLOOKUP(A19,[1]Sheet!$A$1:$AG$1048576,33,0)</f>
        <v>126</v>
      </c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</row>
    <row r="20" customFormat="false" ht="15" hidden="false" customHeight="false" outlineLevel="0" collapsed="false">
      <c r="A20" s="16" t="s">
        <v>61</v>
      </c>
      <c r="B20" s="3" t="s">
        <v>40</v>
      </c>
      <c r="C20" s="3" t="n">
        <v>280.5</v>
      </c>
      <c r="D20" s="3"/>
      <c r="E20" s="3" t="n">
        <v>99</v>
      </c>
      <c r="F20" s="3" t="n">
        <v>165</v>
      </c>
      <c r="G20" s="4" t="n">
        <v>1</v>
      </c>
      <c r="H20" s="3" t="n">
        <v>180</v>
      </c>
      <c r="I20" s="3" t="s">
        <v>41</v>
      </c>
      <c r="J20" s="3" t="n">
        <v>98</v>
      </c>
      <c r="K20" s="3" t="n">
        <f aca="false">E20-J20</f>
        <v>1</v>
      </c>
      <c r="L20" s="3"/>
      <c r="M20" s="3"/>
      <c r="N20" s="3"/>
      <c r="O20" s="3" t="n">
        <f aca="false">E20/5</f>
        <v>19.8</v>
      </c>
      <c r="P20" s="17" t="n">
        <f aca="false">14*O20-F20</f>
        <v>112.2</v>
      </c>
      <c r="Q20" s="17" t="n">
        <f aca="false">AC20*AD20</f>
        <v>132</v>
      </c>
      <c r="R20" s="17"/>
      <c r="S20" s="3"/>
      <c r="T20" s="3" t="n">
        <f aca="false">(F20+Q20)/O20</f>
        <v>15</v>
      </c>
      <c r="U20" s="3" t="n">
        <f aca="false">F20/O20</f>
        <v>8.33333333333333</v>
      </c>
      <c r="V20" s="3" t="n">
        <v>13.2</v>
      </c>
      <c r="W20" s="3" t="n">
        <v>8.8</v>
      </c>
      <c r="X20" s="3" t="n">
        <v>31.9</v>
      </c>
      <c r="Y20" s="3" t="n">
        <v>10.5</v>
      </c>
      <c r="Z20" s="3" t="n">
        <v>4.4</v>
      </c>
      <c r="AA20" s="3"/>
      <c r="AB20" s="3" t="n">
        <v>0</v>
      </c>
      <c r="AC20" s="4" t="n">
        <v>5.5</v>
      </c>
      <c r="AD20" s="6" t="n">
        <f aca="false">MROUND(P20,AC20*AF20)/AC20</f>
        <v>24</v>
      </c>
      <c r="AE20" s="3" t="n">
        <f aca="false">AD20*AC20*G20</f>
        <v>132</v>
      </c>
      <c r="AF20" s="3" t="n">
        <v>12</v>
      </c>
      <c r="AG20" s="3" t="n">
        <v>84</v>
      </c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</row>
    <row r="21" customFormat="false" ht="15" hidden="false" customHeight="false" outlineLevel="0" collapsed="false">
      <c r="A21" s="3" t="s">
        <v>62</v>
      </c>
      <c r="B21" s="3" t="s">
        <v>44</v>
      </c>
      <c r="C21" s="3" t="n">
        <v>205</v>
      </c>
      <c r="D21" s="3"/>
      <c r="E21" s="3" t="n">
        <v>13</v>
      </c>
      <c r="F21" s="3" t="n">
        <v>192</v>
      </c>
      <c r="G21" s="4" t="n">
        <v>0.3</v>
      </c>
      <c r="H21" s="3" t="n">
        <v>180</v>
      </c>
      <c r="I21" s="3" t="s">
        <v>60</v>
      </c>
      <c r="J21" s="3" t="n">
        <v>13</v>
      </c>
      <c r="K21" s="3" t="n">
        <f aca="false">E21-J21</f>
        <v>0</v>
      </c>
      <c r="L21" s="3"/>
      <c r="M21" s="3"/>
      <c r="N21" s="3"/>
      <c r="O21" s="3" t="n">
        <f aca="false">E21/5</f>
        <v>2.6</v>
      </c>
      <c r="P21" s="17"/>
      <c r="Q21" s="17" t="n">
        <f aca="false">AC21*AD21</f>
        <v>0</v>
      </c>
      <c r="R21" s="17"/>
      <c r="S21" s="3"/>
      <c r="T21" s="3" t="n">
        <f aca="false">(F21+Q21)/O21</f>
        <v>73.8461538461538</v>
      </c>
      <c r="U21" s="3" t="n">
        <f aca="false">F21/O21</f>
        <v>73.8461538461538</v>
      </c>
      <c r="V21" s="3" t="n">
        <v>2.2</v>
      </c>
      <c r="W21" s="3" t="n">
        <v>9.2</v>
      </c>
      <c r="X21" s="3" t="n">
        <v>13.2</v>
      </c>
      <c r="Y21" s="3" t="n">
        <v>13.6</v>
      </c>
      <c r="Z21" s="3" t="n">
        <v>11.2</v>
      </c>
      <c r="AA21" s="25" t="s">
        <v>54</v>
      </c>
      <c r="AB21" s="3" t="n">
        <f aca="false">P21*G21</f>
        <v>0</v>
      </c>
      <c r="AC21" s="4" t="n">
        <v>9</v>
      </c>
      <c r="AD21" s="6" t="n">
        <f aca="false">MROUND(P21,AC21*AF21)/AC21</f>
        <v>0</v>
      </c>
      <c r="AE21" s="3" t="n">
        <f aca="false">AD21*AC21*G21</f>
        <v>0</v>
      </c>
      <c r="AF21" s="3" t="n">
        <f aca="false">VLOOKUP(A21,[1]Sheet!$A$1:$AG$1048576,32,0)</f>
        <v>18</v>
      </c>
      <c r="AG21" s="3" t="n">
        <f aca="false">VLOOKUP(A21,[1]Sheet!$A$1:$AG$1048576,33,0)</f>
        <v>234</v>
      </c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</row>
    <row r="22" customFormat="false" ht="15" hidden="false" customHeight="false" outlineLevel="0" collapsed="false">
      <c r="A22" s="3" t="s">
        <v>63</v>
      </c>
      <c r="B22" s="3" t="s">
        <v>44</v>
      </c>
      <c r="C22" s="3" t="n">
        <v>198</v>
      </c>
      <c r="D22" s="3"/>
      <c r="E22" s="3" t="n">
        <v>8</v>
      </c>
      <c r="F22" s="3" t="n">
        <v>190</v>
      </c>
      <c r="G22" s="4" t="n">
        <v>0.3</v>
      </c>
      <c r="H22" s="3" t="n">
        <v>180</v>
      </c>
      <c r="I22" s="3" t="s">
        <v>60</v>
      </c>
      <c r="J22" s="3" t="n">
        <v>8</v>
      </c>
      <c r="K22" s="3" t="n">
        <f aca="false">E22-J22</f>
        <v>0</v>
      </c>
      <c r="L22" s="3"/>
      <c r="M22" s="3"/>
      <c r="N22" s="3"/>
      <c r="O22" s="3" t="n">
        <f aca="false">E22/5</f>
        <v>1.6</v>
      </c>
      <c r="P22" s="17"/>
      <c r="Q22" s="17" t="n">
        <f aca="false">AC22*AD22</f>
        <v>0</v>
      </c>
      <c r="R22" s="17"/>
      <c r="S22" s="3"/>
      <c r="T22" s="3" t="n">
        <f aca="false">(F22+Q22)/O22</f>
        <v>118.75</v>
      </c>
      <c r="U22" s="3" t="n">
        <f aca="false">F22/O22</f>
        <v>118.75</v>
      </c>
      <c r="V22" s="3" t="n">
        <v>0</v>
      </c>
      <c r="W22" s="3" t="n">
        <v>4.4</v>
      </c>
      <c r="X22" s="3" t="n">
        <v>10.2</v>
      </c>
      <c r="Y22" s="3" t="n">
        <v>7.2</v>
      </c>
      <c r="Z22" s="3" t="n">
        <v>5.8</v>
      </c>
      <c r="AA22" s="25" t="s">
        <v>54</v>
      </c>
      <c r="AB22" s="3" t="n">
        <f aca="false">P22*G22</f>
        <v>0</v>
      </c>
      <c r="AC22" s="4" t="n">
        <v>9</v>
      </c>
      <c r="AD22" s="6" t="n">
        <f aca="false">MROUND(P22,AC22*AF22)/AC22</f>
        <v>0</v>
      </c>
      <c r="AE22" s="3" t="n">
        <f aca="false">AD22*AC22*G22</f>
        <v>0</v>
      </c>
      <c r="AF22" s="3" t="n">
        <f aca="false">VLOOKUP(A22,[1]Sheet!$A$1:$AG$1048576,32,0)</f>
        <v>18</v>
      </c>
      <c r="AG22" s="3" t="n">
        <f aca="false">VLOOKUP(A22,[1]Sheet!$A$1:$AG$1048576,33,0)</f>
        <v>234</v>
      </c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</row>
    <row r="23" s="29" customFormat="true" ht="15" hidden="false" customHeight="false" outlineLevel="0" collapsed="false">
      <c r="A23" s="16" t="s">
        <v>64</v>
      </c>
      <c r="B23" s="16" t="s">
        <v>40</v>
      </c>
      <c r="C23" s="16" t="n">
        <v>165</v>
      </c>
      <c r="D23" s="16" t="n">
        <v>210</v>
      </c>
      <c r="E23" s="16" t="n">
        <v>105</v>
      </c>
      <c r="F23" s="16" t="n">
        <v>261</v>
      </c>
      <c r="G23" s="27" t="n">
        <v>1</v>
      </c>
      <c r="H23" s="16" t="n">
        <v>180</v>
      </c>
      <c r="I23" s="16" t="s">
        <v>41</v>
      </c>
      <c r="J23" s="16" t="n">
        <v>107</v>
      </c>
      <c r="K23" s="16" t="n">
        <f aca="false">E23-J23</f>
        <v>-2</v>
      </c>
      <c r="L23" s="16"/>
      <c r="M23" s="16"/>
      <c r="N23" s="16"/>
      <c r="O23" s="16" t="n">
        <f aca="false">E23/5</f>
        <v>21</v>
      </c>
      <c r="P23" s="17" t="n">
        <f aca="false">14*O23-F23</f>
        <v>33</v>
      </c>
      <c r="Q23" s="17" t="n">
        <f aca="false">AC23*AD23</f>
        <v>42</v>
      </c>
      <c r="R23" s="28"/>
      <c r="S23" s="16"/>
      <c r="T23" s="16" t="n">
        <f aca="false">(F23+Q23)/O23</f>
        <v>14.4285714285714</v>
      </c>
      <c r="U23" s="16" t="n">
        <f aca="false">F23/O23</f>
        <v>12.4285714285714</v>
      </c>
      <c r="V23" s="16" t="n">
        <v>13.2</v>
      </c>
      <c r="W23" s="16" t="n">
        <v>27</v>
      </c>
      <c r="X23" s="16" t="n">
        <v>17.54</v>
      </c>
      <c r="Y23" s="16" t="n">
        <v>28.8</v>
      </c>
      <c r="Z23" s="16" t="n">
        <v>23.4</v>
      </c>
      <c r="AA23" s="16"/>
      <c r="AB23" s="16" t="n">
        <v>0</v>
      </c>
      <c r="AC23" s="27" t="n">
        <v>3</v>
      </c>
      <c r="AD23" s="6" t="n">
        <f aca="false">MROUND(P23,AC23*AF23)/AC23</f>
        <v>14</v>
      </c>
      <c r="AE23" s="3" t="n">
        <f aca="false">AD23*AC23*G23</f>
        <v>42</v>
      </c>
      <c r="AF23" s="16" t="n">
        <v>14</v>
      </c>
      <c r="AG23" s="16" t="n">
        <v>126</v>
      </c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</row>
    <row r="24" customFormat="false" ht="15" hidden="false" customHeight="false" outlineLevel="0" collapsed="false">
      <c r="A24" s="3" t="s">
        <v>65</v>
      </c>
      <c r="B24" s="3" t="s">
        <v>44</v>
      </c>
      <c r="C24" s="3" t="n">
        <v>1914</v>
      </c>
      <c r="D24" s="3" t="n">
        <v>1008</v>
      </c>
      <c r="E24" s="3" t="n">
        <v>833</v>
      </c>
      <c r="F24" s="3" t="n">
        <v>1853</v>
      </c>
      <c r="G24" s="4" t="n">
        <v>0.25</v>
      </c>
      <c r="H24" s="3" t="n">
        <v>180</v>
      </c>
      <c r="I24" s="3" t="s">
        <v>41</v>
      </c>
      <c r="J24" s="3" t="n">
        <v>849</v>
      </c>
      <c r="K24" s="3" t="n">
        <f aca="false">E24-J24</f>
        <v>-16</v>
      </c>
      <c r="L24" s="3"/>
      <c r="M24" s="3"/>
      <c r="N24" s="3"/>
      <c r="O24" s="3" t="n">
        <f aca="false">E24/5</f>
        <v>166.6</v>
      </c>
      <c r="P24" s="17" t="n">
        <f aca="false">13*O24-F24</f>
        <v>312.8</v>
      </c>
      <c r="Q24" s="17" t="n">
        <f aca="false">AC24*AD24</f>
        <v>336</v>
      </c>
      <c r="R24" s="17"/>
      <c r="S24" s="3"/>
      <c r="T24" s="3" t="n">
        <f aca="false">(F24+Q24)/O24</f>
        <v>13.1392557022809</v>
      </c>
      <c r="U24" s="3" t="n">
        <f aca="false">F24/O24</f>
        <v>11.1224489795918</v>
      </c>
      <c r="V24" s="3" t="n">
        <v>189.6</v>
      </c>
      <c r="W24" s="3" t="n">
        <v>137.2</v>
      </c>
      <c r="X24" s="3" t="n">
        <v>298</v>
      </c>
      <c r="Y24" s="3" t="n">
        <v>115.4</v>
      </c>
      <c r="Z24" s="3" t="n">
        <v>185.4</v>
      </c>
      <c r="AA24" s="3"/>
      <c r="AB24" s="3" t="n">
        <f aca="false">P24*G24</f>
        <v>78.1999999999999</v>
      </c>
      <c r="AC24" s="4" t="n">
        <v>6</v>
      </c>
      <c r="AD24" s="6" t="n">
        <f aca="false">MROUND(P24,AC24*AF24)/AC24</f>
        <v>56</v>
      </c>
      <c r="AE24" s="3" t="n">
        <f aca="false">AD24*AC24*G24</f>
        <v>84</v>
      </c>
      <c r="AF24" s="3" t="n">
        <f aca="false">VLOOKUP(A24,[1]Sheet!$A$1:$AG$1048576,32,0)</f>
        <v>14</v>
      </c>
      <c r="AG24" s="3" t="n">
        <f aca="false">VLOOKUP(A24,[1]Sheet!$A$1:$AG$1048576,33,0)</f>
        <v>126</v>
      </c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</row>
    <row r="25" customFormat="false" ht="15" hidden="false" customHeight="false" outlineLevel="0" collapsed="false">
      <c r="A25" s="18" t="s">
        <v>66</v>
      </c>
      <c r="B25" s="18" t="s">
        <v>44</v>
      </c>
      <c r="C25" s="18"/>
      <c r="D25" s="18"/>
      <c r="E25" s="18"/>
      <c r="F25" s="18"/>
      <c r="G25" s="19" t="n">
        <v>0</v>
      </c>
      <c r="H25" s="18" t="n">
        <v>180</v>
      </c>
      <c r="I25" s="18" t="s">
        <v>41</v>
      </c>
      <c r="J25" s="18"/>
      <c r="K25" s="18" t="n">
        <f aca="false">E25-J25</f>
        <v>0</v>
      </c>
      <c r="L25" s="18"/>
      <c r="M25" s="18"/>
      <c r="N25" s="18"/>
      <c r="O25" s="18" t="n">
        <f aca="false">E25/5</f>
        <v>0</v>
      </c>
      <c r="P25" s="20"/>
      <c r="Q25" s="20"/>
      <c r="R25" s="20"/>
      <c r="S25" s="18"/>
      <c r="T25" s="18" t="e">
        <f aca="false">(F25+Q25)/O25</f>
        <v>#DIV/0!</v>
      </c>
      <c r="U25" s="18" t="e">
        <f aca="false">F25/O25</f>
        <v>#DIV/0!</v>
      </c>
      <c r="V25" s="18" t="n">
        <v>0</v>
      </c>
      <c r="W25" s="18" t="n">
        <v>0</v>
      </c>
      <c r="X25" s="18" t="n">
        <v>0</v>
      </c>
      <c r="Y25" s="18" t="n">
        <v>0</v>
      </c>
      <c r="Z25" s="18" t="n">
        <v>0</v>
      </c>
      <c r="AA25" s="18" t="s">
        <v>46</v>
      </c>
      <c r="AB25" s="18" t="n">
        <f aca="false">P25*G25</f>
        <v>0</v>
      </c>
      <c r="AC25" s="19" t="n">
        <v>0</v>
      </c>
      <c r="AD25" s="21"/>
      <c r="AE25" s="18"/>
      <c r="AF25" s="18" t="n">
        <f aca="false">VLOOKUP(A25,[1]Sheet!$A$1:$AG$1048576,32,0)</f>
        <v>14</v>
      </c>
      <c r="AG25" s="18" t="n">
        <f aca="false">VLOOKUP(A25,[1]Sheet!$A$1:$AG$1048576,33,0)</f>
        <v>126</v>
      </c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</row>
    <row r="26" customFormat="false" ht="15" hidden="false" customHeight="false" outlineLevel="0" collapsed="false">
      <c r="A26" s="18" t="s">
        <v>67</v>
      </c>
      <c r="B26" s="18" t="s">
        <v>44</v>
      </c>
      <c r="C26" s="18"/>
      <c r="D26" s="18"/>
      <c r="E26" s="18"/>
      <c r="F26" s="18"/>
      <c r="G26" s="19" t="n">
        <v>0</v>
      </c>
      <c r="H26" s="18" t="n">
        <v>180</v>
      </c>
      <c r="I26" s="18" t="s">
        <v>41</v>
      </c>
      <c r="J26" s="18"/>
      <c r="K26" s="18" t="n">
        <f aca="false">E26-J26</f>
        <v>0</v>
      </c>
      <c r="L26" s="18"/>
      <c r="M26" s="18"/>
      <c r="N26" s="18"/>
      <c r="O26" s="18" t="n">
        <f aca="false">E26/5</f>
        <v>0</v>
      </c>
      <c r="P26" s="20"/>
      <c r="Q26" s="20"/>
      <c r="R26" s="20"/>
      <c r="S26" s="18"/>
      <c r="T26" s="18" t="e">
        <f aca="false">(F26+Q26)/O26</f>
        <v>#DIV/0!</v>
      </c>
      <c r="U26" s="18" t="e">
        <f aca="false">F26/O26</f>
        <v>#DIV/0!</v>
      </c>
      <c r="V26" s="18" t="n">
        <v>0</v>
      </c>
      <c r="W26" s="18" t="n">
        <v>0</v>
      </c>
      <c r="X26" s="18" t="n">
        <v>0</v>
      </c>
      <c r="Y26" s="18" t="n">
        <v>0</v>
      </c>
      <c r="Z26" s="18" t="n">
        <v>0</v>
      </c>
      <c r="AA26" s="18" t="s">
        <v>46</v>
      </c>
      <c r="AB26" s="18" t="n">
        <f aca="false">P26*G26</f>
        <v>0</v>
      </c>
      <c r="AC26" s="19" t="n">
        <v>0</v>
      </c>
      <c r="AD26" s="21"/>
      <c r="AE26" s="18"/>
      <c r="AF26" s="18" t="n">
        <f aca="false">VLOOKUP(A26,[1]Sheet!$A$1:$AG$1048576,32,0)</f>
        <v>14</v>
      </c>
      <c r="AG26" s="18" t="n">
        <f aca="false">VLOOKUP(A26,[1]Sheet!$A$1:$AG$1048576,33,0)</f>
        <v>126</v>
      </c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</row>
    <row r="27" customFormat="false" ht="15" hidden="false" customHeight="false" outlineLevel="0" collapsed="false">
      <c r="A27" s="3" t="s">
        <v>68</v>
      </c>
      <c r="B27" s="3" t="s">
        <v>40</v>
      </c>
      <c r="C27" s="3" t="n">
        <v>768</v>
      </c>
      <c r="D27" s="3" t="n">
        <v>576</v>
      </c>
      <c r="E27" s="3" t="n">
        <v>540</v>
      </c>
      <c r="F27" s="3" t="n">
        <v>732</v>
      </c>
      <c r="G27" s="4" t="n">
        <v>1</v>
      </c>
      <c r="H27" s="3" t="n">
        <v>180</v>
      </c>
      <c r="I27" s="3" t="s">
        <v>41</v>
      </c>
      <c r="J27" s="3" t="n">
        <v>539.8</v>
      </c>
      <c r="K27" s="3" t="n">
        <f aca="false">E27-J27</f>
        <v>0.200000000000045</v>
      </c>
      <c r="L27" s="3"/>
      <c r="M27" s="3"/>
      <c r="N27" s="3"/>
      <c r="O27" s="3" t="n">
        <f aca="false">E27/5</f>
        <v>108</v>
      </c>
      <c r="P27" s="17" t="n">
        <f aca="false">14*O27-F27</f>
        <v>780</v>
      </c>
      <c r="Q27" s="17" t="n">
        <f aca="false">AC27*AD27</f>
        <v>792</v>
      </c>
      <c r="R27" s="17"/>
      <c r="S27" s="3"/>
      <c r="T27" s="3" t="n">
        <f aca="false">(F27+Q27)/O27</f>
        <v>14.1111111111111</v>
      </c>
      <c r="U27" s="3" t="n">
        <f aca="false">F27/O27</f>
        <v>6.77777777777778</v>
      </c>
      <c r="V27" s="3" t="n">
        <v>88.8</v>
      </c>
      <c r="W27" s="3" t="n">
        <v>102.6</v>
      </c>
      <c r="X27" s="3" t="n">
        <v>96</v>
      </c>
      <c r="Y27" s="3" t="n">
        <v>135.4</v>
      </c>
      <c r="Z27" s="3" t="n">
        <v>116.4</v>
      </c>
      <c r="AA27" s="3"/>
      <c r="AB27" s="3" t="n">
        <f aca="false">P27*G27</f>
        <v>780</v>
      </c>
      <c r="AC27" s="4" t="n">
        <v>6</v>
      </c>
      <c r="AD27" s="6" t="n">
        <f aca="false">MROUND(P27,AC27*AF27)/AC27</f>
        <v>132</v>
      </c>
      <c r="AE27" s="3" t="n">
        <f aca="false">AD27*AC27*G27</f>
        <v>792</v>
      </c>
      <c r="AF27" s="3" t="n">
        <f aca="false">VLOOKUP(A27,[1]Sheet!$A$1:$AG$1048576,32,0)</f>
        <v>12</v>
      </c>
      <c r="AG27" s="3" t="n">
        <f aca="false">VLOOKUP(A27,[1]Sheet!$A$1:$AG$1048576,33,0)</f>
        <v>84</v>
      </c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</row>
    <row r="28" customFormat="false" ht="15" hidden="false" customHeight="false" outlineLevel="0" collapsed="false">
      <c r="A28" s="18" t="s">
        <v>69</v>
      </c>
      <c r="B28" s="18" t="s">
        <v>44</v>
      </c>
      <c r="C28" s="18"/>
      <c r="D28" s="18"/>
      <c r="E28" s="18"/>
      <c r="F28" s="18"/>
      <c r="G28" s="19" t="n">
        <v>0</v>
      </c>
      <c r="H28" s="18" t="n">
        <v>365</v>
      </c>
      <c r="I28" s="18" t="s">
        <v>41</v>
      </c>
      <c r="J28" s="18"/>
      <c r="K28" s="18" t="n">
        <f aca="false">E28-J28</f>
        <v>0</v>
      </c>
      <c r="L28" s="18"/>
      <c r="M28" s="18"/>
      <c r="N28" s="18"/>
      <c r="O28" s="18" t="n">
        <f aca="false">E28/5</f>
        <v>0</v>
      </c>
      <c r="P28" s="20"/>
      <c r="Q28" s="20"/>
      <c r="R28" s="20"/>
      <c r="S28" s="18"/>
      <c r="T28" s="18" t="e">
        <f aca="false">(F28+Q28)/O28</f>
        <v>#DIV/0!</v>
      </c>
      <c r="U28" s="18" t="e">
        <f aca="false">F28/O28</f>
        <v>#DIV/0!</v>
      </c>
      <c r="V28" s="18" t="n">
        <v>0</v>
      </c>
      <c r="W28" s="18" t="n">
        <v>0.2</v>
      </c>
      <c r="X28" s="18" t="n">
        <v>0</v>
      </c>
      <c r="Y28" s="18" t="n">
        <v>0</v>
      </c>
      <c r="Z28" s="18" t="n">
        <v>0</v>
      </c>
      <c r="AA28" s="18" t="s">
        <v>46</v>
      </c>
      <c r="AB28" s="18" t="n">
        <f aca="false">P28*G28</f>
        <v>0</v>
      </c>
      <c r="AC28" s="19" t="n">
        <v>0</v>
      </c>
      <c r="AD28" s="21"/>
      <c r="AE28" s="18"/>
      <c r="AF28" s="18" t="n">
        <f aca="false">VLOOKUP(A28,[1]Sheet!$A$1:$AG$1048576,32,0)</f>
        <v>14</v>
      </c>
      <c r="AG28" s="18" t="n">
        <f aca="false">VLOOKUP(A28,[1]Sheet!$A$1:$AG$1048576,33,0)</f>
        <v>70</v>
      </c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</row>
    <row r="29" customFormat="false" ht="15" hidden="false" customHeight="false" outlineLevel="0" collapsed="false">
      <c r="A29" s="16" t="s">
        <v>70</v>
      </c>
      <c r="B29" s="3" t="s">
        <v>44</v>
      </c>
      <c r="C29" s="3"/>
      <c r="D29" s="3"/>
      <c r="E29" s="30" t="n">
        <f aca="false">E30</f>
        <v>853</v>
      </c>
      <c r="F29" s="30" t="n">
        <f aca="false">F30</f>
        <v>1763</v>
      </c>
      <c r="G29" s="4" t="n">
        <v>0.25</v>
      </c>
      <c r="H29" s="3" t="n">
        <v>365</v>
      </c>
      <c r="I29" s="3" t="s">
        <v>41</v>
      </c>
      <c r="J29" s="3"/>
      <c r="K29" s="3" t="n">
        <f aca="false">E29-J29</f>
        <v>853</v>
      </c>
      <c r="L29" s="3"/>
      <c r="M29" s="3"/>
      <c r="N29" s="3"/>
      <c r="O29" s="3" t="n">
        <f aca="false">E29/5</f>
        <v>170.6</v>
      </c>
      <c r="P29" s="17" t="n">
        <f aca="false">13*O29-F29</f>
        <v>454.8</v>
      </c>
      <c r="Q29" s="17" t="n">
        <f aca="false">AC29*AD29</f>
        <v>504</v>
      </c>
      <c r="R29" s="17"/>
      <c r="S29" s="3"/>
      <c r="T29" s="3" t="n">
        <f aca="false">(F29+Q29)/O29</f>
        <v>13.2883939038687</v>
      </c>
      <c r="U29" s="3" t="n">
        <f aca="false">F29/O29</f>
        <v>10.3341148886284</v>
      </c>
      <c r="V29" s="3" t="n">
        <v>182</v>
      </c>
      <c r="W29" s="3" t="n">
        <v>161.4</v>
      </c>
      <c r="X29" s="3" t="n">
        <v>216.8</v>
      </c>
      <c r="Y29" s="3" t="n">
        <v>107.8</v>
      </c>
      <c r="Z29" s="3" t="n">
        <v>141.2</v>
      </c>
      <c r="AA29" s="3" t="s">
        <v>71</v>
      </c>
      <c r="AB29" s="3" t="n">
        <f aca="false">P29*G29</f>
        <v>113.7</v>
      </c>
      <c r="AC29" s="4" t="n">
        <v>12</v>
      </c>
      <c r="AD29" s="6" t="n">
        <f aca="false">MROUND(P29,AC29*AF29)/AC29</f>
        <v>42</v>
      </c>
      <c r="AE29" s="3" t="n">
        <f aca="false">AD29*AC29*G29</f>
        <v>126</v>
      </c>
      <c r="AF29" s="3" t="n">
        <f aca="false">VLOOKUP(A29,[1]Sheet!$A$1:$AG$1048576,32,0)</f>
        <v>14</v>
      </c>
      <c r="AG29" s="3" t="n">
        <f aca="false">VLOOKUP(A29,[1]Sheet!$A$1:$AG$1048576,33,0)</f>
        <v>70</v>
      </c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</row>
    <row r="30" customFormat="false" ht="15" hidden="false" customHeight="false" outlineLevel="0" collapsed="false">
      <c r="A30" s="22" t="s">
        <v>72</v>
      </c>
      <c r="B30" s="22" t="s">
        <v>44</v>
      </c>
      <c r="C30" s="22" t="n">
        <v>1290</v>
      </c>
      <c r="D30" s="31" t="n">
        <v>1514</v>
      </c>
      <c r="E30" s="30" t="n">
        <v>853</v>
      </c>
      <c r="F30" s="30" t="n">
        <v>1763</v>
      </c>
      <c r="G30" s="23" t="n">
        <v>0</v>
      </c>
      <c r="H30" s="22" t="e">
        <f aca="false">#N/A</f>
        <v>#N/A</v>
      </c>
      <c r="I30" s="22" t="s">
        <v>53</v>
      </c>
      <c r="J30" s="22" t="n">
        <v>852</v>
      </c>
      <c r="K30" s="22" t="n">
        <f aca="false">E30-J30</f>
        <v>1</v>
      </c>
      <c r="L30" s="22"/>
      <c r="M30" s="22"/>
      <c r="N30" s="22"/>
      <c r="O30" s="22" t="n">
        <f aca="false">E30/5</f>
        <v>170.6</v>
      </c>
      <c r="P30" s="24"/>
      <c r="Q30" s="24"/>
      <c r="R30" s="24"/>
      <c r="S30" s="22"/>
      <c r="T30" s="22" t="n">
        <f aca="false">(F30+Q30)/O30</f>
        <v>10.3341148886284</v>
      </c>
      <c r="U30" s="22" t="n">
        <f aca="false">F30/O30</f>
        <v>10.3341148886284</v>
      </c>
      <c r="V30" s="22" t="n">
        <v>182</v>
      </c>
      <c r="W30" s="22" t="n">
        <v>161.4</v>
      </c>
      <c r="X30" s="22" t="n">
        <v>216.8</v>
      </c>
      <c r="Y30" s="22" t="n">
        <v>107.8</v>
      </c>
      <c r="Z30" s="22" t="n">
        <v>141.2</v>
      </c>
      <c r="AA30" s="31" t="s">
        <v>73</v>
      </c>
      <c r="AB30" s="22" t="n">
        <v>0</v>
      </c>
      <c r="AC30" s="23" t="n">
        <v>0</v>
      </c>
      <c r="AD30" s="26"/>
      <c r="AE30" s="22"/>
      <c r="AF30" s="22"/>
      <c r="AG30" s="22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</row>
    <row r="31" customFormat="false" ht="15" hidden="false" customHeight="false" outlineLevel="0" collapsed="false">
      <c r="A31" s="3" t="s">
        <v>74</v>
      </c>
      <c r="B31" s="3" t="s">
        <v>44</v>
      </c>
      <c r="C31" s="3" t="n">
        <v>1211</v>
      </c>
      <c r="D31" s="3" t="n">
        <v>840</v>
      </c>
      <c r="E31" s="3" t="n">
        <v>690</v>
      </c>
      <c r="F31" s="3" t="n">
        <v>1180</v>
      </c>
      <c r="G31" s="4" t="n">
        <v>0.25</v>
      </c>
      <c r="H31" s="3" t="n">
        <v>180</v>
      </c>
      <c r="I31" s="3" t="s">
        <v>41</v>
      </c>
      <c r="J31" s="3" t="n">
        <v>684</v>
      </c>
      <c r="K31" s="3" t="n">
        <f aca="false">E31-J31</f>
        <v>6</v>
      </c>
      <c r="L31" s="3"/>
      <c r="M31" s="3"/>
      <c r="N31" s="3"/>
      <c r="O31" s="3" t="n">
        <f aca="false">E31/5</f>
        <v>138</v>
      </c>
      <c r="P31" s="17" t="n">
        <f aca="false">13*O31-F31</f>
        <v>614</v>
      </c>
      <c r="Q31" s="17" t="n">
        <f aca="false">AC31*AD31</f>
        <v>672</v>
      </c>
      <c r="R31" s="17"/>
      <c r="S31" s="3"/>
      <c r="T31" s="3" t="n">
        <f aca="false">(F31+Q31)/O31</f>
        <v>13.4202898550725</v>
      </c>
      <c r="U31" s="3" t="n">
        <f aca="false">F31/O31</f>
        <v>8.55072463768116</v>
      </c>
      <c r="V31" s="3" t="n">
        <v>128.2</v>
      </c>
      <c r="W31" s="3" t="n">
        <v>115.2</v>
      </c>
      <c r="X31" s="3" t="n">
        <v>186.4</v>
      </c>
      <c r="Y31" s="3" t="n">
        <v>89.8</v>
      </c>
      <c r="Z31" s="3" t="n">
        <v>84.8</v>
      </c>
      <c r="AA31" s="3"/>
      <c r="AB31" s="3" t="n">
        <f aca="false">P31*G31</f>
        <v>153.5</v>
      </c>
      <c r="AC31" s="4" t="n">
        <v>12</v>
      </c>
      <c r="AD31" s="6" t="n">
        <f aca="false">MROUND(P31,AC31*AF31)/AC31</f>
        <v>56</v>
      </c>
      <c r="AE31" s="3" t="n">
        <f aca="false">AD31*AC31*G31</f>
        <v>168</v>
      </c>
      <c r="AF31" s="3" t="n">
        <f aca="false">VLOOKUP(A31,[1]Sheet!$A$1:$AG$1048576,32,0)</f>
        <v>14</v>
      </c>
      <c r="AG31" s="3" t="n">
        <f aca="false">VLOOKUP(A31,[1]Sheet!$A$1:$AG$1048576,33,0)</f>
        <v>70</v>
      </c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</row>
    <row r="32" customFormat="false" ht="15" hidden="false" customHeight="false" outlineLevel="0" collapsed="false">
      <c r="A32" s="18" t="s">
        <v>75</v>
      </c>
      <c r="B32" s="18" t="s">
        <v>44</v>
      </c>
      <c r="C32" s="18"/>
      <c r="D32" s="18"/>
      <c r="E32" s="18"/>
      <c r="F32" s="18"/>
      <c r="G32" s="19" t="n">
        <v>0</v>
      </c>
      <c r="H32" s="18" t="n">
        <v>180</v>
      </c>
      <c r="I32" s="18" t="s">
        <v>41</v>
      </c>
      <c r="J32" s="18"/>
      <c r="K32" s="18" t="n">
        <f aca="false">E32-J32</f>
        <v>0</v>
      </c>
      <c r="L32" s="18"/>
      <c r="M32" s="18"/>
      <c r="N32" s="18"/>
      <c r="O32" s="18" t="n">
        <f aca="false">E32/5</f>
        <v>0</v>
      </c>
      <c r="P32" s="20"/>
      <c r="Q32" s="20"/>
      <c r="R32" s="20"/>
      <c r="S32" s="18"/>
      <c r="T32" s="18" t="e">
        <f aca="false">(F32+Q32)/O32</f>
        <v>#DIV/0!</v>
      </c>
      <c r="U32" s="18" t="e">
        <f aca="false">F32/O32</f>
        <v>#DIV/0!</v>
      </c>
      <c r="V32" s="18" t="n">
        <v>0</v>
      </c>
      <c r="W32" s="18" t="n">
        <v>0</v>
      </c>
      <c r="X32" s="18" t="n">
        <v>0</v>
      </c>
      <c r="Y32" s="18" t="n">
        <v>0</v>
      </c>
      <c r="Z32" s="18" t="n">
        <v>0</v>
      </c>
      <c r="AA32" s="18" t="s">
        <v>46</v>
      </c>
      <c r="AB32" s="18" t="n">
        <f aca="false">P32*G32</f>
        <v>0</v>
      </c>
      <c r="AC32" s="19" t="n">
        <v>0</v>
      </c>
      <c r="AD32" s="21"/>
      <c r="AE32" s="18"/>
      <c r="AF32" s="18" t="n">
        <f aca="false">VLOOKUP(A32,[1]Sheet!$A$1:$AG$1048576,32,0)</f>
        <v>14</v>
      </c>
      <c r="AG32" s="18" t="n">
        <f aca="false">VLOOKUP(A32,[1]Sheet!$A$1:$AG$1048576,33,0)</f>
        <v>126</v>
      </c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</row>
    <row r="33" customFormat="false" ht="15" hidden="false" customHeight="false" outlineLevel="0" collapsed="false">
      <c r="A33" s="18" t="s">
        <v>76</v>
      </c>
      <c r="B33" s="18" t="s">
        <v>44</v>
      </c>
      <c r="C33" s="18"/>
      <c r="D33" s="18"/>
      <c r="E33" s="18"/>
      <c r="F33" s="18"/>
      <c r="G33" s="19" t="n">
        <v>0</v>
      </c>
      <c r="H33" s="18" t="n">
        <v>180</v>
      </c>
      <c r="I33" s="18" t="s">
        <v>41</v>
      </c>
      <c r="J33" s="18"/>
      <c r="K33" s="18" t="n">
        <f aca="false">E33-J33</f>
        <v>0</v>
      </c>
      <c r="L33" s="18"/>
      <c r="M33" s="18"/>
      <c r="N33" s="18"/>
      <c r="O33" s="18" t="n">
        <f aca="false">E33/5</f>
        <v>0</v>
      </c>
      <c r="P33" s="20"/>
      <c r="Q33" s="20"/>
      <c r="R33" s="20"/>
      <c r="S33" s="18"/>
      <c r="T33" s="18" t="e">
        <f aca="false">(F33+Q33)/O33</f>
        <v>#DIV/0!</v>
      </c>
      <c r="U33" s="18" t="e">
        <f aca="false">F33/O33</f>
        <v>#DIV/0!</v>
      </c>
      <c r="V33" s="18" t="n">
        <v>0</v>
      </c>
      <c r="W33" s="18" t="n">
        <v>0</v>
      </c>
      <c r="X33" s="18" t="n">
        <v>0</v>
      </c>
      <c r="Y33" s="18" t="n">
        <v>0</v>
      </c>
      <c r="Z33" s="18" t="n">
        <v>0</v>
      </c>
      <c r="AA33" s="18" t="s">
        <v>46</v>
      </c>
      <c r="AB33" s="18" t="n">
        <f aca="false">P33*G33</f>
        <v>0</v>
      </c>
      <c r="AC33" s="19" t="n">
        <v>0</v>
      </c>
      <c r="AD33" s="21"/>
      <c r="AE33" s="18"/>
      <c r="AF33" s="18" t="n">
        <f aca="false">VLOOKUP(A33,[1]Sheet!$A$1:$AG$1048576,32,0)</f>
        <v>14</v>
      </c>
      <c r="AG33" s="18" t="n">
        <f aca="false">VLOOKUP(A33,[1]Sheet!$A$1:$AG$1048576,33,0)</f>
        <v>70</v>
      </c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</row>
    <row r="34" customFormat="false" ht="15" hidden="false" customHeight="false" outlineLevel="0" collapsed="false">
      <c r="A34" s="18" t="s">
        <v>77</v>
      </c>
      <c r="B34" s="18" t="s">
        <v>44</v>
      </c>
      <c r="C34" s="18"/>
      <c r="D34" s="18"/>
      <c r="E34" s="18"/>
      <c r="F34" s="18"/>
      <c r="G34" s="19" t="n">
        <v>0</v>
      </c>
      <c r="H34" s="18" t="n">
        <v>180</v>
      </c>
      <c r="I34" s="18" t="s">
        <v>41</v>
      </c>
      <c r="J34" s="18"/>
      <c r="K34" s="18" t="n">
        <f aca="false">E34-J34</f>
        <v>0</v>
      </c>
      <c r="L34" s="18"/>
      <c r="M34" s="18"/>
      <c r="N34" s="18"/>
      <c r="O34" s="18" t="n">
        <f aca="false">E34/5</f>
        <v>0</v>
      </c>
      <c r="P34" s="20"/>
      <c r="Q34" s="20"/>
      <c r="R34" s="20"/>
      <c r="S34" s="18"/>
      <c r="T34" s="18" t="e">
        <f aca="false">(F34+Q34)/O34</f>
        <v>#DIV/0!</v>
      </c>
      <c r="U34" s="18" t="e">
        <f aca="false">F34/O34</f>
        <v>#DIV/0!</v>
      </c>
      <c r="V34" s="18" t="n">
        <v>0</v>
      </c>
      <c r="W34" s="18" t="n">
        <v>0</v>
      </c>
      <c r="X34" s="18" t="n">
        <v>0</v>
      </c>
      <c r="Y34" s="18" t="n">
        <v>0</v>
      </c>
      <c r="Z34" s="18" t="n">
        <v>0</v>
      </c>
      <c r="AA34" s="18" t="s">
        <v>46</v>
      </c>
      <c r="AB34" s="18" t="n">
        <f aca="false">P34*G34</f>
        <v>0</v>
      </c>
      <c r="AC34" s="19" t="n">
        <v>0</v>
      </c>
      <c r="AD34" s="21"/>
      <c r="AE34" s="18"/>
      <c r="AF34" s="18" t="n">
        <f aca="false">VLOOKUP(A34,[1]Sheet!$A$1:$AG$1048576,32,0)</f>
        <v>12</v>
      </c>
      <c r="AG34" s="18" t="n">
        <f aca="false">VLOOKUP(A34,[1]Sheet!$A$1:$AG$1048576,33,0)</f>
        <v>84</v>
      </c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</row>
    <row r="35" customFormat="false" ht="15" hidden="false" customHeight="false" outlineLevel="0" collapsed="false">
      <c r="A35" s="18" t="s">
        <v>78</v>
      </c>
      <c r="B35" s="18" t="s">
        <v>44</v>
      </c>
      <c r="C35" s="18"/>
      <c r="D35" s="18"/>
      <c r="E35" s="18"/>
      <c r="F35" s="18"/>
      <c r="G35" s="19" t="n">
        <v>0</v>
      </c>
      <c r="H35" s="18" t="n">
        <v>180</v>
      </c>
      <c r="I35" s="18" t="s">
        <v>41</v>
      </c>
      <c r="J35" s="18"/>
      <c r="K35" s="18" t="n">
        <f aca="false">E35-J35</f>
        <v>0</v>
      </c>
      <c r="L35" s="18"/>
      <c r="M35" s="18"/>
      <c r="N35" s="18"/>
      <c r="O35" s="18" t="n">
        <f aca="false">E35/5</f>
        <v>0</v>
      </c>
      <c r="P35" s="20"/>
      <c r="Q35" s="20"/>
      <c r="R35" s="20"/>
      <c r="S35" s="18"/>
      <c r="T35" s="18" t="e">
        <f aca="false">(F35+Q35)/O35</f>
        <v>#DIV/0!</v>
      </c>
      <c r="U35" s="18" t="e">
        <f aca="false">F35/O35</f>
        <v>#DIV/0!</v>
      </c>
      <c r="V35" s="18" t="n">
        <v>0</v>
      </c>
      <c r="W35" s="18" t="n">
        <v>0</v>
      </c>
      <c r="X35" s="18" t="n">
        <v>0</v>
      </c>
      <c r="Y35" s="18" t="n">
        <v>0</v>
      </c>
      <c r="Z35" s="18" t="n">
        <v>0</v>
      </c>
      <c r="AA35" s="18" t="s">
        <v>46</v>
      </c>
      <c r="AB35" s="18" t="n">
        <f aca="false">P35*G35</f>
        <v>0</v>
      </c>
      <c r="AC35" s="19" t="n">
        <v>0</v>
      </c>
      <c r="AD35" s="21"/>
      <c r="AE35" s="18"/>
      <c r="AF35" s="18" t="n">
        <f aca="false">VLOOKUP(A35,[1]Sheet!$A$1:$AG$1048576,32,0)</f>
        <v>12</v>
      </c>
      <c r="AG35" s="18" t="n">
        <f aca="false">VLOOKUP(A35,[1]Sheet!$A$1:$AG$1048576,33,0)</f>
        <v>84</v>
      </c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</row>
    <row r="36" customFormat="false" ht="15" hidden="false" customHeight="false" outlineLevel="0" collapsed="false">
      <c r="A36" s="18" t="s">
        <v>79</v>
      </c>
      <c r="B36" s="18" t="s">
        <v>44</v>
      </c>
      <c r="C36" s="18"/>
      <c r="D36" s="18"/>
      <c r="E36" s="18"/>
      <c r="F36" s="18"/>
      <c r="G36" s="19" t="n">
        <v>0</v>
      </c>
      <c r="H36" s="18" t="n">
        <v>180</v>
      </c>
      <c r="I36" s="18" t="s">
        <v>41</v>
      </c>
      <c r="J36" s="18"/>
      <c r="K36" s="18" t="n">
        <f aca="false">E36-J36</f>
        <v>0</v>
      </c>
      <c r="L36" s="18"/>
      <c r="M36" s="18"/>
      <c r="N36" s="18"/>
      <c r="O36" s="18" t="n">
        <f aca="false">E36/5</f>
        <v>0</v>
      </c>
      <c r="P36" s="20"/>
      <c r="Q36" s="20"/>
      <c r="R36" s="20"/>
      <c r="S36" s="18"/>
      <c r="T36" s="18" t="e">
        <f aca="false">(F36+Q36)/O36</f>
        <v>#DIV/0!</v>
      </c>
      <c r="U36" s="18" t="e">
        <f aca="false">F36/O36</f>
        <v>#DIV/0!</v>
      </c>
      <c r="V36" s="18" t="n">
        <v>0</v>
      </c>
      <c r="W36" s="18" t="n">
        <v>0</v>
      </c>
      <c r="X36" s="18" t="n">
        <v>0</v>
      </c>
      <c r="Y36" s="18" t="n">
        <v>0</v>
      </c>
      <c r="Z36" s="18" t="n">
        <v>0</v>
      </c>
      <c r="AA36" s="18" t="s">
        <v>46</v>
      </c>
      <c r="AB36" s="18" t="n">
        <f aca="false">P36*G36</f>
        <v>0</v>
      </c>
      <c r="AC36" s="19" t="n">
        <v>0</v>
      </c>
      <c r="AD36" s="21"/>
      <c r="AE36" s="18"/>
      <c r="AF36" s="18" t="n">
        <f aca="false">VLOOKUP(A36,[1]Sheet!$A$1:$AG$1048576,32,0)</f>
        <v>12</v>
      </c>
      <c r="AG36" s="18" t="n">
        <f aca="false">VLOOKUP(A36,[1]Sheet!$A$1:$AG$1048576,33,0)</f>
        <v>84</v>
      </c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</row>
    <row r="37" customFormat="false" ht="15" hidden="false" customHeight="false" outlineLevel="0" collapsed="false">
      <c r="A37" s="3" t="s">
        <v>80</v>
      </c>
      <c r="B37" s="3" t="s">
        <v>44</v>
      </c>
      <c r="C37" s="3" t="n">
        <v>1071</v>
      </c>
      <c r="D37" s="3" t="n">
        <v>96</v>
      </c>
      <c r="E37" s="3" t="n">
        <v>442</v>
      </c>
      <c r="F37" s="3" t="n">
        <v>673</v>
      </c>
      <c r="G37" s="4" t="n">
        <v>0.75</v>
      </c>
      <c r="H37" s="3" t="n">
        <v>180</v>
      </c>
      <c r="I37" s="3" t="s">
        <v>41</v>
      </c>
      <c r="J37" s="3" t="n">
        <v>458</v>
      </c>
      <c r="K37" s="3" t="n">
        <f aca="false">E37-J37</f>
        <v>-16</v>
      </c>
      <c r="L37" s="3"/>
      <c r="M37" s="3"/>
      <c r="N37" s="3"/>
      <c r="O37" s="3" t="n">
        <f aca="false">E37/5</f>
        <v>88.4</v>
      </c>
      <c r="P37" s="17" t="n">
        <f aca="false">13*O37-F37</f>
        <v>476.2</v>
      </c>
      <c r="Q37" s="17" t="n">
        <f aca="false">AC37*AD37</f>
        <v>480</v>
      </c>
      <c r="R37" s="17"/>
      <c r="S37" s="3"/>
      <c r="T37" s="3" t="n">
        <f aca="false">(F37+Q37)/O37</f>
        <v>13.0429864253394</v>
      </c>
      <c r="U37" s="3" t="n">
        <f aca="false">F37/O37</f>
        <v>7.6131221719457</v>
      </c>
      <c r="V37" s="3" t="n">
        <v>80.4</v>
      </c>
      <c r="W37" s="3" t="n">
        <v>79.4</v>
      </c>
      <c r="X37" s="3" t="n">
        <v>141.2</v>
      </c>
      <c r="Y37" s="3" t="n">
        <v>73</v>
      </c>
      <c r="Z37" s="3" t="n">
        <v>104.6</v>
      </c>
      <c r="AA37" s="3"/>
      <c r="AB37" s="3" t="n">
        <f aca="false">P37*G37</f>
        <v>357.15</v>
      </c>
      <c r="AC37" s="4" t="n">
        <v>8</v>
      </c>
      <c r="AD37" s="6" t="n">
        <f aca="false">MROUND(P37,AC37*AF37)/AC37</f>
        <v>60</v>
      </c>
      <c r="AE37" s="3" t="n">
        <f aca="false">AD37*AC37*G37</f>
        <v>360</v>
      </c>
      <c r="AF37" s="3" t="n">
        <f aca="false">VLOOKUP(A37,[1]Sheet!$A$1:$AG$1048576,32,0)</f>
        <v>12</v>
      </c>
      <c r="AG37" s="3" t="n">
        <f aca="false">VLOOKUP(A37,[1]Sheet!$A$1:$AG$1048576,33,0)</f>
        <v>84</v>
      </c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</row>
    <row r="38" customFormat="false" ht="15" hidden="false" customHeight="false" outlineLevel="0" collapsed="false">
      <c r="A38" s="18" t="s">
        <v>81</v>
      </c>
      <c r="B38" s="18" t="s">
        <v>44</v>
      </c>
      <c r="C38" s="18"/>
      <c r="D38" s="18"/>
      <c r="E38" s="18"/>
      <c r="F38" s="18"/>
      <c r="G38" s="19" t="n">
        <v>0</v>
      </c>
      <c r="H38" s="18" t="n">
        <v>180</v>
      </c>
      <c r="I38" s="18" t="s">
        <v>41</v>
      </c>
      <c r="J38" s="18"/>
      <c r="K38" s="18" t="n">
        <f aca="false">E38-J38</f>
        <v>0</v>
      </c>
      <c r="L38" s="18"/>
      <c r="M38" s="18"/>
      <c r="N38" s="18"/>
      <c r="O38" s="18" t="n">
        <f aca="false">E38/5</f>
        <v>0</v>
      </c>
      <c r="P38" s="20"/>
      <c r="Q38" s="20"/>
      <c r="R38" s="20"/>
      <c r="S38" s="18"/>
      <c r="T38" s="18" t="e">
        <f aca="false">(F38+Q38)/O38</f>
        <v>#DIV/0!</v>
      </c>
      <c r="U38" s="18" t="e">
        <f aca="false">F38/O38</f>
        <v>#DIV/0!</v>
      </c>
      <c r="V38" s="18" t="n">
        <v>0</v>
      </c>
      <c r="W38" s="18" t="n">
        <v>0</v>
      </c>
      <c r="X38" s="18" t="n">
        <v>0</v>
      </c>
      <c r="Y38" s="18" t="n">
        <v>0</v>
      </c>
      <c r="Z38" s="18" t="n">
        <v>0</v>
      </c>
      <c r="AA38" s="18" t="s">
        <v>46</v>
      </c>
      <c r="AB38" s="18" t="n">
        <f aca="false">P38*G38</f>
        <v>0</v>
      </c>
      <c r="AC38" s="19" t="n">
        <v>0</v>
      </c>
      <c r="AD38" s="21"/>
      <c r="AE38" s="18"/>
      <c r="AF38" s="18" t="n">
        <f aca="false">VLOOKUP(A38,[1]Sheet!$A$1:$AG$1048576,32,0)</f>
        <v>12</v>
      </c>
      <c r="AG38" s="18" t="n">
        <f aca="false">VLOOKUP(A38,[1]Sheet!$A$1:$AG$1048576,33,0)</f>
        <v>84</v>
      </c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</row>
    <row r="39" customFormat="false" ht="15" hidden="false" customHeight="false" outlineLevel="0" collapsed="false">
      <c r="A39" s="18" t="s">
        <v>82</v>
      </c>
      <c r="B39" s="18" t="s">
        <v>44</v>
      </c>
      <c r="C39" s="18"/>
      <c r="D39" s="18"/>
      <c r="E39" s="18"/>
      <c r="F39" s="18"/>
      <c r="G39" s="19" t="n">
        <v>0</v>
      </c>
      <c r="H39" s="18" t="n">
        <v>180</v>
      </c>
      <c r="I39" s="18" t="s">
        <v>41</v>
      </c>
      <c r="J39" s="18"/>
      <c r="K39" s="18" t="n">
        <f aca="false">E39-J39</f>
        <v>0</v>
      </c>
      <c r="L39" s="18"/>
      <c r="M39" s="18"/>
      <c r="N39" s="18"/>
      <c r="O39" s="18" t="n">
        <f aca="false">E39/5</f>
        <v>0</v>
      </c>
      <c r="P39" s="20"/>
      <c r="Q39" s="20"/>
      <c r="R39" s="20"/>
      <c r="S39" s="18"/>
      <c r="T39" s="18" t="e">
        <f aca="false">(F39+Q39)/O39</f>
        <v>#DIV/0!</v>
      </c>
      <c r="U39" s="18" t="e">
        <f aca="false">F39/O39</f>
        <v>#DIV/0!</v>
      </c>
      <c r="V39" s="18" t="n">
        <v>0</v>
      </c>
      <c r="W39" s="18" t="n">
        <v>0</v>
      </c>
      <c r="X39" s="18" t="n">
        <v>0</v>
      </c>
      <c r="Y39" s="18" t="n">
        <v>0</v>
      </c>
      <c r="Z39" s="18" t="n">
        <v>0</v>
      </c>
      <c r="AA39" s="18" t="s">
        <v>46</v>
      </c>
      <c r="AB39" s="18" t="n">
        <f aca="false">P39*G39</f>
        <v>0</v>
      </c>
      <c r="AC39" s="19" t="n">
        <v>0</v>
      </c>
      <c r="AD39" s="21"/>
      <c r="AE39" s="18"/>
      <c r="AF39" s="18" t="n">
        <f aca="false">VLOOKUP(A39,[1]Sheet!$A$1:$AG$1048576,32,0)</f>
        <v>12</v>
      </c>
      <c r="AG39" s="18" t="n">
        <f aca="false">VLOOKUP(A39,[1]Sheet!$A$1:$AG$1048576,33,0)</f>
        <v>84</v>
      </c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</row>
    <row r="40" customFormat="false" ht="15" hidden="false" customHeight="false" outlineLevel="0" collapsed="false">
      <c r="A40" s="18" t="s">
        <v>83</v>
      </c>
      <c r="B40" s="18" t="s">
        <v>44</v>
      </c>
      <c r="C40" s="18"/>
      <c r="D40" s="18"/>
      <c r="E40" s="18"/>
      <c r="F40" s="18"/>
      <c r="G40" s="19" t="n">
        <v>0</v>
      </c>
      <c r="H40" s="18" t="n">
        <v>180</v>
      </c>
      <c r="I40" s="18" t="s">
        <v>41</v>
      </c>
      <c r="J40" s="18"/>
      <c r="K40" s="18" t="n">
        <f aca="false">E40-J40</f>
        <v>0</v>
      </c>
      <c r="L40" s="18"/>
      <c r="M40" s="18"/>
      <c r="N40" s="18"/>
      <c r="O40" s="18" t="n">
        <f aca="false">E40/5</f>
        <v>0</v>
      </c>
      <c r="P40" s="20"/>
      <c r="Q40" s="20"/>
      <c r="R40" s="20"/>
      <c r="S40" s="18"/>
      <c r="T40" s="18" t="e">
        <f aca="false">(F40+Q40)/O40</f>
        <v>#DIV/0!</v>
      </c>
      <c r="U40" s="18" t="e">
        <f aca="false">F40/O40</f>
        <v>#DIV/0!</v>
      </c>
      <c r="V40" s="18" t="n">
        <v>0</v>
      </c>
      <c r="W40" s="18" t="n">
        <v>0</v>
      </c>
      <c r="X40" s="18" t="n">
        <v>0</v>
      </c>
      <c r="Y40" s="18" t="n">
        <v>0</v>
      </c>
      <c r="Z40" s="18" t="n">
        <v>0</v>
      </c>
      <c r="AA40" s="18" t="s">
        <v>46</v>
      </c>
      <c r="AB40" s="18" t="n">
        <f aca="false">P40*G40</f>
        <v>0</v>
      </c>
      <c r="AC40" s="19" t="n">
        <v>0</v>
      </c>
      <c r="AD40" s="21"/>
      <c r="AE40" s="18"/>
      <c r="AF40" s="18" t="n">
        <f aca="false">VLOOKUP(A40,[1]Sheet!$A$1:$AG$1048576,32,0)</f>
        <v>12</v>
      </c>
      <c r="AG40" s="18" t="n">
        <f aca="false">VLOOKUP(A40,[1]Sheet!$A$1:$AG$1048576,33,0)</f>
        <v>84</v>
      </c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</row>
    <row r="41" customFormat="false" ht="15" hidden="false" customHeight="false" outlineLevel="0" collapsed="false">
      <c r="A41" s="3" t="s">
        <v>84</v>
      </c>
      <c r="B41" s="3" t="s">
        <v>44</v>
      </c>
      <c r="C41" s="3" t="n">
        <v>935</v>
      </c>
      <c r="D41" s="3" t="n">
        <v>192</v>
      </c>
      <c r="E41" s="3" t="n">
        <v>407</v>
      </c>
      <c r="F41" s="3" t="n">
        <v>684</v>
      </c>
      <c r="G41" s="4" t="n">
        <v>0.9</v>
      </c>
      <c r="H41" s="3" t="n">
        <v>180</v>
      </c>
      <c r="I41" s="3" t="s">
        <v>41</v>
      </c>
      <c r="J41" s="3" t="n">
        <v>409</v>
      </c>
      <c r="K41" s="3" t="n">
        <f aca="false">E41-J41</f>
        <v>-2</v>
      </c>
      <c r="L41" s="3"/>
      <c r="M41" s="3"/>
      <c r="N41" s="3"/>
      <c r="O41" s="3" t="n">
        <f aca="false">E41/5</f>
        <v>81.4</v>
      </c>
      <c r="P41" s="17" t="n">
        <f aca="false">13*O41-F41</f>
        <v>374.2</v>
      </c>
      <c r="Q41" s="17" t="n">
        <f aca="false">AC41*AD41</f>
        <v>384</v>
      </c>
      <c r="R41" s="17"/>
      <c r="S41" s="3"/>
      <c r="T41" s="3" t="n">
        <f aca="false">(F41+Q41)/O41</f>
        <v>13.1203931203931</v>
      </c>
      <c r="U41" s="3" t="n">
        <f aca="false">F41/O41</f>
        <v>8.4029484029484</v>
      </c>
      <c r="V41" s="3" t="n">
        <v>77.8</v>
      </c>
      <c r="W41" s="3" t="n">
        <v>66.4</v>
      </c>
      <c r="X41" s="3" t="n">
        <v>132.6</v>
      </c>
      <c r="Y41" s="3" t="n">
        <v>63.4</v>
      </c>
      <c r="Z41" s="3" t="n">
        <v>87.2</v>
      </c>
      <c r="AA41" s="3"/>
      <c r="AB41" s="3" t="n">
        <f aca="false">P41*G41</f>
        <v>336.78</v>
      </c>
      <c r="AC41" s="4" t="n">
        <v>8</v>
      </c>
      <c r="AD41" s="6" t="n">
        <f aca="false">MROUND(P41,AC41*AF41)/AC41</f>
        <v>48</v>
      </c>
      <c r="AE41" s="3" t="n">
        <f aca="false">AD41*AC41*G41</f>
        <v>345.6</v>
      </c>
      <c r="AF41" s="3" t="n">
        <f aca="false">VLOOKUP(A41,[1]Sheet!$A$1:$AG$1048576,32,0)</f>
        <v>12</v>
      </c>
      <c r="AG41" s="3" t="n">
        <f aca="false">VLOOKUP(A41,[1]Sheet!$A$1:$AG$1048576,33,0)</f>
        <v>84</v>
      </c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</row>
    <row r="42" customFormat="false" ht="15" hidden="false" customHeight="false" outlineLevel="0" collapsed="false">
      <c r="A42" s="18" t="s">
        <v>85</v>
      </c>
      <c r="B42" s="18" t="s">
        <v>44</v>
      </c>
      <c r="C42" s="18"/>
      <c r="D42" s="18"/>
      <c r="E42" s="18"/>
      <c r="F42" s="18"/>
      <c r="G42" s="19" t="n">
        <v>0</v>
      </c>
      <c r="H42" s="18" t="n">
        <v>180</v>
      </c>
      <c r="I42" s="18" t="s">
        <v>41</v>
      </c>
      <c r="J42" s="18"/>
      <c r="K42" s="18" t="n">
        <f aca="false">E42-J42</f>
        <v>0</v>
      </c>
      <c r="L42" s="18"/>
      <c r="M42" s="18"/>
      <c r="N42" s="18"/>
      <c r="O42" s="18" t="n">
        <f aca="false">E42/5</f>
        <v>0</v>
      </c>
      <c r="P42" s="20"/>
      <c r="Q42" s="20"/>
      <c r="R42" s="20"/>
      <c r="S42" s="18"/>
      <c r="T42" s="18" t="e">
        <f aca="false">(F42+Q42)/O42</f>
        <v>#DIV/0!</v>
      </c>
      <c r="U42" s="18" t="e">
        <f aca="false">F42/O42</f>
        <v>#DIV/0!</v>
      </c>
      <c r="V42" s="18" t="n">
        <v>0</v>
      </c>
      <c r="W42" s="18" t="n">
        <v>0</v>
      </c>
      <c r="X42" s="18" t="n">
        <v>0</v>
      </c>
      <c r="Y42" s="18" t="n">
        <v>0</v>
      </c>
      <c r="Z42" s="18" t="n">
        <v>0</v>
      </c>
      <c r="AA42" s="18" t="s">
        <v>46</v>
      </c>
      <c r="AB42" s="18" t="n">
        <f aca="false">P42*G42</f>
        <v>0</v>
      </c>
      <c r="AC42" s="19" t="n">
        <v>0</v>
      </c>
      <c r="AD42" s="21"/>
      <c r="AE42" s="18"/>
      <c r="AF42" s="18" t="n">
        <f aca="false">VLOOKUP(A42,[1]Sheet!$A$1:$AG$1048576,32,0)</f>
        <v>12</v>
      </c>
      <c r="AG42" s="18" t="n">
        <f aca="false">VLOOKUP(A42,[1]Sheet!$A$1:$AG$1048576,33,0)</f>
        <v>84</v>
      </c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</row>
    <row r="43" customFormat="false" ht="15" hidden="false" customHeight="false" outlineLevel="0" collapsed="false">
      <c r="A43" s="18" t="s">
        <v>86</v>
      </c>
      <c r="B43" s="18" t="s">
        <v>44</v>
      </c>
      <c r="C43" s="18"/>
      <c r="D43" s="18"/>
      <c r="E43" s="18"/>
      <c r="F43" s="18"/>
      <c r="G43" s="19" t="n">
        <v>0</v>
      </c>
      <c r="H43" s="18" t="n">
        <v>180</v>
      </c>
      <c r="I43" s="18" t="s">
        <v>41</v>
      </c>
      <c r="J43" s="18"/>
      <c r="K43" s="18" t="n">
        <f aca="false">E43-J43</f>
        <v>0</v>
      </c>
      <c r="L43" s="18"/>
      <c r="M43" s="18"/>
      <c r="N43" s="18"/>
      <c r="O43" s="18" t="n">
        <f aca="false">E43/5</f>
        <v>0</v>
      </c>
      <c r="P43" s="20"/>
      <c r="Q43" s="20"/>
      <c r="R43" s="20"/>
      <c r="S43" s="18"/>
      <c r="T43" s="18" t="e">
        <f aca="false">(F43+Q43)/O43</f>
        <v>#DIV/0!</v>
      </c>
      <c r="U43" s="18" t="e">
        <f aca="false">F43/O43</f>
        <v>#DIV/0!</v>
      </c>
      <c r="V43" s="18" t="n">
        <v>0</v>
      </c>
      <c r="W43" s="18" t="n">
        <v>0</v>
      </c>
      <c r="X43" s="18" t="n">
        <v>0</v>
      </c>
      <c r="Y43" s="18" t="n">
        <v>0</v>
      </c>
      <c r="Z43" s="18" t="n">
        <v>0</v>
      </c>
      <c r="AA43" s="18" t="s">
        <v>46</v>
      </c>
      <c r="AB43" s="18" t="n">
        <f aca="false">P43*G43</f>
        <v>0</v>
      </c>
      <c r="AC43" s="19" t="n">
        <v>0</v>
      </c>
      <c r="AD43" s="21"/>
      <c r="AE43" s="18"/>
      <c r="AF43" s="18" t="n">
        <f aca="false">VLOOKUP(A43,[1]Sheet!$A$1:$AG$1048576,32,0)</f>
        <v>12</v>
      </c>
      <c r="AG43" s="18" t="n">
        <f aca="false">VLOOKUP(A43,[1]Sheet!$A$1:$AG$1048576,33,0)</f>
        <v>84</v>
      </c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</row>
    <row r="44" customFormat="false" ht="15" hidden="false" customHeight="false" outlineLevel="0" collapsed="false">
      <c r="A44" s="3" t="s">
        <v>87</v>
      </c>
      <c r="B44" s="3" t="s">
        <v>44</v>
      </c>
      <c r="C44" s="3" t="n">
        <v>1156</v>
      </c>
      <c r="D44" s="3" t="n">
        <v>1536</v>
      </c>
      <c r="E44" s="3" t="n">
        <v>1051</v>
      </c>
      <c r="F44" s="3" t="n">
        <v>1495</v>
      </c>
      <c r="G44" s="4" t="n">
        <v>0.9</v>
      </c>
      <c r="H44" s="3" t="n">
        <v>180</v>
      </c>
      <c r="I44" s="3" t="s">
        <v>41</v>
      </c>
      <c r="J44" s="3" t="n">
        <v>1062</v>
      </c>
      <c r="K44" s="3" t="n">
        <f aca="false">E44-J44</f>
        <v>-11</v>
      </c>
      <c r="L44" s="3"/>
      <c r="M44" s="3"/>
      <c r="N44" s="3"/>
      <c r="O44" s="3" t="n">
        <f aca="false">E44/5</f>
        <v>210.2</v>
      </c>
      <c r="P44" s="17" t="n">
        <f aca="false">14*O44-F44</f>
        <v>1447.8</v>
      </c>
      <c r="Q44" s="17" t="n">
        <f aca="false">AC44*AD44</f>
        <v>1440</v>
      </c>
      <c r="R44" s="17"/>
      <c r="S44" s="3"/>
      <c r="T44" s="3" t="n">
        <f aca="false">(F44+Q44)/O44</f>
        <v>13.9628924833492</v>
      </c>
      <c r="U44" s="3" t="n">
        <f aca="false">F44/O44</f>
        <v>7.11227402473835</v>
      </c>
      <c r="V44" s="3" t="n">
        <v>184.2</v>
      </c>
      <c r="W44" s="3" t="n">
        <v>162</v>
      </c>
      <c r="X44" s="3" t="n">
        <v>206.4</v>
      </c>
      <c r="Y44" s="3" t="n">
        <v>151</v>
      </c>
      <c r="Z44" s="3" t="n">
        <v>170.4</v>
      </c>
      <c r="AA44" s="3"/>
      <c r="AB44" s="3" t="n">
        <f aca="false">P44*G44</f>
        <v>1303.02</v>
      </c>
      <c r="AC44" s="4" t="n">
        <v>8</v>
      </c>
      <c r="AD44" s="6" t="n">
        <f aca="false">MROUND(P44,AC44*AF44)/AC44</f>
        <v>180</v>
      </c>
      <c r="AE44" s="3" t="n">
        <f aca="false">AD44*AC44*G44</f>
        <v>1296</v>
      </c>
      <c r="AF44" s="3" t="n">
        <f aca="false">VLOOKUP(A44,[1]Sheet!$A$1:$AG$1048576,32,0)</f>
        <v>12</v>
      </c>
      <c r="AG44" s="3" t="n">
        <f aca="false">VLOOKUP(A44,[1]Sheet!$A$1:$AG$1048576,33,0)</f>
        <v>84</v>
      </c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</row>
    <row r="45" customFormat="false" ht="15" hidden="false" customHeight="false" outlineLevel="0" collapsed="false">
      <c r="A45" s="3" t="s">
        <v>88</v>
      </c>
      <c r="B45" s="3" t="s">
        <v>44</v>
      </c>
      <c r="C45" s="3" t="n">
        <v>708</v>
      </c>
      <c r="D45" s="3"/>
      <c r="E45" s="3" t="n">
        <v>338</v>
      </c>
      <c r="F45" s="3" t="n">
        <v>351</v>
      </c>
      <c r="G45" s="4" t="n">
        <v>0.43</v>
      </c>
      <c r="H45" s="3" t="n">
        <v>180</v>
      </c>
      <c r="I45" s="3" t="s">
        <v>41</v>
      </c>
      <c r="J45" s="3" t="n">
        <v>336</v>
      </c>
      <c r="K45" s="3" t="n">
        <f aca="false">E45-J45</f>
        <v>2</v>
      </c>
      <c r="L45" s="3"/>
      <c r="M45" s="3"/>
      <c r="N45" s="3"/>
      <c r="O45" s="3" t="n">
        <f aca="false">E45/5</f>
        <v>67.6</v>
      </c>
      <c r="P45" s="17" t="n">
        <f aca="false">14*O45-F45</f>
        <v>595.4</v>
      </c>
      <c r="Q45" s="17" t="n">
        <f aca="false">AC45*AD45</f>
        <v>576</v>
      </c>
      <c r="R45" s="17"/>
      <c r="S45" s="3"/>
      <c r="T45" s="3" t="n">
        <f aca="false">(F45+Q45)/O45</f>
        <v>13.7130177514793</v>
      </c>
      <c r="U45" s="3" t="n">
        <f aca="false">F45/O45</f>
        <v>5.19230769230769</v>
      </c>
      <c r="V45" s="3" t="n">
        <v>36.6</v>
      </c>
      <c r="W45" s="3" t="n">
        <v>44.6</v>
      </c>
      <c r="X45" s="3" t="n">
        <v>87.2</v>
      </c>
      <c r="Y45" s="3" t="n">
        <v>16.2</v>
      </c>
      <c r="Z45" s="3" t="n">
        <v>23.6</v>
      </c>
      <c r="AA45" s="3"/>
      <c r="AB45" s="3" t="n">
        <f aca="false">P45*G45</f>
        <v>256.022</v>
      </c>
      <c r="AC45" s="4" t="n">
        <v>16</v>
      </c>
      <c r="AD45" s="6" t="n">
        <f aca="false">MROUND(P45,AC45*AF45)/AC45</f>
        <v>36</v>
      </c>
      <c r="AE45" s="3" t="n">
        <f aca="false">AD45*AC45*G45</f>
        <v>247.68</v>
      </c>
      <c r="AF45" s="3" t="n">
        <f aca="false">VLOOKUP(A45,[1]Sheet!$A$1:$AG$1048576,32,0)</f>
        <v>12</v>
      </c>
      <c r="AG45" s="3" t="n">
        <f aca="false">VLOOKUP(A45,[1]Sheet!$A$1:$AG$1048576,33,0)</f>
        <v>84</v>
      </c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</row>
    <row r="46" customFormat="false" ht="15" hidden="false" customHeight="false" outlineLevel="0" collapsed="false">
      <c r="A46" s="3" t="s">
        <v>89</v>
      </c>
      <c r="B46" s="3" t="s">
        <v>40</v>
      </c>
      <c r="C46" s="3" t="n">
        <v>925</v>
      </c>
      <c r="D46" s="3" t="n">
        <v>1740</v>
      </c>
      <c r="E46" s="3" t="n">
        <v>1230</v>
      </c>
      <c r="F46" s="3" t="n">
        <v>1330</v>
      </c>
      <c r="G46" s="4" t="n">
        <v>1</v>
      </c>
      <c r="H46" s="3" t="n">
        <v>180</v>
      </c>
      <c r="I46" s="3" t="s">
        <v>41</v>
      </c>
      <c r="J46" s="3" t="n">
        <v>1262</v>
      </c>
      <c r="K46" s="3" t="n">
        <f aca="false">E46-J46</f>
        <v>-32</v>
      </c>
      <c r="L46" s="3"/>
      <c r="M46" s="3"/>
      <c r="N46" s="3"/>
      <c r="O46" s="3" t="n">
        <f aca="false">E46/5</f>
        <v>246</v>
      </c>
      <c r="P46" s="17" t="n">
        <f aca="false">14*O46-F46</f>
        <v>2114</v>
      </c>
      <c r="Q46" s="17" t="n">
        <f aca="false">AC46*AD46</f>
        <v>2100</v>
      </c>
      <c r="R46" s="17"/>
      <c r="S46" s="3"/>
      <c r="T46" s="3" t="n">
        <f aca="false">(F46+Q46)/O46</f>
        <v>13.9430894308943</v>
      </c>
      <c r="U46" s="3" t="n">
        <f aca="false">F46/O46</f>
        <v>5.40650406504065</v>
      </c>
      <c r="V46" s="3" t="n">
        <v>183</v>
      </c>
      <c r="W46" s="3" t="n">
        <v>213</v>
      </c>
      <c r="X46" s="3" t="n">
        <v>167</v>
      </c>
      <c r="Y46" s="3" t="n">
        <v>229</v>
      </c>
      <c r="Z46" s="3" t="n">
        <v>240</v>
      </c>
      <c r="AA46" s="3"/>
      <c r="AB46" s="3" t="n">
        <f aca="false">P46*G46</f>
        <v>2114</v>
      </c>
      <c r="AC46" s="4" t="n">
        <v>5</v>
      </c>
      <c r="AD46" s="6" t="n">
        <f aca="false">MROUND(P46,AC46*AF46)/AC46</f>
        <v>420</v>
      </c>
      <c r="AE46" s="3" t="n">
        <f aca="false">AD46*AC46*G46</f>
        <v>2100</v>
      </c>
      <c r="AF46" s="3" t="n">
        <f aca="false">VLOOKUP(A46,[1]Sheet!$A$1:$AG$1048576,32,0)</f>
        <v>12</v>
      </c>
      <c r="AG46" s="3" t="n">
        <f aca="false">VLOOKUP(A46,[1]Sheet!$A$1:$AG$1048576,33,0)</f>
        <v>144</v>
      </c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</row>
    <row r="47" customFormat="false" ht="15" hidden="false" customHeight="false" outlineLevel="0" collapsed="false">
      <c r="A47" s="3" t="s">
        <v>90</v>
      </c>
      <c r="B47" s="3" t="s">
        <v>44</v>
      </c>
      <c r="C47" s="3" t="n">
        <v>1826</v>
      </c>
      <c r="D47" s="3" t="n">
        <v>2304</v>
      </c>
      <c r="E47" s="3" t="n">
        <v>1368</v>
      </c>
      <c r="F47" s="3" t="n">
        <v>2530</v>
      </c>
      <c r="G47" s="4" t="n">
        <v>0.9</v>
      </c>
      <c r="H47" s="3" t="n">
        <v>180</v>
      </c>
      <c r="I47" s="3" t="s">
        <v>41</v>
      </c>
      <c r="J47" s="3" t="n">
        <v>1361</v>
      </c>
      <c r="K47" s="3" t="n">
        <f aca="false">E47-J47</f>
        <v>7</v>
      </c>
      <c r="L47" s="3"/>
      <c r="M47" s="3"/>
      <c r="N47" s="3"/>
      <c r="O47" s="3" t="n">
        <f aca="false">E47/5</f>
        <v>273.6</v>
      </c>
      <c r="P47" s="17" t="n">
        <f aca="false">13*O47-F47</f>
        <v>1026.8</v>
      </c>
      <c r="Q47" s="17" t="n">
        <f aca="false">AC47*AD47</f>
        <v>1056</v>
      </c>
      <c r="R47" s="17"/>
      <c r="S47" s="3"/>
      <c r="T47" s="3" t="n">
        <f aca="false">(F47+Q47)/O47</f>
        <v>13.1067251461988</v>
      </c>
      <c r="U47" s="3" t="n">
        <f aca="false">F47/O47</f>
        <v>9.24707602339181</v>
      </c>
      <c r="V47" s="3" t="n">
        <v>277</v>
      </c>
      <c r="W47" s="3" t="n">
        <v>255.6</v>
      </c>
      <c r="X47" s="3" t="n">
        <v>327.6</v>
      </c>
      <c r="Y47" s="3" t="n">
        <v>226.4</v>
      </c>
      <c r="Z47" s="3" t="n">
        <v>259.8</v>
      </c>
      <c r="AA47" s="3"/>
      <c r="AB47" s="3" t="n">
        <f aca="false">P47*G47</f>
        <v>924.12</v>
      </c>
      <c r="AC47" s="4" t="n">
        <v>8</v>
      </c>
      <c r="AD47" s="6" t="n">
        <f aca="false">MROUND(P47,AC47*AF47)/AC47</f>
        <v>132</v>
      </c>
      <c r="AE47" s="3" t="n">
        <f aca="false">AD47*AC47*G47</f>
        <v>950.4</v>
      </c>
      <c r="AF47" s="3" t="n">
        <f aca="false">VLOOKUP(A47,[1]Sheet!$A$1:$AG$1048576,32,0)</f>
        <v>12</v>
      </c>
      <c r="AG47" s="3" t="n">
        <f aca="false">VLOOKUP(A47,[1]Sheet!$A$1:$AG$1048576,33,0)</f>
        <v>84</v>
      </c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</row>
    <row r="48" customFormat="false" ht="15" hidden="false" customHeight="false" outlineLevel="0" collapsed="false">
      <c r="A48" s="3" t="s">
        <v>91</v>
      </c>
      <c r="B48" s="3" t="s">
        <v>44</v>
      </c>
      <c r="C48" s="3" t="n">
        <v>1080</v>
      </c>
      <c r="D48" s="3"/>
      <c r="E48" s="3" t="n">
        <v>360</v>
      </c>
      <c r="F48" s="3" t="n">
        <v>693</v>
      </c>
      <c r="G48" s="4" t="n">
        <v>0.43</v>
      </c>
      <c r="H48" s="3" t="n">
        <v>180</v>
      </c>
      <c r="I48" s="3" t="s">
        <v>41</v>
      </c>
      <c r="J48" s="3" t="n">
        <v>353</v>
      </c>
      <c r="K48" s="3" t="n">
        <f aca="false">E48-J48</f>
        <v>7</v>
      </c>
      <c r="L48" s="3"/>
      <c r="M48" s="3"/>
      <c r="N48" s="3"/>
      <c r="O48" s="3" t="n">
        <f aca="false">E48/5</f>
        <v>72</v>
      </c>
      <c r="P48" s="17" t="n">
        <f aca="false">14*O48-F48</f>
        <v>315</v>
      </c>
      <c r="Q48" s="17" t="n">
        <f aca="false">AC48*AD48</f>
        <v>384</v>
      </c>
      <c r="R48" s="17"/>
      <c r="S48" s="3"/>
      <c r="T48" s="3" t="n">
        <f aca="false">(F48+Q48)/O48</f>
        <v>14.9583333333333</v>
      </c>
      <c r="U48" s="3" t="n">
        <f aca="false">F48/O48</f>
        <v>9.625</v>
      </c>
      <c r="V48" s="3" t="n">
        <v>19.8</v>
      </c>
      <c r="W48" s="3" t="n">
        <v>39.4</v>
      </c>
      <c r="X48" s="3" t="n">
        <v>118.6</v>
      </c>
      <c r="Y48" s="3" t="n">
        <v>19.4</v>
      </c>
      <c r="Z48" s="3" t="n">
        <v>53</v>
      </c>
      <c r="AA48" s="3"/>
      <c r="AB48" s="3" t="n">
        <f aca="false">P48*G48</f>
        <v>135.45</v>
      </c>
      <c r="AC48" s="4" t="n">
        <v>16</v>
      </c>
      <c r="AD48" s="6" t="n">
        <f aca="false">MROUND(P48,AC48*AF48)/AC48</f>
        <v>24</v>
      </c>
      <c r="AE48" s="3" t="n">
        <f aca="false">AD48*AC48*G48</f>
        <v>165.12</v>
      </c>
      <c r="AF48" s="3" t="n">
        <f aca="false">VLOOKUP(A48,[1]Sheet!$A$1:$AG$1048576,32,0)</f>
        <v>12</v>
      </c>
      <c r="AG48" s="3" t="n">
        <f aca="false">VLOOKUP(A48,[1]Sheet!$A$1:$AG$1048576,33,0)</f>
        <v>84</v>
      </c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</row>
    <row r="49" customFormat="false" ht="15" hidden="false" customHeight="false" outlineLevel="0" collapsed="false">
      <c r="A49" s="3" t="s">
        <v>92</v>
      </c>
      <c r="B49" s="3" t="s">
        <v>44</v>
      </c>
      <c r="C49" s="3" t="n">
        <v>19</v>
      </c>
      <c r="D49" s="3" t="n">
        <v>120</v>
      </c>
      <c r="E49" s="3" t="n">
        <v>15</v>
      </c>
      <c r="F49" s="3" t="n">
        <v>124</v>
      </c>
      <c r="G49" s="4" t="n">
        <v>0.7</v>
      </c>
      <c r="H49" s="3" t="n">
        <v>180</v>
      </c>
      <c r="I49" s="3" t="s">
        <v>41</v>
      </c>
      <c r="J49" s="3" t="n">
        <v>15</v>
      </c>
      <c r="K49" s="3" t="n">
        <f aca="false">E49-J49</f>
        <v>0</v>
      </c>
      <c r="L49" s="3"/>
      <c r="M49" s="3"/>
      <c r="N49" s="3"/>
      <c r="O49" s="3" t="n">
        <f aca="false">E49/5</f>
        <v>3</v>
      </c>
      <c r="P49" s="17"/>
      <c r="Q49" s="17" t="n">
        <f aca="false">AC49*AD49</f>
        <v>0</v>
      </c>
      <c r="R49" s="17"/>
      <c r="S49" s="3"/>
      <c r="T49" s="3" t="n">
        <f aca="false">(F49+Q49)/O49</f>
        <v>41.3333333333333</v>
      </c>
      <c r="U49" s="3" t="n">
        <f aca="false">F49/O49</f>
        <v>41.3333333333333</v>
      </c>
      <c r="V49" s="3" t="n">
        <v>3</v>
      </c>
      <c r="W49" s="3" t="n">
        <v>4.2</v>
      </c>
      <c r="X49" s="3" t="n">
        <v>6.4</v>
      </c>
      <c r="Y49" s="3" t="n">
        <v>5.4</v>
      </c>
      <c r="Z49" s="3" t="n">
        <v>7</v>
      </c>
      <c r="AA49" s="32" t="s">
        <v>54</v>
      </c>
      <c r="AB49" s="3" t="n">
        <f aca="false">P49*G49</f>
        <v>0</v>
      </c>
      <c r="AC49" s="4" t="n">
        <v>10</v>
      </c>
      <c r="AD49" s="6" t="n">
        <f aca="false">MROUND(P49,AC49*AF49)/AC49</f>
        <v>0</v>
      </c>
      <c r="AE49" s="3" t="n">
        <f aca="false">AD49*AC49*G49</f>
        <v>0</v>
      </c>
      <c r="AF49" s="3" t="n">
        <f aca="false">VLOOKUP(A49,[1]Sheet!$A$1:$AG$1048576,32,0)</f>
        <v>12</v>
      </c>
      <c r="AG49" s="3" t="n">
        <f aca="false">VLOOKUP(A49,[1]Sheet!$A$1:$AG$1048576,33,0)</f>
        <v>84</v>
      </c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</row>
    <row r="50" customFormat="false" ht="15" hidden="false" customHeight="false" outlineLevel="0" collapsed="false">
      <c r="A50" s="3" t="s">
        <v>93</v>
      </c>
      <c r="B50" s="3" t="s">
        <v>44</v>
      </c>
      <c r="C50" s="3" t="n">
        <v>17</v>
      </c>
      <c r="D50" s="3" t="n">
        <v>120</v>
      </c>
      <c r="E50" s="3" t="n">
        <v>12</v>
      </c>
      <c r="F50" s="3" t="n">
        <v>125</v>
      </c>
      <c r="G50" s="4" t="n">
        <v>0.7</v>
      </c>
      <c r="H50" s="3" t="n">
        <v>180</v>
      </c>
      <c r="I50" s="3" t="s">
        <v>41</v>
      </c>
      <c r="J50" s="3" t="n">
        <v>12</v>
      </c>
      <c r="K50" s="3" t="n">
        <f aca="false">E50-J50</f>
        <v>0</v>
      </c>
      <c r="L50" s="3"/>
      <c r="M50" s="3"/>
      <c r="N50" s="3"/>
      <c r="O50" s="3" t="n">
        <f aca="false">E50/5</f>
        <v>2.4</v>
      </c>
      <c r="P50" s="17"/>
      <c r="Q50" s="17" t="n">
        <f aca="false">AC50*AD50</f>
        <v>0</v>
      </c>
      <c r="R50" s="17"/>
      <c r="S50" s="3"/>
      <c r="T50" s="3" t="n">
        <f aca="false">(F50+Q50)/O50</f>
        <v>52.0833333333333</v>
      </c>
      <c r="U50" s="3" t="n">
        <f aca="false">F50/O50</f>
        <v>52.0833333333333</v>
      </c>
      <c r="V50" s="3" t="n">
        <v>5.6</v>
      </c>
      <c r="W50" s="3" t="n">
        <v>4.2</v>
      </c>
      <c r="X50" s="3" t="n">
        <v>5</v>
      </c>
      <c r="Y50" s="3" t="n">
        <v>4.4</v>
      </c>
      <c r="Z50" s="3" t="n">
        <v>4.6</v>
      </c>
      <c r="AA50" s="32" t="s">
        <v>54</v>
      </c>
      <c r="AB50" s="3" t="n">
        <f aca="false">P50*G50</f>
        <v>0</v>
      </c>
      <c r="AC50" s="4" t="n">
        <v>10</v>
      </c>
      <c r="AD50" s="6" t="n">
        <f aca="false">MROUND(P50,AC50*AF50)/AC50</f>
        <v>0</v>
      </c>
      <c r="AE50" s="3" t="n">
        <f aca="false">AD50*AC50*G50</f>
        <v>0</v>
      </c>
      <c r="AF50" s="3" t="n">
        <f aca="false">VLOOKUP(A50,[1]Sheet!$A$1:$AG$1048576,32,0)</f>
        <v>12</v>
      </c>
      <c r="AG50" s="3" t="n">
        <f aca="false">VLOOKUP(A50,[1]Sheet!$A$1:$AG$1048576,33,0)</f>
        <v>84</v>
      </c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</row>
    <row r="51" customFormat="false" ht="15" hidden="false" customHeight="false" outlineLevel="0" collapsed="false">
      <c r="A51" s="3" t="s">
        <v>94</v>
      </c>
      <c r="B51" s="3" t="s">
        <v>44</v>
      </c>
      <c r="C51" s="3" t="n">
        <v>48</v>
      </c>
      <c r="D51" s="3" t="n">
        <v>288</v>
      </c>
      <c r="E51" s="3" t="n">
        <v>85</v>
      </c>
      <c r="F51" s="3" t="n">
        <v>241</v>
      </c>
      <c r="G51" s="4" t="n">
        <v>0.7</v>
      </c>
      <c r="H51" s="3" t="n">
        <v>180</v>
      </c>
      <c r="I51" s="3" t="s">
        <v>41</v>
      </c>
      <c r="J51" s="3" t="n">
        <v>85</v>
      </c>
      <c r="K51" s="3" t="n">
        <f aca="false">E51-J51</f>
        <v>0</v>
      </c>
      <c r="L51" s="3"/>
      <c r="M51" s="3"/>
      <c r="N51" s="3"/>
      <c r="O51" s="3" t="n">
        <f aca="false">E51/5</f>
        <v>17</v>
      </c>
      <c r="P51" s="17"/>
      <c r="Q51" s="17" t="n">
        <f aca="false">AC51*AD51</f>
        <v>0</v>
      </c>
      <c r="R51" s="17"/>
      <c r="S51" s="3"/>
      <c r="T51" s="3" t="n">
        <f aca="false">(F51+Q51)/O51</f>
        <v>14.1764705882353</v>
      </c>
      <c r="U51" s="3" t="n">
        <f aca="false">F51/O51</f>
        <v>14.1764705882353</v>
      </c>
      <c r="V51" s="3" t="n">
        <v>23.2</v>
      </c>
      <c r="W51" s="3" t="n">
        <v>16.8</v>
      </c>
      <c r="X51" s="3" t="n">
        <v>11.2</v>
      </c>
      <c r="Y51" s="3" t="n">
        <v>18.4</v>
      </c>
      <c r="Z51" s="3" t="n">
        <v>15.4</v>
      </c>
      <c r="AA51" s="3"/>
      <c r="AB51" s="3" t="n">
        <f aca="false">P51*G51</f>
        <v>0</v>
      </c>
      <c r="AC51" s="4" t="n">
        <v>8</v>
      </c>
      <c r="AD51" s="6" t="n">
        <f aca="false">MROUND(P51,AC51*AF51)/AC51</f>
        <v>0</v>
      </c>
      <c r="AE51" s="3" t="n">
        <f aca="false">AD51*AC51*G51</f>
        <v>0</v>
      </c>
      <c r="AF51" s="3" t="n">
        <f aca="false">VLOOKUP(A51,[1]Sheet!$A$1:$AG$1048576,32,0)</f>
        <v>12</v>
      </c>
      <c r="AG51" s="3" t="n">
        <f aca="false">VLOOKUP(A51,[1]Sheet!$A$1:$AG$1048576,33,0)</f>
        <v>84</v>
      </c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</row>
    <row r="52" customFormat="false" ht="15" hidden="false" customHeight="false" outlineLevel="0" collapsed="false">
      <c r="A52" s="3" t="s">
        <v>95</v>
      </c>
      <c r="B52" s="3" t="s">
        <v>44</v>
      </c>
      <c r="C52" s="3" t="n">
        <v>83</v>
      </c>
      <c r="D52" s="3" t="n">
        <v>192</v>
      </c>
      <c r="E52" s="3" t="n">
        <v>54</v>
      </c>
      <c r="F52" s="3" t="n">
        <v>206</v>
      </c>
      <c r="G52" s="4" t="n">
        <v>0.7</v>
      </c>
      <c r="H52" s="3" t="n">
        <v>180</v>
      </c>
      <c r="I52" s="3" t="s">
        <v>41</v>
      </c>
      <c r="J52" s="3" t="n">
        <v>54</v>
      </c>
      <c r="K52" s="3" t="n">
        <f aca="false">E52-J52</f>
        <v>0</v>
      </c>
      <c r="L52" s="3"/>
      <c r="M52" s="3"/>
      <c r="N52" s="3"/>
      <c r="O52" s="3" t="n">
        <f aca="false">E52/5</f>
        <v>10.8</v>
      </c>
      <c r="P52" s="17"/>
      <c r="Q52" s="17" t="n">
        <f aca="false">AC52*AD52</f>
        <v>0</v>
      </c>
      <c r="R52" s="17"/>
      <c r="S52" s="3"/>
      <c r="T52" s="3" t="n">
        <f aca="false">(F52+Q52)/O52</f>
        <v>19.0740740740741</v>
      </c>
      <c r="U52" s="3" t="n">
        <f aca="false">F52/O52</f>
        <v>19.0740740740741</v>
      </c>
      <c r="V52" s="3" t="n">
        <v>15.4</v>
      </c>
      <c r="W52" s="3" t="n">
        <v>16</v>
      </c>
      <c r="X52" s="3" t="n">
        <v>20</v>
      </c>
      <c r="Y52" s="3" t="n">
        <v>14.8</v>
      </c>
      <c r="Z52" s="3" t="n">
        <v>18.6</v>
      </c>
      <c r="AA52" s="3"/>
      <c r="AB52" s="3" t="n">
        <f aca="false">P52*G52</f>
        <v>0</v>
      </c>
      <c r="AC52" s="4" t="n">
        <v>8</v>
      </c>
      <c r="AD52" s="6" t="n">
        <f aca="false">MROUND(P52,AC52*AF52)/AC52</f>
        <v>0</v>
      </c>
      <c r="AE52" s="3" t="n">
        <f aca="false">AD52*AC52*G52</f>
        <v>0</v>
      </c>
      <c r="AF52" s="3" t="n">
        <f aca="false">VLOOKUP(A52,[1]Sheet!$A$1:$AG$1048576,32,0)</f>
        <v>12</v>
      </c>
      <c r="AG52" s="3" t="n">
        <f aca="false">VLOOKUP(A52,[1]Sheet!$A$1:$AG$1048576,33,0)</f>
        <v>84</v>
      </c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</row>
    <row r="53" customFormat="false" ht="15" hidden="false" customHeight="false" outlineLevel="0" collapsed="false">
      <c r="A53" s="3" t="s">
        <v>96</v>
      </c>
      <c r="B53" s="3" t="s">
        <v>44</v>
      </c>
      <c r="C53" s="3" t="n">
        <v>170</v>
      </c>
      <c r="D53" s="3" t="n">
        <v>96</v>
      </c>
      <c r="E53" s="3" t="n">
        <v>48</v>
      </c>
      <c r="F53" s="3" t="n">
        <v>200</v>
      </c>
      <c r="G53" s="4" t="n">
        <v>0.7</v>
      </c>
      <c r="H53" s="3" t="n">
        <v>180</v>
      </c>
      <c r="I53" s="3" t="s">
        <v>41</v>
      </c>
      <c r="J53" s="3" t="n">
        <v>49</v>
      </c>
      <c r="K53" s="3" t="n">
        <f aca="false">E53-J53</f>
        <v>-1</v>
      </c>
      <c r="L53" s="3"/>
      <c r="M53" s="3"/>
      <c r="N53" s="3"/>
      <c r="O53" s="3" t="n">
        <f aca="false">E53/5</f>
        <v>9.6</v>
      </c>
      <c r="P53" s="17"/>
      <c r="Q53" s="17" t="n">
        <f aca="false">AC53*AD53</f>
        <v>0</v>
      </c>
      <c r="R53" s="17"/>
      <c r="S53" s="3"/>
      <c r="T53" s="3" t="n">
        <f aca="false">(F53+Q53)/O53</f>
        <v>20.8333333333333</v>
      </c>
      <c r="U53" s="3" t="n">
        <f aca="false">F53/O53</f>
        <v>20.8333333333333</v>
      </c>
      <c r="V53" s="3" t="n">
        <v>19.8</v>
      </c>
      <c r="W53" s="3" t="n">
        <v>7</v>
      </c>
      <c r="X53" s="3" t="n">
        <v>21</v>
      </c>
      <c r="Y53" s="3" t="n">
        <v>19.6</v>
      </c>
      <c r="Z53" s="3" t="n">
        <v>21.2</v>
      </c>
      <c r="AA53" s="3"/>
      <c r="AB53" s="3" t="n">
        <f aca="false">P53*G53</f>
        <v>0</v>
      </c>
      <c r="AC53" s="4" t="n">
        <v>8</v>
      </c>
      <c r="AD53" s="6" t="n">
        <f aca="false">MROUND(P53,AC53*AF53)/AC53</f>
        <v>0</v>
      </c>
      <c r="AE53" s="3" t="n">
        <f aca="false">AD53*AC53*G53</f>
        <v>0</v>
      </c>
      <c r="AF53" s="3" t="n">
        <f aca="false">VLOOKUP(A53,[1]Sheet!$A$1:$AG$1048576,32,0)</f>
        <v>12</v>
      </c>
      <c r="AG53" s="3" t="n">
        <f aca="false">VLOOKUP(A53,[1]Sheet!$A$1:$AG$1048576,33,0)</f>
        <v>84</v>
      </c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</row>
    <row r="54" customFormat="false" ht="15" hidden="false" customHeight="false" outlineLevel="0" collapsed="false">
      <c r="A54" s="3" t="s">
        <v>97</v>
      </c>
      <c r="B54" s="3" t="s">
        <v>44</v>
      </c>
      <c r="C54" s="3" t="n">
        <v>889</v>
      </c>
      <c r="D54" s="3" t="n">
        <v>480</v>
      </c>
      <c r="E54" s="3" t="n">
        <v>380</v>
      </c>
      <c r="F54" s="3" t="n">
        <v>968</v>
      </c>
      <c r="G54" s="4" t="n">
        <v>0.7</v>
      </c>
      <c r="H54" s="3" t="n">
        <v>180</v>
      </c>
      <c r="I54" s="3" t="s">
        <v>41</v>
      </c>
      <c r="J54" s="3" t="n">
        <v>389</v>
      </c>
      <c r="K54" s="3" t="n">
        <f aca="false">E54-J54</f>
        <v>-9</v>
      </c>
      <c r="L54" s="3"/>
      <c r="M54" s="3"/>
      <c r="N54" s="3"/>
      <c r="O54" s="3" t="n">
        <f aca="false">E54/5</f>
        <v>76</v>
      </c>
      <c r="P54" s="17" t="n">
        <f aca="false">14*O54-F54</f>
        <v>96</v>
      </c>
      <c r="Q54" s="17" t="n">
        <f aca="false">AC54*AD54</f>
        <v>96</v>
      </c>
      <c r="R54" s="17"/>
      <c r="S54" s="3"/>
      <c r="T54" s="3" t="n">
        <f aca="false">(F54+Q54)/O54</f>
        <v>14</v>
      </c>
      <c r="U54" s="3" t="n">
        <f aca="false">F54/O54</f>
        <v>12.7368421052632</v>
      </c>
      <c r="V54" s="3" t="n">
        <v>94.4</v>
      </c>
      <c r="W54" s="3" t="n">
        <v>73.2</v>
      </c>
      <c r="X54" s="3" t="n">
        <v>127.8</v>
      </c>
      <c r="Y54" s="3" t="n">
        <v>83</v>
      </c>
      <c r="Z54" s="3" t="n">
        <v>62.4</v>
      </c>
      <c r="AA54" s="3"/>
      <c r="AB54" s="3" t="n">
        <f aca="false">P54*G54</f>
        <v>67.2</v>
      </c>
      <c r="AC54" s="4" t="n">
        <v>8</v>
      </c>
      <c r="AD54" s="6" t="n">
        <f aca="false">MROUND(P54,AC54*AF54)/AC54</f>
        <v>12</v>
      </c>
      <c r="AE54" s="3" t="n">
        <f aca="false">AD54*AC54*G54</f>
        <v>67.2</v>
      </c>
      <c r="AF54" s="3" t="n">
        <f aca="false">VLOOKUP(A54,[1]Sheet!$A$1:$AG$1048576,32,0)</f>
        <v>12</v>
      </c>
      <c r="AG54" s="3" t="n">
        <f aca="false">VLOOKUP(A54,[1]Sheet!$A$1:$AG$1048576,33,0)</f>
        <v>84</v>
      </c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</row>
    <row r="55" customFormat="false" ht="15" hidden="false" customHeight="false" outlineLevel="0" collapsed="false">
      <c r="A55" s="3" t="s">
        <v>98</v>
      </c>
      <c r="B55" s="3" t="s">
        <v>44</v>
      </c>
      <c r="C55" s="3" t="n">
        <v>553</v>
      </c>
      <c r="D55" s="3"/>
      <c r="E55" s="3" t="n">
        <v>228</v>
      </c>
      <c r="F55" s="3" t="n">
        <v>325</v>
      </c>
      <c r="G55" s="4" t="n">
        <v>0.9</v>
      </c>
      <c r="H55" s="3" t="n">
        <v>180</v>
      </c>
      <c r="I55" s="3" t="s">
        <v>41</v>
      </c>
      <c r="J55" s="3" t="n">
        <v>242</v>
      </c>
      <c r="K55" s="3" t="n">
        <f aca="false">E55-J55</f>
        <v>-14</v>
      </c>
      <c r="L55" s="3"/>
      <c r="M55" s="3"/>
      <c r="N55" s="3"/>
      <c r="O55" s="3" t="n">
        <f aca="false">E55/5</f>
        <v>45.6</v>
      </c>
      <c r="P55" s="17" t="n">
        <f aca="false">14*O55-F55</f>
        <v>313.4</v>
      </c>
      <c r="Q55" s="17" t="n">
        <f aca="false">AC55*AD55</f>
        <v>288</v>
      </c>
      <c r="R55" s="17"/>
      <c r="S55" s="3"/>
      <c r="T55" s="3" t="n">
        <f aca="false">(F55+Q55)/O55</f>
        <v>13.4429824561404</v>
      </c>
      <c r="U55" s="3" t="n">
        <f aca="false">F55/O55</f>
        <v>7.12719298245614</v>
      </c>
      <c r="V55" s="3" t="n">
        <v>4.6</v>
      </c>
      <c r="W55" s="3" t="n">
        <v>13.6</v>
      </c>
      <c r="X55" s="3" t="n">
        <v>65.2</v>
      </c>
      <c r="Y55" s="3" t="n">
        <v>24</v>
      </c>
      <c r="Z55" s="3" t="n">
        <v>35.6</v>
      </c>
      <c r="AA55" s="3"/>
      <c r="AB55" s="3" t="n">
        <f aca="false">P55*G55</f>
        <v>282.06</v>
      </c>
      <c r="AC55" s="4" t="n">
        <v>8</v>
      </c>
      <c r="AD55" s="6" t="n">
        <f aca="false">MROUND(P55,AC55*AF55)/AC55</f>
        <v>36</v>
      </c>
      <c r="AE55" s="3" t="n">
        <f aca="false">AD55*AC55*G55</f>
        <v>259.2</v>
      </c>
      <c r="AF55" s="3" t="n">
        <f aca="false">VLOOKUP(A55,[1]Sheet!$A$1:$AG$1048576,32,0)</f>
        <v>12</v>
      </c>
      <c r="AG55" s="3" t="n">
        <f aca="false">VLOOKUP(A55,[1]Sheet!$A$1:$AG$1048576,33,0)</f>
        <v>84</v>
      </c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</row>
    <row r="56" customFormat="false" ht="15" hidden="false" customHeight="false" outlineLevel="0" collapsed="false">
      <c r="A56" s="3" t="s">
        <v>99</v>
      </c>
      <c r="B56" s="3" t="s">
        <v>44</v>
      </c>
      <c r="C56" s="3" t="n">
        <v>556</v>
      </c>
      <c r="D56" s="3" t="n">
        <v>192</v>
      </c>
      <c r="E56" s="3" t="n">
        <v>298</v>
      </c>
      <c r="F56" s="3" t="n">
        <v>442</v>
      </c>
      <c r="G56" s="4" t="n">
        <v>0.9</v>
      </c>
      <c r="H56" s="3" t="n">
        <v>180</v>
      </c>
      <c r="I56" s="3" t="s">
        <v>41</v>
      </c>
      <c r="J56" s="3" t="n">
        <v>302</v>
      </c>
      <c r="K56" s="3" t="n">
        <f aca="false">E56-J56</f>
        <v>-4</v>
      </c>
      <c r="L56" s="3"/>
      <c r="M56" s="3"/>
      <c r="N56" s="3"/>
      <c r="O56" s="3" t="n">
        <f aca="false">E56/5</f>
        <v>59.6</v>
      </c>
      <c r="P56" s="17" t="n">
        <f aca="false">14*O56-F56</f>
        <v>392.4</v>
      </c>
      <c r="Q56" s="17" t="n">
        <f aca="false">AC56*AD56</f>
        <v>384</v>
      </c>
      <c r="R56" s="17"/>
      <c r="S56" s="3"/>
      <c r="T56" s="3" t="n">
        <f aca="false">(F56+Q56)/O56</f>
        <v>13.8590604026846</v>
      </c>
      <c r="U56" s="3" t="n">
        <f aca="false">F56/O56</f>
        <v>7.41610738255034</v>
      </c>
      <c r="V56" s="3" t="n">
        <v>42.2</v>
      </c>
      <c r="W56" s="3" t="n">
        <v>13</v>
      </c>
      <c r="X56" s="3" t="n">
        <v>78.2</v>
      </c>
      <c r="Y56" s="3" t="n">
        <v>29.6</v>
      </c>
      <c r="Z56" s="3" t="n">
        <v>36.2</v>
      </c>
      <c r="AA56" s="3"/>
      <c r="AB56" s="3" t="n">
        <f aca="false">P56*G56</f>
        <v>353.16</v>
      </c>
      <c r="AC56" s="4" t="n">
        <v>8</v>
      </c>
      <c r="AD56" s="6" t="n">
        <f aca="false">MROUND(P56,AC56*AF56)/AC56</f>
        <v>48</v>
      </c>
      <c r="AE56" s="3" t="n">
        <f aca="false">AD56*AC56*G56</f>
        <v>345.6</v>
      </c>
      <c r="AF56" s="3" t="n">
        <f aca="false">VLOOKUP(A56,[1]Sheet!$A$1:$AG$1048576,32,0)</f>
        <v>12</v>
      </c>
      <c r="AG56" s="3" t="n">
        <f aca="false">VLOOKUP(A56,[1]Sheet!$A$1:$AG$1048576,33,0)</f>
        <v>84</v>
      </c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</row>
    <row r="57" customFormat="false" ht="15" hidden="false" customHeight="false" outlineLevel="0" collapsed="false">
      <c r="A57" s="3" t="s">
        <v>100</v>
      </c>
      <c r="B57" s="3" t="s">
        <v>40</v>
      </c>
      <c r="C57" s="3" t="n">
        <v>810</v>
      </c>
      <c r="D57" s="3" t="n">
        <v>2525</v>
      </c>
      <c r="E57" s="3" t="n">
        <v>1100</v>
      </c>
      <c r="F57" s="3" t="n">
        <v>2080</v>
      </c>
      <c r="G57" s="4" t="n">
        <v>1</v>
      </c>
      <c r="H57" s="3" t="n">
        <v>180</v>
      </c>
      <c r="I57" s="3" t="s">
        <v>41</v>
      </c>
      <c r="J57" s="3" t="n">
        <v>1100</v>
      </c>
      <c r="K57" s="3" t="n">
        <f aca="false">E57-J57</f>
        <v>0</v>
      </c>
      <c r="L57" s="3"/>
      <c r="M57" s="3"/>
      <c r="N57" s="3"/>
      <c r="O57" s="3" t="n">
        <f aca="false">E57/5</f>
        <v>220</v>
      </c>
      <c r="P57" s="17" t="n">
        <f aca="false">13*O57-F57</f>
        <v>780</v>
      </c>
      <c r="Q57" s="17" t="n">
        <f aca="false">AC57*AD57</f>
        <v>780</v>
      </c>
      <c r="R57" s="17"/>
      <c r="S57" s="3"/>
      <c r="T57" s="3" t="n">
        <f aca="false">(F57+Q57)/O57</f>
        <v>13</v>
      </c>
      <c r="U57" s="3" t="n">
        <f aca="false">F57/O57</f>
        <v>9.45454545454546</v>
      </c>
      <c r="V57" s="3" t="n">
        <v>228</v>
      </c>
      <c r="W57" s="3" t="n">
        <v>221</v>
      </c>
      <c r="X57" s="3" t="n">
        <v>221</v>
      </c>
      <c r="Y57" s="3" t="n">
        <v>252</v>
      </c>
      <c r="Z57" s="3" t="n">
        <v>263</v>
      </c>
      <c r="AA57" s="3"/>
      <c r="AB57" s="3" t="n">
        <f aca="false">P57*G57</f>
        <v>780</v>
      </c>
      <c r="AC57" s="4" t="n">
        <v>5</v>
      </c>
      <c r="AD57" s="6" t="n">
        <f aca="false">MROUND(P57,AC57*AF57)/AC57</f>
        <v>156</v>
      </c>
      <c r="AE57" s="3" t="n">
        <f aca="false">AD57*AC57*G57</f>
        <v>780</v>
      </c>
      <c r="AF57" s="3" t="n">
        <f aca="false">VLOOKUP(A57,[1]Sheet!$A$1:$AG$1048576,32,0)</f>
        <v>12</v>
      </c>
      <c r="AG57" s="3" t="n">
        <f aca="false">VLOOKUP(A57,[1]Sheet!$A$1:$AG$1048576,33,0)</f>
        <v>144</v>
      </c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</row>
    <row r="58" customFormat="false" ht="15" hidden="false" customHeight="false" outlineLevel="0" collapsed="false">
      <c r="A58" s="3" t="s">
        <v>101</v>
      </c>
      <c r="B58" s="3" t="s">
        <v>44</v>
      </c>
      <c r="C58" s="3" t="n">
        <v>921</v>
      </c>
      <c r="D58" s="3" t="n">
        <v>1560</v>
      </c>
      <c r="E58" s="3" t="n">
        <v>860</v>
      </c>
      <c r="F58" s="3" t="n">
        <v>1506</v>
      </c>
      <c r="G58" s="4" t="n">
        <v>1</v>
      </c>
      <c r="H58" s="3" t="n">
        <v>180</v>
      </c>
      <c r="I58" s="3" t="s">
        <v>41</v>
      </c>
      <c r="J58" s="3" t="n">
        <v>860</v>
      </c>
      <c r="K58" s="3" t="n">
        <f aca="false">E58-J58</f>
        <v>0</v>
      </c>
      <c r="L58" s="3"/>
      <c r="M58" s="3"/>
      <c r="N58" s="3"/>
      <c r="O58" s="3" t="n">
        <f aca="false">E58/5</f>
        <v>172</v>
      </c>
      <c r="P58" s="17" t="n">
        <f aca="false">13*O58-F58</f>
        <v>730</v>
      </c>
      <c r="Q58" s="17" t="n">
        <f aca="false">AC58*AD58</f>
        <v>720</v>
      </c>
      <c r="R58" s="17"/>
      <c r="S58" s="3"/>
      <c r="T58" s="3" t="n">
        <f aca="false">(F58+Q58)/O58</f>
        <v>12.9418604651163</v>
      </c>
      <c r="U58" s="3" t="n">
        <f aca="false">F58/O58</f>
        <v>8.75581395348837</v>
      </c>
      <c r="V58" s="3" t="n">
        <v>170.8</v>
      </c>
      <c r="W58" s="3" t="n">
        <v>149</v>
      </c>
      <c r="X58" s="3" t="n">
        <v>185.6</v>
      </c>
      <c r="Y58" s="3" t="n">
        <v>183</v>
      </c>
      <c r="Z58" s="3" t="n">
        <v>193.2</v>
      </c>
      <c r="AA58" s="3"/>
      <c r="AB58" s="3" t="n">
        <f aca="false">P58*G58</f>
        <v>730</v>
      </c>
      <c r="AC58" s="4" t="n">
        <v>5</v>
      </c>
      <c r="AD58" s="6" t="n">
        <f aca="false">MROUND(P58,AC58*AF58)/AC58</f>
        <v>144</v>
      </c>
      <c r="AE58" s="3" t="n">
        <f aca="false">AD58*AC58*G58</f>
        <v>720</v>
      </c>
      <c r="AF58" s="3" t="n">
        <f aca="false">VLOOKUP(A58,[1]Sheet!$A$1:$AG$1048576,32,0)</f>
        <v>12</v>
      </c>
      <c r="AG58" s="3" t="n">
        <f aca="false">VLOOKUP(A58,[1]Sheet!$A$1:$AG$1048576,33,0)</f>
        <v>84</v>
      </c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</row>
    <row r="59" customFormat="false" ht="15" hidden="false" customHeight="false" outlineLevel="0" collapsed="false">
      <c r="A59" s="18" t="s">
        <v>102</v>
      </c>
      <c r="B59" s="18" t="s">
        <v>44</v>
      </c>
      <c r="C59" s="18"/>
      <c r="D59" s="18"/>
      <c r="E59" s="18"/>
      <c r="F59" s="18"/>
      <c r="G59" s="19" t="n">
        <v>0</v>
      </c>
      <c r="H59" s="18" t="n">
        <v>180</v>
      </c>
      <c r="I59" s="18" t="s">
        <v>41</v>
      </c>
      <c r="J59" s="18"/>
      <c r="K59" s="18" t="n">
        <f aca="false">E59-J59</f>
        <v>0</v>
      </c>
      <c r="L59" s="18"/>
      <c r="M59" s="18"/>
      <c r="N59" s="18"/>
      <c r="O59" s="18" t="n">
        <f aca="false">E59/5</f>
        <v>0</v>
      </c>
      <c r="P59" s="20"/>
      <c r="Q59" s="20"/>
      <c r="R59" s="20"/>
      <c r="S59" s="18"/>
      <c r="T59" s="18" t="e">
        <f aca="false">(F59+Q59)/O59</f>
        <v>#DIV/0!</v>
      </c>
      <c r="U59" s="18" t="e">
        <f aca="false">F59/O59</f>
        <v>#DIV/0!</v>
      </c>
      <c r="V59" s="18" t="n">
        <v>0</v>
      </c>
      <c r="W59" s="18" t="n">
        <v>0</v>
      </c>
      <c r="X59" s="18" t="n">
        <v>0</v>
      </c>
      <c r="Y59" s="18" t="n">
        <v>0</v>
      </c>
      <c r="Z59" s="18" t="n">
        <v>0</v>
      </c>
      <c r="AA59" s="18" t="s">
        <v>46</v>
      </c>
      <c r="AB59" s="18" t="n">
        <f aca="false">P59*G59</f>
        <v>0</v>
      </c>
      <c r="AC59" s="19" t="n">
        <v>0</v>
      </c>
      <c r="AD59" s="21"/>
      <c r="AE59" s="18"/>
      <c r="AF59" s="18" t="n">
        <f aca="false">VLOOKUP(A59,[1]Sheet!$A$1:$AG$1048576,32,0)</f>
        <v>8</v>
      </c>
      <c r="AG59" s="18" t="n">
        <f aca="false">VLOOKUP(A59,[1]Sheet!$A$1:$AG$1048576,33,0)</f>
        <v>48</v>
      </c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</row>
    <row r="60" customFormat="false" ht="15" hidden="false" customHeight="false" outlineLevel="0" collapsed="false">
      <c r="A60" s="18" t="s">
        <v>103</v>
      </c>
      <c r="B60" s="18" t="s">
        <v>44</v>
      </c>
      <c r="C60" s="18"/>
      <c r="D60" s="18"/>
      <c r="E60" s="18"/>
      <c r="F60" s="18"/>
      <c r="G60" s="19" t="n">
        <v>0</v>
      </c>
      <c r="H60" s="18" t="n">
        <v>180</v>
      </c>
      <c r="I60" s="18" t="s">
        <v>41</v>
      </c>
      <c r="J60" s="18"/>
      <c r="K60" s="18" t="n">
        <f aca="false">E60-J60</f>
        <v>0</v>
      </c>
      <c r="L60" s="18"/>
      <c r="M60" s="18"/>
      <c r="N60" s="18"/>
      <c r="O60" s="18" t="n">
        <f aca="false">E60/5</f>
        <v>0</v>
      </c>
      <c r="P60" s="20"/>
      <c r="Q60" s="20"/>
      <c r="R60" s="20"/>
      <c r="S60" s="18"/>
      <c r="T60" s="18" t="e">
        <f aca="false">(F60+Q60)/O60</f>
        <v>#DIV/0!</v>
      </c>
      <c r="U60" s="18" t="e">
        <f aca="false">F60/O60</f>
        <v>#DIV/0!</v>
      </c>
      <c r="V60" s="18" t="n">
        <v>0</v>
      </c>
      <c r="W60" s="18" t="n">
        <v>0</v>
      </c>
      <c r="X60" s="18" t="n">
        <v>0</v>
      </c>
      <c r="Y60" s="18" t="n">
        <v>0</v>
      </c>
      <c r="Z60" s="18" t="n">
        <v>0.8</v>
      </c>
      <c r="AA60" s="18" t="s">
        <v>46</v>
      </c>
      <c r="AB60" s="18" t="n">
        <f aca="false">P60*G60</f>
        <v>0</v>
      </c>
      <c r="AC60" s="19" t="n">
        <v>0</v>
      </c>
      <c r="AD60" s="21"/>
      <c r="AE60" s="18"/>
      <c r="AF60" s="18" t="n">
        <f aca="false">VLOOKUP(A60,[1]Sheet!$A$1:$AG$1048576,32,0)</f>
        <v>6</v>
      </c>
      <c r="AG60" s="18" t="n">
        <f aca="false">VLOOKUP(A60,[1]Sheet!$A$1:$AG$1048576,33,0)</f>
        <v>72</v>
      </c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</row>
    <row r="61" customFormat="false" ht="15" hidden="false" customHeight="false" outlineLevel="0" collapsed="false">
      <c r="A61" s="18" t="s">
        <v>104</v>
      </c>
      <c r="B61" s="18" t="s">
        <v>44</v>
      </c>
      <c r="C61" s="18"/>
      <c r="D61" s="18"/>
      <c r="E61" s="18"/>
      <c r="F61" s="18"/>
      <c r="G61" s="19" t="n">
        <v>0</v>
      </c>
      <c r="H61" s="18" t="n">
        <v>180</v>
      </c>
      <c r="I61" s="18" t="s">
        <v>41</v>
      </c>
      <c r="J61" s="18"/>
      <c r="K61" s="18" t="n">
        <f aca="false">E61-J61</f>
        <v>0</v>
      </c>
      <c r="L61" s="18"/>
      <c r="M61" s="18"/>
      <c r="N61" s="18"/>
      <c r="O61" s="18" t="n">
        <f aca="false">E61/5</f>
        <v>0</v>
      </c>
      <c r="P61" s="20"/>
      <c r="Q61" s="20"/>
      <c r="R61" s="20"/>
      <c r="S61" s="18"/>
      <c r="T61" s="18" t="e">
        <f aca="false">(F61+Q61)/O61</f>
        <v>#DIV/0!</v>
      </c>
      <c r="U61" s="18" t="e">
        <f aca="false">F61/O61</f>
        <v>#DIV/0!</v>
      </c>
      <c r="V61" s="18" t="n">
        <v>0</v>
      </c>
      <c r="W61" s="18" t="n">
        <v>0</v>
      </c>
      <c r="X61" s="18" t="n">
        <v>0</v>
      </c>
      <c r="Y61" s="18" t="n">
        <v>0</v>
      </c>
      <c r="Z61" s="18" t="n">
        <v>0</v>
      </c>
      <c r="AA61" s="18" t="s">
        <v>46</v>
      </c>
      <c r="AB61" s="18" t="n">
        <f aca="false">P61*G61</f>
        <v>0</v>
      </c>
      <c r="AC61" s="19" t="n">
        <v>0</v>
      </c>
      <c r="AD61" s="21"/>
      <c r="AE61" s="18"/>
      <c r="AF61" s="18" t="n">
        <f aca="false">VLOOKUP(A61,[1]Sheet!$A$1:$AG$1048576,32,0)</f>
        <v>6</v>
      </c>
      <c r="AG61" s="18" t="n">
        <f aca="false">VLOOKUP(A61,[1]Sheet!$A$1:$AG$1048576,33,0)</f>
        <v>72</v>
      </c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</row>
    <row r="62" customFormat="false" ht="15" hidden="false" customHeight="false" outlineLevel="0" collapsed="false">
      <c r="A62" s="22" t="s">
        <v>105</v>
      </c>
      <c r="B62" s="22" t="s">
        <v>44</v>
      </c>
      <c r="C62" s="22" t="n">
        <v>3</v>
      </c>
      <c r="D62" s="22"/>
      <c r="E62" s="22"/>
      <c r="F62" s="22"/>
      <c r="G62" s="23" t="n">
        <v>0</v>
      </c>
      <c r="H62" s="22" t="n">
        <v>180</v>
      </c>
      <c r="I62" s="22" t="s">
        <v>53</v>
      </c>
      <c r="J62" s="22" t="n">
        <v>3</v>
      </c>
      <c r="K62" s="22" t="n">
        <f aca="false">E62-J62</f>
        <v>-3</v>
      </c>
      <c r="L62" s="22"/>
      <c r="M62" s="22"/>
      <c r="N62" s="22"/>
      <c r="O62" s="22" t="n">
        <f aca="false">E62/5</f>
        <v>0</v>
      </c>
      <c r="P62" s="24"/>
      <c r="Q62" s="24"/>
      <c r="R62" s="24"/>
      <c r="S62" s="22"/>
      <c r="T62" s="22" t="e">
        <f aca="false">(F62+Q62)/O62</f>
        <v>#DIV/0!</v>
      </c>
      <c r="U62" s="22" t="e">
        <f aca="false">F62/O62</f>
        <v>#DIV/0!</v>
      </c>
      <c r="V62" s="22" t="n">
        <v>4.6</v>
      </c>
      <c r="W62" s="22" t="n">
        <v>2.2</v>
      </c>
      <c r="X62" s="22" t="n">
        <v>9.6</v>
      </c>
      <c r="Y62" s="22" t="n">
        <v>15</v>
      </c>
      <c r="Z62" s="22" t="n">
        <v>12.6</v>
      </c>
      <c r="AA62" s="22" t="s">
        <v>106</v>
      </c>
      <c r="AB62" s="22" t="n">
        <f aca="false">P62*G62</f>
        <v>0</v>
      </c>
      <c r="AC62" s="23" t="n">
        <v>0</v>
      </c>
      <c r="AD62" s="26"/>
      <c r="AE62" s="22"/>
      <c r="AF62" s="22"/>
      <c r="AG62" s="22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</row>
    <row r="63" customFormat="false" ht="15" hidden="false" customHeight="false" outlineLevel="0" collapsed="false">
      <c r="A63" s="22" t="s">
        <v>107</v>
      </c>
      <c r="B63" s="22" t="s">
        <v>40</v>
      </c>
      <c r="C63" s="22" t="n">
        <v>48</v>
      </c>
      <c r="D63" s="22"/>
      <c r="E63" s="30" t="n">
        <v>3</v>
      </c>
      <c r="F63" s="30" t="n">
        <v>45</v>
      </c>
      <c r="G63" s="23" t="n">
        <v>0</v>
      </c>
      <c r="H63" s="22" t="e">
        <f aca="false">#N/A</f>
        <v>#N/A</v>
      </c>
      <c r="I63" s="22" t="s">
        <v>53</v>
      </c>
      <c r="J63" s="22" t="n">
        <v>3</v>
      </c>
      <c r="K63" s="22" t="n">
        <f aca="false">E63-J63</f>
        <v>0</v>
      </c>
      <c r="L63" s="22"/>
      <c r="M63" s="22"/>
      <c r="N63" s="22"/>
      <c r="O63" s="22" t="n">
        <f aca="false">E63/5</f>
        <v>0.6</v>
      </c>
      <c r="P63" s="24"/>
      <c r="Q63" s="24"/>
      <c r="R63" s="24"/>
      <c r="S63" s="22"/>
      <c r="T63" s="22" t="n">
        <f aca="false">(F63+Q63)/O63</f>
        <v>75</v>
      </c>
      <c r="U63" s="22" t="n">
        <f aca="false">F63/O63</f>
        <v>75</v>
      </c>
      <c r="V63" s="22" t="n">
        <v>1.2</v>
      </c>
      <c r="W63" s="22" t="n">
        <v>0</v>
      </c>
      <c r="X63" s="22" t="n">
        <v>1.8</v>
      </c>
      <c r="Y63" s="22" t="n">
        <v>0.6</v>
      </c>
      <c r="Z63" s="22" t="n">
        <v>0</v>
      </c>
      <c r="AA63" s="32" t="s">
        <v>108</v>
      </c>
      <c r="AB63" s="22" t="n">
        <f aca="false">P63*G63</f>
        <v>0</v>
      </c>
      <c r="AC63" s="23" t="n">
        <v>0</v>
      </c>
      <c r="AD63" s="26"/>
      <c r="AE63" s="22"/>
      <c r="AF63" s="22"/>
      <c r="AG63" s="22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</row>
    <row r="64" customFormat="false" ht="15" hidden="false" customHeight="false" outlineLevel="0" collapsed="false">
      <c r="A64" s="16" t="s">
        <v>109</v>
      </c>
      <c r="B64" s="3" t="s">
        <v>40</v>
      </c>
      <c r="C64" s="3"/>
      <c r="D64" s="3"/>
      <c r="E64" s="30" t="n">
        <f aca="false">E63</f>
        <v>3</v>
      </c>
      <c r="F64" s="30" t="n">
        <f aca="false">F63</f>
        <v>45</v>
      </c>
      <c r="G64" s="4" t="n">
        <v>1</v>
      </c>
      <c r="H64" s="3" t="n">
        <v>180</v>
      </c>
      <c r="I64" s="3" t="s">
        <v>41</v>
      </c>
      <c r="J64" s="3"/>
      <c r="K64" s="3" t="n">
        <f aca="false">E64-J64</f>
        <v>3</v>
      </c>
      <c r="L64" s="3"/>
      <c r="M64" s="3"/>
      <c r="N64" s="3"/>
      <c r="O64" s="3" t="n">
        <f aca="false">E64/5</f>
        <v>0.6</v>
      </c>
      <c r="P64" s="17"/>
      <c r="Q64" s="17" t="n">
        <f aca="false">AC64*AD64</f>
        <v>0</v>
      </c>
      <c r="R64" s="17"/>
      <c r="S64" s="3"/>
      <c r="T64" s="3" t="n">
        <f aca="false">(F64+Q64)/O64</f>
        <v>75</v>
      </c>
      <c r="U64" s="3" t="n">
        <f aca="false">F64/O64</f>
        <v>75</v>
      </c>
      <c r="V64" s="3" t="n">
        <v>1.2</v>
      </c>
      <c r="W64" s="3" t="n">
        <v>0</v>
      </c>
      <c r="X64" s="3" t="n">
        <v>1.8</v>
      </c>
      <c r="Y64" s="3" t="n">
        <v>1.8</v>
      </c>
      <c r="Z64" s="3" t="n">
        <v>0</v>
      </c>
      <c r="AA64" s="25" t="s">
        <v>110</v>
      </c>
      <c r="AB64" s="3" t="n">
        <f aca="false">P64*G64</f>
        <v>0</v>
      </c>
      <c r="AC64" s="4" t="n">
        <v>3</v>
      </c>
      <c r="AD64" s="6" t="n">
        <f aca="false">MROUND(P64,AC64*AF64)/AC64</f>
        <v>0</v>
      </c>
      <c r="AE64" s="3" t="n">
        <f aca="false">AD64*AC64*G64</f>
        <v>0</v>
      </c>
      <c r="AF64" s="3" t="n">
        <f aca="false">VLOOKUP(A64,[1]Sheet!$A$1:$AG$1048576,32,0)</f>
        <v>14</v>
      </c>
      <c r="AG64" s="3" t="n">
        <f aca="false">VLOOKUP(A64,[1]Sheet!$A$1:$AG$1048576,33,0)</f>
        <v>126</v>
      </c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</row>
    <row r="65" customFormat="false" ht="15" hidden="false" customHeight="false" outlineLevel="0" collapsed="false">
      <c r="A65" s="3" t="s">
        <v>111</v>
      </c>
      <c r="B65" s="3" t="s">
        <v>44</v>
      </c>
      <c r="C65" s="3" t="n">
        <v>1339</v>
      </c>
      <c r="D65" s="3" t="n">
        <v>2857</v>
      </c>
      <c r="E65" s="3" t="n">
        <v>1021</v>
      </c>
      <c r="F65" s="3" t="n">
        <v>2918</v>
      </c>
      <c r="G65" s="4" t="n">
        <v>0.25</v>
      </c>
      <c r="H65" s="3" t="n">
        <v>180</v>
      </c>
      <c r="I65" s="3" t="s">
        <v>41</v>
      </c>
      <c r="J65" s="3" t="n">
        <v>1020</v>
      </c>
      <c r="K65" s="3" t="n">
        <f aca="false">E65-J65</f>
        <v>1</v>
      </c>
      <c r="L65" s="3"/>
      <c r="M65" s="3"/>
      <c r="N65" s="3"/>
      <c r="O65" s="3" t="n">
        <f aca="false">E65/5</f>
        <v>204.2</v>
      </c>
      <c r="P65" s="17"/>
      <c r="Q65" s="17" t="n">
        <f aca="false">AC65*AD65</f>
        <v>0</v>
      </c>
      <c r="R65" s="17"/>
      <c r="S65" s="3"/>
      <c r="T65" s="3" t="n">
        <f aca="false">(F65+Q65)/O65</f>
        <v>14.2899118511263</v>
      </c>
      <c r="U65" s="3" t="n">
        <f aca="false">F65/O65</f>
        <v>14.2899118511263</v>
      </c>
      <c r="V65" s="3" t="n">
        <v>275.4</v>
      </c>
      <c r="W65" s="3" t="n">
        <v>224.8</v>
      </c>
      <c r="X65" s="3" t="n">
        <v>294.8</v>
      </c>
      <c r="Y65" s="3" t="n">
        <v>194.4</v>
      </c>
      <c r="Z65" s="3" t="n">
        <v>263.4</v>
      </c>
      <c r="AA65" s="3"/>
      <c r="AB65" s="3" t="n">
        <f aca="false">P65*G65</f>
        <v>0</v>
      </c>
      <c r="AC65" s="4" t="n">
        <v>12</v>
      </c>
      <c r="AD65" s="6" t="n">
        <f aca="false">MROUND(P65,AC65*AF65)/AC65</f>
        <v>0</v>
      </c>
      <c r="AE65" s="3" t="n">
        <f aca="false">AD65*AC65*G65</f>
        <v>0</v>
      </c>
      <c r="AF65" s="3" t="n">
        <f aca="false">VLOOKUP(A65,[1]Sheet!$A$1:$AG$1048576,32,0)</f>
        <v>14</v>
      </c>
      <c r="AG65" s="3" t="n">
        <f aca="false">VLOOKUP(A65,[1]Sheet!$A$1:$AG$1048576,33,0)</f>
        <v>70</v>
      </c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</row>
    <row r="66" customFormat="false" ht="15" hidden="false" customHeight="false" outlineLevel="0" collapsed="false">
      <c r="A66" s="3" t="s">
        <v>112</v>
      </c>
      <c r="B66" s="3" t="s">
        <v>44</v>
      </c>
      <c r="C66" s="3" t="n">
        <v>734</v>
      </c>
      <c r="D66" s="3" t="n">
        <v>1848</v>
      </c>
      <c r="E66" s="3" t="n">
        <v>508</v>
      </c>
      <c r="F66" s="3" t="n">
        <v>1901</v>
      </c>
      <c r="G66" s="4" t="n">
        <v>0.3</v>
      </c>
      <c r="H66" s="3" t="n">
        <v>180</v>
      </c>
      <c r="I66" s="3" t="s">
        <v>41</v>
      </c>
      <c r="J66" s="3" t="n">
        <v>502</v>
      </c>
      <c r="K66" s="3" t="n">
        <f aca="false">E66-J66</f>
        <v>6</v>
      </c>
      <c r="L66" s="3"/>
      <c r="M66" s="3"/>
      <c r="N66" s="3"/>
      <c r="O66" s="3" t="n">
        <f aca="false">E66/5</f>
        <v>101.6</v>
      </c>
      <c r="P66" s="17"/>
      <c r="Q66" s="17" t="n">
        <f aca="false">AC66*AD66</f>
        <v>0</v>
      </c>
      <c r="R66" s="17"/>
      <c r="S66" s="3"/>
      <c r="T66" s="3" t="n">
        <f aca="false">(F66+Q66)/O66</f>
        <v>18.7106299212598</v>
      </c>
      <c r="U66" s="3" t="n">
        <f aca="false">F66/O66</f>
        <v>18.7106299212598</v>
      </c>
      <c r="V66" s="3" t="n">
        <v>170.4</v>
      </c>
      <c r="W66" s="3" t="n">
        <v>121.8</v>
      </c>
      <c r="X66" s="3" t="n">
        <v>151.2</v>
      </c>
      <c r="Y66" s="3" t="n">
        <v>116.2</v>
      </c>
      <c r="Z66" s="3" t="n">
        <v>116.56</v>
      </c>
      <c r="AA66" s="3"/>
      <c r="AB66" s="3" t="n">
        <f aca="false">P66*G66</f>
        <v>0</v>
      </c>
      <c r="AC66" s="4" t="n">
        <v>12</v>
      </c>
      <c r="AD66" s="6" t="n">
        <f aca="false">MROUND(P66,AC66*AF66)/AC66</f>
        <v>0</v>
      </c>
      <c r="AE66" s="3" t="n">
        <f aca="false">AD66*AC66*G66</f>
        <v>0</v>
      </c>
      <c r="AF66" s="3" t="n">
        <f aca="false">VLOOKUP(A66,[1]Sheet!$A$1:$AG$1048576,32,0)</f>
        <v>14</v>
      </c>
      <c r="AG66" s="3" t="n">
        <f aca="false">VLOOKUP(A66,[1]Sheet!$A$1:$AG$1048576,33,0)</f>
        <v>70</v>
      </c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</row>
    <row r="67" customFormat="false" ht="15" hidden="false" customHeight="false" outlineLevel="0" collapsed="false">
      <c r="A67" s="3" t="s">
        <v>113</v>
      </c>
      <c r="B67" s="3" t="s">
        <v>40</v>
      </c>
      <c r="C67" s="3" t="n">
        <v>28.6</v>
      </c>
      <c r="D67" s="3" t="n">
        <v>550.8</v>
      </c>
      <c r="E67" s="3" t="n">
        <v>160.4</v>
      </c>
      <c r="F67" s="3" t="n">
        <v>390.1</v>
      </c>
      <c r="G67" s="4" t="n">
        <v>1</v>
      </c>
      <c r="H67" s="3" t="n">
        <v>180</v>
      </c>
      <c r="I67" s="3" t="s">
        <v>114</v>
      </c>
      <c r="J67" s="3" t="n">
        <v>168.6</v>
      </c>
      <c r="K67" s="3" t="n">
        <f aca="false">E67-J67</f>
        <v>-8.19999999999999</v>
      </c>
      <c r="L67" s="3"/>
      <c r="M67" s="3"/>
      <c r="N67" s="3"/>
      <c r="O67" s="3" t="n">
        <f aca="false">E67/5</f>
        <v>32.08</v>
      </c>
      <c r="P67" s="17" t="n">
        <f aca="false">14*O67-F67</f>
        <v>59.02</v>
      </c>
      <c r="Q67" s="17" t="n">
        <f aca="false">AC67*AD67</f>
        <v>64.8</v>
      </c>
      <c r="R67" s="17"/>
      <c r="S67" s="3"/>
      <c r="T67" s="3" t="n">
        <f aca="false">(F67+Q67)/O67</f>
        <v>14.180174563591</v>
      </c>
      <c r="U67" s="3" t="n">
        <f aca="false">F67/O67</f>
        <v>12.1602244389027</v>
      </c>
      <c r="V67" s="3" t="n">
        <v>37.54</v>
      </c>
      <c r="W67" s="3" t="n">
        <v>48.66</v>
      </c>
      <c r="X67" s="3" t="n">
        <v>24.12</v>
      </c>
      <c r="Y67" s="3" t="n">
        <v>34.2</v>
      </c>
      <c r="Z67" s="3" t="n">
        <v>51.16</v>
      </c>
      <c r="AA67" s="3"/>
      <c r="AB67" s="3" t="n">
        <f aca="false">P67*G67</f>
        <v>59.02</v>
      </c>
      <c r="AC67" s="4" t="n">
        <v>1.8</v>
      </c>
      <c r="AD67" s="6" t="n">
        <f aca="false">MROUND(P67,AC67*AF67)/AC67</f>
        <v>36</v>
      </c>
      <c r="AE67" s="3" t="n">
        <f aca="false">AD67*AC67*G67</f>
        <v>64.8</v>
      </c>
      <c r="AF67" s="3" t="n">
        <f aca="false">VLOOKUP(A67,[1]Sheet!$A$1:$AG$1048576,32,0)</f>
        <v>18</v>
      </c>
      <c r="AG67" s="3" t="n">
        <f aca="false">VLOOKUP(A67,[1]Sheet!$A$1:$AG$1048576,33,0)</f>
        <v>234</v>
      </c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</row>
    <row r="68" customFormat="false" ht="15" hidden="false" customHeight="false" outlineLevel="0" collapsed="false">
      <c r="A68" s="3" t="s">
        <v>115</v>
      </c>
      <c r="B68" s="3" t="s">
        <v>44</v>
      </c>
      <c r="C68" s="3" t="n">
        <v>542</v>
      </c>
      <c r="D68" s="3" t="n">
        <v>1344</v>
      </c>
      <c r="E68" s="3" t="n">
        <v>605</v>
      </c>
      <c r="F68" s="3" t="n">
        <v>1128</v>
      </c>
      <c r="G68" s="4" t="n">
        <v>0.3</v>
      </c>
      <c r="H68" s="3" t="n">
        <v>180</v>
      </c>
      <c r="I68" s="3" t="s">
        <v>41</v>
      </c>
      <c r="J68" s="3" t="n">
        <v>601</v>
      </c>
      <c r="K68" s="3" t="n">
        <f aca="false">E68-J68</f>
        <v>4</v>
      </c>
      <c r="L68" s="3"/>
      <c r="M68" s="3"/>
      <c r="N68" s="3"/>
      <c r="O68" s="3" t="n">
        <f aca="false">E68/5</f>
        <v>121</v>
      </c>
      <c r="P68" s="17" t="n">
        <f aca="false">13*O68-F68</f>
        <v>445</v>
      </c>
      <c r="Q68" s="17" t="n">
        <f aca="false">AC68*AD68</f>
        <v>504</v>
      </c>
      <c r="R68" s="17"/>
      <c r="S68" s="3"/>
      <c r="T68" s="3" t="n">
        <f aca="false">(F68+Q68)/O68</f>
        <v>13.4876033057851</v>
      </c>
      <c r="U68" s="3" t="n">
        <f aca="false">F68/O68</f>
        <v>9.32231404958678</v>
      </c>
      <c r="V68" s="3" t="n">
        <v>117.8</v>
      </c>
      <c r="W68" s="3" t="n">
        <v>112.6</v>
      </c>
      <c r="X68" s="3" t="n">
        <v>120.4</v>
      </c>
      <c r="Y68" s="3" t="n">
        <v>98.6</v>
      </c>
      <c r="Z68" s="3" t="n">
        <v>110.8</v>
      </c>
      <c r="AA68" s="3"/>
      <c r="AB68" s="3" t="n">
        <f aca="false">P68*G68</f>
        <v>133.5</v>
      </c>
      <c r="AC68" s="4" t="n">
        <v>12</v>
      </c>
      <c r="AD68" s="6" t="n">
        <f aca="false">MROUND(P68,AC68*AF68)/AC68</f>
        <v>42</v>
      </c>
      <c r="AE68" s="3" t="n">
        <f aca="false">AD68*AC68*G68</f>
        <v>151.2</v>
      </c>
      <c r="AF68" s="3" t="n">
        <f aca="false">VLOOKUP(A68,[1]Sheet!$A$1:$AG$1048576,32,0)</f>
        <v>14</v>
      </c>
      <c r="AG68" s="3" t="n">
        <f aca="false">VLOOKUP(A68,[1]Sheet!$A$1:$AG$1048576,33,0)</f>
        <v>70</v>
      </c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</row>
    <row r="69" customFormat="false" ht="15" hidden="false" customHeight="false" outlineLevel="0" collapsed="false">
      <c r="A69" s="3" t="s">
        <v>116</v>
      </c>
      <c r="B69" s="3" t="s">
        <v>44</v>
      </c>
      <c r="C69" s="3" t="n">
        <v>17</v>
      </c>
      <c r="D69" s="3" t="n">
        <v>240</v>
      </c>
      <c r="E69" s="3" t="n">
        <v>60</v>
      </c>
      <c r="F69" s="3" t="n">
        <v>180</v>
      </c>
      <c r="G69" s="4" t="n">
        <v>0.2</v>
      </c>
      <c r="H69" s="3" t="n">
        <v>365</v>
      </c>
      <c r="I69" s="3" t="s">
        <v>41</v>
      </c>
      <c r="J69" s="3" t="n">
        <v>78</v>
      </c>
      <c r="K69" s="3" t="n">
        <f aca="false">E69-J69</f>
        <v>-18</v>
      </c>
      <c r="L69" s="3"/>
      <c r="M69" s="3"/>
      <c r="N69" s="3"/>
      <c r="O69" s="3" t="n">
        <f aca="false">E69/5</f>
        <v>12</v>
      </c>
      <c r="P69" s="17"/>
      <c r="Q69" s="17" t="n">
        <f aca="false">AC69*AD69</f>
        <v>0</v>
      </c>
      <c r="R69" s="17"/>
      <c r="S69" s="3"/>
      <c r="T69" s="3" t="n">
        <f aca="false">(F69+Q69)/O69</f>
        <v>15</v>
      </c>
      <c r="U69" s="3" t="n">
        <f aca="false">F69/O69</f>
        <v>15</v>
      </c>
      <c r="V69" s="3" t="n">
        <v>15.4</v>
      </c>
      <c r="W69" s="3" t="n">
        <v>18.2</v>
      </c>
      <c r="X69" s="3" t="n">
        <v>14</v>
      </c>
      <c r="Y69" s="3" t="n">
        <v>14.4</v>
      </c>
      <c r="Z69" s="3" t="n">
        <v>23</v>
      </c>
      <c r="AA69" s="3"/>
      <c r="AB69" s="3" t="n">
        <f aca="false">P69*G69</f>
        <v>0</v>
      </c>
      <c r="AC69" s="4" t="n">
        <v>6</v>
      </c>
      <c r="AD69" s="6" t="n">
        <f aca="false">MROUND(P69,AC69*AF69)/AC69</f>
        <v>0</v>
      </c>
      <c r="AE69" s="3" t="n">
        <f aca="false">AD69*AC69*G69</f>
        <v>0</v>
      </c>
      <c r="AF69" s="3" t="n">
        <f aca="false">VLOOKUP(A69,[1]Sheet!$A$1:$AG$1048576,32,0)</f>
        <v>10</v>
      </c>
      <c r="AG69" s="3" t="n">
        <f aca="false">VLOOKUP(A69,[1]Sheet!$A$1:$AG$1048576,33,0)</f>
        <v>130</v>
      </c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</row>
    <row r="70" customFormat="false" ht="15" hidden="false" customHeight="false" outlineLevel="0" collapsed="false">
      <c r="A70" s="31" t="s">
        <v>117</v>
      </c>
      <c r="B70" s="3" t="s">
        <v>44</v>
      </c>
      <c r="C70" s="3" t="n">
        <v>84</v>
      </c>
      <c r="D70" s="3" t="n">
        <v>60</v>
      </c>
      <c r="E70" s="3" t="n">
        <v>98</v>
      </c>
      <c r="F70" s="3" t="n">
        <v>10</v>
      </c>
      <c r="G70" s="4" t="n">
        <v>0.2</v>
      </c>
      <c r="H70" s="3" t="n">
        <v>365</v>
      </c>
      <c r="I70" s="3" t="s">
        <v>41</v>
      </c>
      <c r="J70" s="3" t="n">
        <v>98</v>
      </c>
      <c r="K70" s="3" t="n">
        <f aca="false">E70-J70</f>
        <v>0</v>
      </c>
      <c r="L70" s="3"/>
      <c r="M70" s="3"/>
      <c r="N70" s="3"/>
      <c r="O70" s="3" t="n">
        <f aca="false">E70/5</f>
        <v>19.6</v>
      </c>
      <c r="P70" s="33" t="n">
        <f aca="false">14*O70-F70</f>
        <v>264.4</v>
      </c>
      <c r="Q70" s="33" t="n">
        <f aca="false">AC70*AD70</f>
        <v>240</v>
      </c>
      <c r="R70" s="17"/>
      <c r="S70" s="3"/>
      <c r="T70" s="3" t="n">
        <f aca="false">(F70+Q70)/O70</f>
        <v>12.7551020408163</v>
      </c>
      <c r="U70" s="3" t="n">
        <f aca="false">F70/O70</f>
        <v>0.510204081632653</v>
      </c>
      <c r="V70" s="3" t="n">
        <v>16.8</v>
      </c>
      <c r="W70" s="3" t="n">
        <v>12.6</v>
      </c>
      <c r="X70" s="3" t="n">
        <v>15.8</v>
      </c>
      <c r="Y70" s="3" t="n">
        <v>12</v>
      </c>
      <c r="Z70" s="3" t="n">
        <v>23.6</v>
      </c>
      <c r="AA70" s="31" t="s">
        <v>118</v>
      </c>
      <c r="AB70" s="3" t="n">
        <f aca="false">P70*G70</f>
        <v>52.88</v>
      </c>
      <c r="AC70" s="4" t="n">
        <v>6</v>
      </c>
      <c r="AD70" s="6" t="n">
        <f aca="false">MROUND(P70,AC70*AF70)/AC70</f>
        <v>40</v>
      </c>
      <c r="AE70" s="3" t="n">
        <f aca="false">AD70*AC70*G70</f>
        <v>48</v>
      </c>
      <c r="AF70" s="3" t="n">
        <f aca="false">VLOOKUP(A70,[1]Sheet!$A$1:$AG$1048576,32,0)</f>
        <v>10</v>
      </c>
      <c r="AG70" s="3" t="n">
        <f aca="false">VLOOKUP(A70,[1]Sheet!$A$1:$AG$1048576,33,0)</f>
        <v>130</v>
      </c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</row>
    <row r="71" customFormat="false" ht="15" hidden="false" customHeight="false" outlineLevel="0" collapsed="false">
      <c r="A71" s="18" t="s">
        <v>119</v>
      </c>
      <c r="B71" s="18" t="s">
        <v>44</v>
      </c>
      <c r="C71" s="18"/>
      <c r="D71" s="18"/>
      <c r="E71" s="18"/>
      <c r="F71" s="18"/>
      <c r="G71" s="19" t="n">
        <v>0</v>
      </c>
      <c r="H71" s="18" t="n">
        <v>180</v>
      </c>
      <c r="I71" s="18" t="s">
        <v>41</v>
      </c>
      <c r="J71" s="18"/>
      <c r="K71" s="18" t="n">
        <f aca="false">E71-J71</f>
        <v>0</v>
      </c>
      <c r="L71" s="18"/>
      <c r="M71" s="18"/>
      <c r="N71" s="18"/>
      <c r="O71" s="18" t="n">
        <f aca="false">E71/5</f>
        <v>0</v>
      </c>
      <c r="P71" s="20"/>
      <c r="Q71" s="20"/>
      <c r="R71" s="20"/>
      <c r="S71" s="18"/>
      <c r="T71" s="18" t="e">
        <f aca="false">(F71+Q71)/O71</f>
        <v>#DIV/0!</v>
      </c>
      <c r="U71" s="18" t="e">
        <f aca="false">F71/O71</f>
        <v>#DIV/0!</v>
      </c>
      <c r="V71" s="18" t="n">
        <v>0</v>
      </c>
      <c r="W71" s="18" t="n">
        <v>0</v>
      </c>
      <c r="X71" s="18" t="n">
        <v>0</v>
      </c>
      <c r="Y71" s="18" t="n">
        <v>0</v>
      </c>
      <c r="Z71" s="18" t="n">
        <v>0</v>
      </c>
      <c r="AA71" s="18" t="s">
        <v>46</v>
      </c>
      <c r="AB71" s="18" t="n">
        <f aca="false">P71*G71</f>
        <v>0</v>
      </c>
      <c r="AC71" s="19" t="n">
        <v>0</v>
      </c>
      <c r="AD71" s="21"/>
      <c r="AE71" s="18"/>
      <c r="AF71" s="18" t="n">
        <f aca="false">VLOOKUP(A71,[1]Sheet!$A$1:$AG$1048576,32,0)</f>
        <v>14</v>
      </c>
      <c r="AG71" s="18" t="n">
        <f aca="false">VLOOKUP(A71,[1]Sheet!$A$1:$AG$1048576,33,0)</f>
        <v>70</v>
      </c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</row>
    <row r="72" customFormat="false" ht="15" hidden="false" customHeight="false" outlineLevel="0" collapsed="false">
      <c r="A72" s="18" t="s">
        <v>120</v>
      </c>
      <c r="B72" s="18" t="s">
        <v>44</v>
      </c>
      <c r="C72" s="18"/>
      <c r="D72" s="18"/>
      <c r="E72" s="18"/>
      <c r="F72" s="18"/>
      <c r="G72" s="19" t="n">
        <v>0</v>
      </c>
      <c r="H72" s="18" t="n">
        <v>180</v>
      </c>
      <c r="I72" s="18" t="s">
        <v>41</v>
      </c>
      <c r="J72" s="18"/>
      <c r="K72" s="18" t="n">
        <f aca="false">E72-J72</f>
        <v>0</v>
      </c>
      <c r="L72" s="18"/>
      <c r="M72" s="18"/>
      <c r="N72" s="18"/>
      <c r="O72" s="18" t="n">
        <f aca="false">E72/5</f>
        <v>0</v>
      </c>
      <c r="P72" s="20"/>
      <c r="Q72" s="20"/>
      <c r="R72" s="20"/>
      <c r="S72" s="18"/>
      <c r="T72" s="18" t="e">
        <f aca="false">(F72+Q72)/O72</f>
        <v>#DIV/0!</v>
      </c>
      <c r="U72" s="18" t="e">
        <f aca="false">F72/O72</f>
        <v>#DIV/0!</v>
      </c>
      <c r="V72" s="18" t="n">
        <v>0</v>
      </c>
      <c r="W72" s="18" t="n">
        <v>0</v>
      </c>
      <c r="X72" s="18" t="n">
        <v>0</v>
      </c>
      <c r="Y72" s="18" t="n">
        <v>0</v>
      </c>
      <c r="Z72" s="18" t="n">
        <v>0</v>
      </c>
      <c r="AA72" s="18" t="s">
        <v>46</v>
      </c>
      <c r="AB72" s="18" t="n">
        <f aca="false">P72*G72</f>
        <v>0</v>
      </c>
      <c r="AC72" s="19" t="n">
        <v>0</v>
      </c>
      <c r="AD72" s="21"/>
      <c r="AE72" s="18"/>
      <c r="AF72" s="18" t="n">
        <f aca="false">VLOOKUP(A72,[1]Sheet!$A$1:$AG$1048576,32,0)</f>
        <v>14</v>
      </c>
      <c r="AG72" s="18" t="n">
        <f aca="false">VLOOKUP(A72,[1]Sheet!$A$1:$AG$1048576,33,0)</f>
        <v>70</v>
      </c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</row>
    <row r="73" customFormat="false" ht="15" hidden="false" customHeight="false" outlineLevel="0" collapsed="false">
      <c r="A73" s="3" t="s">
        <v>121</v>
      </c>
      <c r="B73" s="3" t="s">
        <v>44</v>
      </c>
      <c r="C73" s="3" t="n">
        <v>2141</v>
      </c>
      <c r="D73" s="3" t="n">
        <v>1680</v>
      </c>
      <c r="E73" s="3" t="n">
        <v>1339</v>
      </c>
      <c r="F73" s="3" t="n">
        <v>2241</v>
      </c>
      <c r="G73" s="4" t="n">
        <v>0.25</v>
      </c>
      <c r="H73" s="3" t="n">
        <v>180</v>
      </c>
      <c r="I73" s="3" t="s">
        <v>41</v>
      </c>
      <c r="J73" s="3" t="n">
        <v>1334</v>
      </c>
      <c r="K73" s="3" t="n">
        <f aca="false">E73-J73</f>
        <v>5</v>
      </c>
      <c r="L73" s="3"/>
      <c r="M73" s="3"/>
      <c r="N73" s="3"/>
      <c r="O73" s="3" t="n">
        <f aca="false">E73/5</f>
        <v>267.8</v>
      </c>
      <c r="P73" s="17" t="n">
        <f aca="false">13*O73-F73</f>
        <v>1240.4</v>
      </c>
      <c r="Q73" s="17" t="n">
        <f aca="false">AC73*AD73</f>
        <v>1176</v>
      </c>
      <c r="R73" s="17"/>
      <c r="S73" s="3"/>
      <c r="T73" s="3" t="n">
        <f aca="false">(F73+Q73)/O73</f>
        <v>12.7595220313667</v>
      </c>
      <c r="U73" s="3" t="n">
        <f aca="false">F73/O73</f>
        <v>8.36818521284541</v>
      </c>
      <c r="V73" s="3" t="n">
        <v>255.2</v>
      </c>
      <c r="W73" s="3" t="n">
        <v>231.2</v>
      </c>
      <c r="X73" s="3" t="n">
        <v>354.8</v>
      </c>
      <c r="Y73" s="3" t="n">
        <v>191.4</v>
      </c>
      <c r="Z73" s="3" t="n">
        <v>237.6</v>
      </c>
      <c r="AA73" s="3"/>
      <c r="AB73" s="3" t="n">
        <f aca="false">P73*G73</f>
        <v>310.1</v>
      </c>
      <c r="AC73" s="4" t="n">
        <v>12</v>
      </c>
      <c r="AD73" s="6" t="n">
        <f aca="false">MROUND(P73,AC73*AF73)/AC73</f>
        <v>98</v>
      </c>
      <c r="AE73" s="3" t="n">
        <f aca="false">AD73*AC73*G73</f>
        <v>294</v>
      </c>
      <c r="AF73" s="3" t="n">
        <f aca="false">VLOOKUP(A73,[1]Sheet!$A$1:$AG$1048576,32,0)</f>
        <v>14</v>
      </c>
      <c r="AG73" s="3" t="n">
        <f aca="false">VLOOKUP(A73,[1]Sheet!$A$1:$AG$1048576,33,0)</f>
        <v>70</v>
      </c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</row>
    <row r="74" customFormat="false" ht="15" hidden="false" customHeight="false" outlineLevel="0" collapsed="false">
      <c r="A74" s="3" t="s">
        <v>122</v>
      </c>
      <c r="B74" s="3" t="s">
        <v>44</v>
      </c>
      <c r="C74" s="3" t="n">
        <v>282</v>
      </c>
      <c r="D74" s="3" t="n">
        <v>4032</v>
      </c>
      <c r="E74" s="3" t="n">
        <v>1213</v>
      </c>
      <c r="F74" s="3" t="n">
        <v>2867</v>
      </c>
      <c r="G74" s="4" t="n">
        <v>0.25</v>
      </c>
      <c r="H74" s="3" t="n">
        <v>180</v>
      </c>
      <c r="I74" s="3" t="s">
        <v>41</v>
      </c>
      <c r="J74" s="3" t="n">
        <v>1208</v>
      </c>
      <c r="K74" s="3" t="n">
        <f aca="false">E74-J74</f>
        <v>5</v>
      </c>
      <c r="L74" s="3"/>
      <c r="M74" s="3"/>
      <c r="N74" s="3"/>
      <c r="O74" s="3" t="n">
        <f aca="false">E74/5</f>
        <v>242.6</v>
      </c>
      <c r="P74" s="17" t="n">
        <f aca="false">13*O74-F74</f>
        <v>286.8</v>
      </c>
      <c r="Q74" s="17" t="n">
        <f aca="false">AC74*AD74</f>
        <v>336</v>
      </c>
      <c r="R74" s="17"/>
      <c r="S74" s="3"/>
      <c r="T74" s="3" t="n">
        <f aca="false">(F74+Q74)/O74</f>
        <v>13.2028029678483</v>
      </c>
      <c r="U74" s="3" t="n">
        <f aca="false">F74/O74</f>
        <v>11.8178070898599</v>
      </c>
      <c r="V74" s="3" t="n">
        <v>292.6</v>
      </c>
      <c r="W74" s="3" t="n">
        <v>257.6</v>
      </c>
      <c r="X74" s="3" t="n">
        <v>284</v>
      </c>
      <c r="Y74" s="3" t="n">
        <v>209.6</v>
      </c>
      <c r="Z74" s="3" t="n">
        <v>246.8</v>
      </c>
      <c r="AA74" s="3"/>
      <c r="AB74" s="3" t="n">
        <f aca="false">P74*G74</f>
        <v>71.6999999999999</v>
      </c>
      <c r="AC74" s="4" t="n">
        <v>12</v>
      </c>
      <c r="AD74" s="6" t="n">
        <f aca="false">MROUND(P74,AC74*AF74)/AC74</f>
        <v>28</v>
      </c>
      <c r="AE74" s="3" t="n">
        <f aca="false">AD74*AC74*G74</f>
        <v>84</v>
      </c>
      <c r="AF74" s="3" t="n">
        <f aca="false">VLOOKUP(A74,[1]Sheet!$A$1:$AG$1048576,32,0)</f>
        <v>14</v>
      </c>
      <c r="AG74" s="3" t="n">
        <f aca="false">VLOOKUP(A74,[1]Sheet!$A$1:$AG$1048576,33,0)</f>
        <v>70</v>
      </c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</row>
    <row r="75" customFormat="false" ht="15" hidden="false" customHeight="false" outlineLevel="0" collapsed="false">
      <c r="A75" s="3" t="s">
        <v>123</v>
      </c>
      <c r="B75" s="3" t="s">
        <v>40</v>
      </c>
      <c r="C75" s="3" t="n">
        <v>59.4</v>
      </c>
      <c r="D75" s="3" t="n">
        <v>113.4</v>
      </c>
      <c r="E75" s="3" t="n">
        <v>43.2</v>
      </c>
      <c r="F75" s="3" t="n">
        <v>129.6</v>
      </c>
      <c r="G75" s="4" t="n">
        <v>1</v>
      </c>
      <c r="H75" s="3" t="n">
        <v>180</v>
      </c>
      <c r="I75" s="3" t="s">
        <v>41</v>
      </c>
      <c r="J75" s="3" t="n">
        <v>43.2</v>
      </c>
      <c r="K75" s="3" t="n">
        <f aca="false">E75-J75</f>
        <v>0</v>
      </c>
      <c r="L75" s="3"/>
      <c r="M75" s="3"/>
      <c r="N75" s="3"/>
      <c r="O75" s="3" t="n">
        <f aca="false">E75/5</f>
        <v>8.64</v>
      </c>
      <c r="P75" s="17"/>
      <c r="Q75" s="17" t="n">
        <f aca="false">AC75*AD75</f>
        <v>0</v>
      </c>
      <c r="R75" s="17"/>
      <c r="S75" s="3"/>
      <c r="T75" s="3" t="n">
        <f aca="false">(F75+Q75)/O75</f>
        <v>15</v>
      </c>
      <c r="U75" s="3" t="n">
        <f aca="false">F75/O75</f>
        <v>15</v>
      </c>
      <c r="V75" s="3" t="n">
        <v>11.34</v>
      </c>
      <c r="W75" s="3" t="n">
        <v>4.32</v>
      </c>
      <c r="X75" s="3" t="n">
        <v>7.02</v>
      </c>
      <c r="Y75" s="3" t="n">
        <v>0</v>
      </c>
      <c r="Z75" s="3" t="n">
        <v>2.7</v>
      </c>
      <c r="AA75" s="3"/>
      <c r="AB75" s="3" t="n">
        <f aca="false">P75*G75</f>
        <v>0</v>
      </c>
      <c r="AC75" s="4" t="n">
        <v>2.7</v>
      </c>
      <c r="AD75" s="6" t="n">
        <f aca="false">MROUND(P75,AC75*AF75)/AC75</f>
        <v>0</v>
      </c>
      <c r="AE75" s="3" t="n">
        <f aca="false">AD75*AC75*G75</f>
        <v>0</v>
      </c>
      <c r="AF75" s="3" t="n">
        <f aca="false">VLOOKUP(A75,[1]Sheet!$A$1:$AG$1048576,32,0)</f>
        <v>14</v>
      </c>
      <c r="AG75" s="3" t="n">
        <f aca="false">VLOOKUP(A75,[1]Sheet!$A$1:$AG$1048576,33,0)</f>
        <v>126</v>
      </c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</row>
    <row r="76" customFormat="false" ht="15" hidden="false" customHeight="false" outlineLevel="0" collapsed="false">
      <c r="A76" s="3" t="s">
        <v>124</v>
      </c>
      <c r="B76" s="3" t="s">
        <v>40</v>
      </c>
      <c r="C76" s="3" t="n">
        <v>625</v>
      </c>
      <c r="D76" s="3" t="n">
        <v>2460</v>
      </c>
      <c r="E76" s="3" t="n">
        <v>900</v>
      </c>
      <c r="F76" s="3" t="n">
        <v>2035</v>
      </c>
      <c r="G76" s="4" t="n">
        <v>1</v>
      </c>
      <c r="H76" s="3" t="n">
        <v>180</v>
      </c>
      <c r="I76" s="3" t="s">
        <v>41</v>
      </c>
      <c r="J76" s="3" t="n">
        <v>900</v>
      </c>
      <c r="K76" s="3" t="n">
        <f aca="false">E76-J76</f>
        <v>0</v>
      </c>
      <c r="L76" s="3"/>
      <c r="M76" s="3"/>
      <c r="N76" s="3"/>
      <c r="O76" s="3" t="n">
        <f aca="false">E76/5</f>
        <v>180</v>
      </c>
      <c r="P76" s="17" t="n">
        <f aca="false">13*O76-F76</f>
        <v>305</v>
      </c>
      <c r="Q76" s="17" t="n">
        <f aca="false">AC76*AD76</f>
        <v>300</v>
      </c>
      <c r="R76" s="17"/>
      <c r="S76" s="3"/>
      <c r="T76" s="3" t="n">
        <f aca="false">(F76+Q76)/O76</f>
        <v>12.9722222222222</v>
      </c>
      <c r="U76" s="3" t="n">
        <f aca="false">F76/O76</f>
        <v>11.3055555555556</v>
      </c>
      <c r="V76" s="3" t="n">
        <v>208</v>
      </c>
      <c r="W76" s="3" t="n">
        <v>167</v>
      </c>
      <c r="X76" s="3" t="n">
        <v>197</v>
      </c>
      <c r="Y76" s="3" t="n">
        <v>200</v>
      </c>
      <c r="Z76" s="3" t="n">
        <v>188</v>
      </c>
      <c r="AA76" s="3"/>
      <c r="AB76" s="3" t="n">
        <f aca="false">P76*G76</f>
        <v>305</v>
      </c>
      <c r="AC76" s="4" t="n">
        <v>5</v>
      </c>
      <c r="AD76" s="6" t="n">
        <f aca="false">MROUND(P76,AC76*AF76)/AC76</f>
        <v>60</v>
      </c>
      <c r="AE76" s="3" t="n">
        <f aca="false">AD76*AC76*G76</f>
        <v>300</v>
      </c>
      <c r="AF76" s="3" t="n">
        <f aca="false">VLOOKUP(A76,[1]Sheet!$A$1:$AG$1048576,32,0)</f>
        <v>12</v>
      </c>
      <c r="AG76" s="3" t="n">
        <f aca="false">VLOOKUP(A76,[1]Sheet!$A$1:$AG$1048576,33,0)</f>
        <v>84</v>
      </c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</row>
    <row r="77" customFormat="false" ht="15" hidden="false" customHeight="false" outlineLevel="0" collapsed="false">
      <c r="A77" s="3" t="s">
        <v>125</v>
      </c>
      <c r="B77" s="3" t="s">
        <v>44</v>
      </c>
      <c r="C77" s="3" t="n">
        <v>2540</v>
      </c>
      <c r="D77" s="3"/>
      <c r="E77" s="3" t="n">
        <v>677</v>
      </c>
      <c r="F77" s="3" t="n">
        <v>1786</v>
      </c>
      <c r="G77" s="4" t="n">
        <v>0.14</v>
      </c>
      <c r="H77" s="3" t="n">
        <v>180</v>
      </c>
      <c r="I77" s="3" t="s">
        <v>41</v>
      </c>
      <c r="J77" s="3" t="n">
        <v>672</v>
      </c>
      <c r="K77" s="3" t="n">
        <f aca="false">E77-J77</f>
        <v>5</v>
      </c>
      <c r="L77" s="3"/>
      <c r="M77" s="3"/>
      <c r="N77" s="3"/>
      <c r="O77" s="3" t="n">
        <f aca="false">E77/5</f>
        <v>135.4</v>
      </c>
      <c r="P77" s="17"/>
      <c r="Q77" s="17" t="n">
        <f aca="false">AC77*AD77</f>
        <v>0</v>
      </c>
      <c r="R77" s="17"/>
      <c r="S77" s="3"/>
      <c r="T77" s="3" t="n">
        <f aca="false">(F77+Q77)/O77</f>
        <v>13.1905465288035</v>
      </c>
      <c r="U77" s="3" t="n">
        <f aca="false">F77/O77</f>
        <v>13.1905465288035</v>
      </c>
      <c r="V77" s="3" t="n">
        <v>81.4</v>
      </c>
      <c r="W77" s="3" t="n">
        <v>6.6</v>
      </c>
      <c r="X77" s="3" t="n">
        <v>286</v>
      </c>
      <c r="Y77" s="3" t="n">
        <v>27</v>
      </c>
      <c r="Z77" s="3" t="n">
        <v>86.8</v>
      </c>
      <c r="AA77" s="3"/>
      <c r="AB77" s="3" t="n">
        <f aca="false">P77*G77</f>
        <v>0</v>
      </c>
      <c r="AC77" s="4" t="n">
        <v>22</v>
      </c>
      <c r="AD77" s="6" t="n">
        <f aca="false">MROUND(P77,AC77*AF77)/AC77</f>
        <v>0</v>
      </c>
      <c r="AE77" s="3" t="n">
        <f aca="false">AD77*AC77*G77</f>
        <v>0</v>
      </c>
      <c r="AF77" s="3" t="n">
        <f aca="false">VLOOKUP(A77,[1]Sheet!$A$1:$AG$1048576,32,0)</f>
        <v>12</v>
      </c>
      <c r="AG77" s="3" t="n">
        <f aca="false">VLOOKUP(A77,[1]Sheet!$A$1:$AG$1048576,33,0)</f>
        <v>84</v>
      </c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</row>
    <row r="78" customFormat="false" ht="15" hidden="false" customHeight="false" outlineLevel="0" collapsed="false">
      <c r="A78" s="3"/>
      <c r="B78" s="3"/>
      <c r="C78" s="3"/>
      <c r="D78" s="3"/>
      <c r="E78" s="3"/>
      <c r="F78" s="3"/>
      <c r="G78" s="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4"/>
      <c r="AD78" s="6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</row>
    <row r="79" customFormat="false" ht="15" hidden="false" customHeight="false" outlineLevel="0" collapsed="false">
      <c r="A79" s="3"/>
      <c r="B79" s="3"/>
      <c r="C79" s="3"/>
      <c r="D79" s="3"/>
      <c r="E79" s="3"/>
      <c r="F79" s="3"/>
      <c r="G79" s="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4"/>
      <c r="AD79" s="6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</row>
    <row r="80" customFormat="false" ht="15" hidden="false" customHeight="false" outlineLevel="0" collapsed="false">
      <c r="A80" s="3"/>
      <c r="B80" s="3"/>
      <c r="C80" s="3"/>
      <c r="D80" s="3"/>
      <c r="E80" s="3"/>
      <c r="F80" s="3"/>
      <c r="G80" s="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4"/>
      <c r="AD80" s="6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</row>
    <row r="81" customFormat="false" ht="15" hidden="false" customHeight="false" outlineLevel="0" collapsed="false">
      <c r="A81" s="3"/>
      <c r="B81" s="3"/>
      <c r="C81" s="3"/>
      <c r="D81" s="3"/>
      <c r="E81" s="3"/>
      <c r="F81" s="3"/>
      <c r="G81" s="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4"/>
      <c r="AD81" s="6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</row>
    <row r="82" customFormat="false" ht="15" hidden="false" customHeight="false" outlineLevel="0" collapsed="false">
      <c r="A82" s="3"/>
      <c r="B82" s="3"/>
      <c r="C82" s="3"/>
      <c r="D82" s="3"/>
      <c r="E82" s="3"/>
      <c r="F82" s="3"/>
      <c r="G82" s="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4"/>
      <c r="AD82" s="6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</row>
    <row r="83" customFormat="false" ht="15" hidden="false" customHeight="false" outlineLevel="0" collapsed="false">
      <c r="A83" s="3"/>
      <c r="B83" s="3"/>
      <c r="C83" s="3"/>
      <c r="D83" s="3"/>
      <c r="E83" s="3"/>
      <c r="F83" s="3"/>
      <c r="G83" s="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4"/>
      <c r="AD83" s="6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</row>
    <row r="84" customFormat="false" ht="15" hidden="false" customHeight="false" outlineLevel="0" collapsed="false">
      <c r="A84" s="3"/>
      <c r="B84" s="3"/>
      <c r="C84" s="3"/>
      <c r="D84" s="3"/>
      <c r="E84" s="3"/>
      <c r="F84" s="3"/>
      <c r="G84" s="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4"/>
      <c r="AD84" s="6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</row>
    <row r="85" customFormat="false" ht="15" hidden="false" customHeight="false" outlineLevel="0" collapsed="false">
      <c r="A85" s="3"/>
      <c r="B85" s="3"/>
      <c r="C85" s="3"/>
      <c r="D85" s="3"/>
      <c r="E85" s="3"/>
      <c r="F85" s="3"/>
      <c r="G85" s="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4"/>
      <c r="AD85" s="6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</row>
    <row r="86" customFormat="false" ht="15" hidden="false" customHeight="false" outlineLevel="0" collapsed="false">
      <c r="A86" s="3"/>
      <c r="B86" s="3"/>
      <c r="C86" s="3"/>
      <c r="D86" s="3"/>
      <c r="E86" s="3"/>
      <c r="F86" s="3"/>
      <c r="G86" s="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4"/>
      <c r="AD86" s="6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</row>
    <row r="87" customFormat="false" ht="15" hidden="false" customHeight="false" outlineLevel="0" collapsed="false">
      <c r="A87" s="3"/>
      <c r="B87" s="3"/>
      <c r="C87" s="3"/>
      <c r="D87" s="3"/>
      <c r="E87" s="3"/>
      <c r="F87" s="3"/>
      <c r="G87" s="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4"/>
      <c r="AD87" s="6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</row>
    <row r="88" customFormat="false" ht="15" hidden="false" customHeight="false" outlineLevel="0" collapsed="false">
      <c r="A88" s="3"/>
      <c r="B88" s="3"/>
      <c r="C88" s="3"/>
      <c r="D88" s="3"/>
      <c r="E88" s="3"/>
      <c r="F88" s="3"/>
      <c r="G88" s="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4"/>
      <c r="AD88" s="6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</row>
    <row r="89" customFormat="false" ht="15" hidden="false" customHeight="false" outlineLevel="0" collapsed="false">
      <c r="A89" s="3"/>
      <c r="B89" s="3"/>
      <c r="C89" s="3"/>
      <c r="D89" s="3"/>
      <c r="E89" s="3"/>
      <c r="F89" s="3"/>
      <c r="G89" s="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4"/>
      <c r="AD89" s="6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</row>
    <row r="90" customFormat="false" ht="15" hidden="false" customHeight="false" outlineLevel="0" collapsed="false">
      <c r="A90" s="3"/>
      <c r="B90" s="3"/>
      <c r="C90" s="3"/>
      <c r="D90" s="3"/>
      <c r="E90" s="3"/>
      <c r="F90" s="3"/>
      <c r="G90" s="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4"/>
      <c r="AD90" s="6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</row>
    <row r="91" customFormat="false" ht="15" hidden="false" customHeight="false" outlineLevel="0" collapsed="false">
      <c r="A91" s="3"/>
      <c r="B91" s="3"/>
      <c r="C91" s="3"/>
      <c r="D91" s="3"/>
      <c r="E91" s="3"/>
      <c r="F91" s="3"/>
      <c r="G91" s="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4"/>
      <c r="AD91" s="6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</row>
    <row r="92" customFormat="false" ht="15" hidden="false" customHeight="false" outlineLevel="0" collapsed="false">
      <c r="A92" s="3"/>
      <c r="B92" s="3"/>
      <c r="C92" s="3"/>
      <c r="D92" s="3"/>
      <c r="E92" s="3"/>
      <c r="F92" s="3"/>
      <c r="G92" s="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4"/>
      <c r="AD92" s="6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</row>
    <row r="93" customFormat="false" ht="15" hidden="false" customHeight="false" outlineLevel="0" collapsed="false">
      <c r="A93" s="3"/>
      <c r="B93" s="3"/>
      <c r="C93" s="3"/>
      <c r="D93" s="3"/>
      <c r="E93" s="3"/>
      <c r="F93" s="3"/>
      <c r="G93" s="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4"/>
      <c r="AD93" s="6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</row>
    <row r="94" customFormat="false" ht="15" hidden="false" customHeight="false" outlineLevel="0" collapsed="false">
      <c r="A94" s="3"/>
      <c r="B94" s="3"/>
      <c r="C94" s="3"/>
      <c r="D94" s="3"/>
      <c r="E94" s="3"/>
      <c r="F94" s="3"/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4"/>
      <c r="AD94" s="6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</row>
    <row r="95" customFormat="false" ht="15" hidden="false" customHeight="false" outlineLevel="0" collapsed="false">
      <c r="A95" s="3"/>
      <c r="B95" s="3"/>
      <c r="C95" s="3"/>
      <c r="D95" s="3"/>
      <c r="E95" s="3"/>
      <c r="F95" s="3"/>
      <c r="G95" s="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4"/>
      <c r="AD95" s="6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</row>
    <row r="96" customFormat="false" ht="15" hidden="false" customHeight="false" outlineLevel="0" collapsed="false">
      <c r="A96" s="3"/>
      <c r="B96" s="3"/>
      <c r="C96" s="3"/>
      <c r="D96" s="3"/>
      <c r="E96" s="3"/>
      <c r="F96" s="3"/>
      <c r="G96" s="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4"/>
      <c r="AD96" s="6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</row>
    <row r="97" customFormat="false" ht="15" hidden="false" customHeight="false" outlineLevel="0" collapsed="false">
      <c r="A97" s="3"/>
      <c r="B97" s="3"/>
      <c r="C97" s="3"/>
      <c r="D97" s="3"/>
      <c r="E97" s="3"/>
      <c r="F97" s="3"/>
      <c r="G97" s="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4"/>
      <c r="AD97" s="6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</row>
    <row r="98" customFormat="false" ht="15" hidden="false" customHeight="false" outlineLevel="0" collapsed="false">
      <c r="A98" s="3"/>
      <c r="B98" s="3"/>
      <c r="C98" s="3"/>
      <c r="D98" s="3"/>
      <c r="E98" s="3"/>
      <c r="F98" s="3"/>
      <c r="G98" s="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4"/>
      <c r="AD98" s="6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</row>
    <row r="99" customFormat="false" ht="15" hidden="false" customHeight="false" outlineLevel="0" collapsed="false">
      <c r="A99" s="3"/>
      <c r="B99" s="3"/>
      <c r="C99" s="3"/>
      <c r="D99" s="3"/>
      <c r="E99" s="3"/>
      <c r="F99" s="3"/>
      <c r="G99" s="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4"/>
      <c r="AD99" s="6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</row>
    <row r="100" customFormat="false" ht="15" hidden="false" customHeight="false" outlineLevel="0" collapsed="false">
      <c r="A100" s="3"/>
      <c r="B100" s="3"/>
      <c r="C100" s="3"/>
      <c r="D100" s="3"/>
      <c r="E100" s="3"/>
      <c r="F100" s="3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4"/>
      <c r="AD100" s="6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</row>
    <row r="101" customFormat="false" ht="15" hidden="false" customHeight="false" outlineLevel="0" collapsed="false">
      <c r="A101" s="3"/>
      <c r="B101" s="3"/>
      <c r="C101" s="3"/>
      <c r="D101" s="3"/>
      <c r="E101" s="3"/>
      <c r="F101" s="3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4"/>
      <c r="AD101" s="6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</row>
    <row r="102" customFormat="false" ht="15" hidden="false" customHeight="false" outlineLevel="0" collapsed="false">
      <c r="A102" s="3"/>
      <c r="B102" s="3"/>
      <c r="C102" s="3"/>
      <c r="D102" s="3"/>
      <c r="E102" s="3"/>
      <c r="F102" s="3"/>
      <c r="G102" s="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4"/>
      <c r="AD102" s="6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</row>
    <row r="103" customFormat="false" ht="15" hidden="false" customHeight="false" outlineLevel="0" collapsed="false">
      <c r="A103" s="3"/>
      <c r="B103" s="3"/>
      <c r="C103" s="3"/>
      <c r="D103" s="3"/>
      <c r="E103" s="3"/>
      <c r="F103" s="3"/>
      <c r="G103" s="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4"/>
      <c r="AD103" s="6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</row>
    <row r="104" customFormat="false" ht="15" hidden="false" customHeight="false" outlineLevel="0" collapsed="false">
      <c r="A104" s="3"/>
      <c r="B104" s="3"/>
      <c r="C104" s="3"/>
      <c r="D104" s="3"/>
      <c r="E104" s="3"/>
      <c r="F104" s="3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4"/>
      <c r="AD104" s="6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</row>
    <row r="105" customFormat="false" ht="15" hidden="false" customHeight="false" outlineLevel="0" collapsed="false">
      <c r="A105" s="3"/>
      <c r="B105" s="3"/>
      <c r="C105" s="3"/>
      <c r="D105" s="3"/>
      <c r="E105" s="3"/>
      <c r="F105" s="3"/>
      <c r="G105" s="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4"/>
      <c r="AD105" s="6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</row>
    <row r="106" customFormat="false" ht="15" hidden="false" customHeight="false" outlineLevel="0" collapsed="false">
      <c r="A106" s="3"/>
      <c r="B106" s="3"/>
      <c r="C106" s="3"/>
      <c r="D106" s="3"/>
      <c r="E106" s="3"/>
      <c r="F106" s="3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4"/>
      <c r="AD106" s="6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</row>
    <row r="107" customFormat="false" ht="15" hidden="false" customHeight="false" outlineLevel="0" collapsed="false">
      <c r="A107" s="3"/>
      <c r="B107" s="3"/>
      <c r="C107" s="3"/>
      <c r="D107" s="3"/>
      <c r="E107" s="3"/>
      <c r="F107" s="3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4"/>
      <c r="AD107" s="6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</row>
    <row r="108" customFormat="false" ht="15" hidden="false" customHeight="false" outlineLevel="0" collapsed="false">
      <c r="A108" s="3"/>
      <c r="B108" s="3"/>
      <c r="C108" s="3"/>
      <c r="D108" s="3"/>
      <c r="E108" s="3"/>
      <c r="F108" s="3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4"/>
      <c r="AD108" s="6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</row>
    <row r="109" customFormat="false" ht="15" hidden="false" customHeight="false" outlineLevel="0" collapsed="false">
      <c r="A109" s="3"/>
      <c r="B109" s="3"/>
      <c r="C109" s="3"/>
      <c r="D109" s="3"/>
      <c r="E109" s="3"/>
      <c r="F109" s="3"/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4"/>
      <c r="AD109" s="6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</row>
    <row r="110" customFormat="false" ht="15" hidden="false" customHeight="false" outlineLevel="0" collapsed="false">
      <c r="A110" s="3"/>
      <c r="B110" s="3"/>
      <c r="C110" s="3"/>
      <c r="D110" s="3"/>
      <c r="E110" s="3"/>
      <c r="F110" s="3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4"/>
      <c r="AD110" s="6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</row>
    <row r="111" customFormat="false" ht="15" hidden="false" customHeight="false" outlineLevel="0" collapsed="false">
      <c r="A111" s="3"/>
      <c r="B111" s="3"/>
      <c r="C111" s="3"/>
      <c r="D111" s="3"/>
      <c r="E111" s="3"/>
      <c r="F111" s="3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4"/>
      <c r="AD111" s="6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</row>
    <row r="112" customFormat="false" ht="15" hidden="false" customHeight="false" outlineLevel="0" collapsed="false">
      <c r="A112" s="3"/>
      <c r="B112" s="3"/>
      <c r="C112" s="3"/>
      <c r="D112" s="3"/>
      <c r="E112" s="3"/>
      <c r="F112" s="3"/>
      <c r="G112" s="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4"/>
      <c r="AD112" s="6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</row>
    <row r="113" customFormat="false" ht="15" hidden="false" customHeight="false" outlineLevel="0" collapsed="false">
      <c r="A113" s="3"/>
      <c r="B113" s="3"/>
      <c r="C113" s="3"/>
      <c r="D113" s="3"/>
      <c r="E113" s="3"/>
      <c r="F113" s="3"/>
      <c r="G113" s="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4"/>
      <c r="AD113" s="6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</row>
    <row r="114" customFormat="false" ht="15" hidden="false" customHeight="false" outlineLevel="0" collapsed="false">
      <c r="A114" s="3"/>
      <c r="B114" s="3"/>
      <c r="C114" s="3"/>
      <c r="D114" s="3"/>
      <c r="E114" s="3"/>
      <c r="F114" s="3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4"/>
      <c r="AD114" s="6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</row>
    <row r="115" customFormat="false" ht="15" hidden="false" customHeight="false" outlineLevel="0" collapsed="false">
      <c r="A115" s="3"/>
      <c r="B115" s="3"/>
      <c r="C115" s="3"/>
      <c r="D115" s="3"/>
      <c r="E115" s="3"/>
      <c r="F115" s="3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4"/>
      <c r="AD115" s="6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</row>
    <row r="116" customFormat="false" ht="15" hidden="false" customHeight="false" outlineLevel="0" collapsed="false">
      <c r="A116" s="3"/>
      <c r="B116" s="3"/>
      <c r="C116" s="3"/>
      <c r="D116" s="3"/>
      <c r="E116" s="3"/>
      <c r="F116" s="3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4"/>
      <c r="AD116" s="6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</row>
    <row r="117" customFormat="false" ht="15" hidden="false" customHeight="false" outlineLevel="0" collapsed="false">
      <c r="A117" s="3"/>
      <c r="B117" s="3"/>
      <c r="C117" s="3"/>
      <c r="D117" s="3"/>
      <c r="E117" s="3"/>
      <c r="F117" s="3"/>
      <c r="G117" s="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4"/>
      <c r="AD117" s="6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</row>
    <row r="118" customFormat="false" ht="15" hidden="false" customHeight="false" outlineLevel="0" collapsed="false">
      <c r="A118" s="3"/>
      <c r="B118" s="3"/>
      <c r="C118" s="3"/>
      <c r="D118" s="3"/>
      <c r="E118" s="3"/>
      <c r="F118" s="3"/>
      <c r="G118" s="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4"/>
      <c r="AD118" s="6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</row>
    <row r="119" customFormat="false" ht="15" hidden="false" customHeight="false" outlineLevel="0" collapsed="false">
      <c r="A119" s="3"/>
      <c r="B119" s="3"/>
      <c r="C119" s="3"/>
      <c r="D119" s="3"/>
      <c r="E119" s="3"/>
      <c r="F119" s="3"/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4"/>
      <c r="AD119" s="6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</row>
    <row r="120" customFormat="false" ht="15" hidden="false" customHeight="false" outlineLevel="0" collapsed="false">
      <c r="A120" s="3"/>
      <c r="B120" s="3"/>
      <c r="C120" s="3"/>
      <c r="D120" s="3"/>
      <c r="E120" s="3"/>
      <c r="F120" s="3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4"/>
      <c r="AD120" s="6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</row>
    <row r="121" customFormat="false" ht="15" hidden="false" customHeight="false" outlineLevel="0" collapsed="false">
      <c r="A121" s="3"/>
      <c r="B121" s="3"/>
      <c r="C121" s="3"/>
      <c r="D121" s="3"/>
      <c r="E121" s="3"/>
      <c r="F121" s="3"/>
      <c r="G121" s="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4"/>
      <c r="AD121" s="6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</row>
    <row r="122" customFormat="false" ht="15" hidden="false" customHeight="false" outlineLevel="0" collapsed="false">
      <c r="A122" s="3"/>
      <c r="B122" s="3"/>
      <c r="C122" s="3"/>
      <c r="D122" s="3"/>
      <c r="E122" s="3"/>
      <c r="F122" s="3"/>
      <c r="G122" s="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4"/>
      <c r="AD122" s="6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</row>
    <row r="123" customFormat="false" ht="15" hidden="false" customHeight="false" outlineLevel="0" collapsed="false">
      <c r="A123" s="3"/>
      <c r="B123" s="3"/>
      <c r="C123" s="3"/>
      <c r="D123" s="3"/>
      <c r="E123" s="3"/>
      <c r="F123" s="3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4"/>
      <c r="AD123" s="6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</row>
    <row r="124" customFormat="false" ht="15" hidden="false" customHeight="false" outlineLevel="0" collapsed="false">
      <c r="A124" s="3"/>
      <c r="B124" s="3"/>
      <c r="C124" s="3"/>
      <c r="D124" s="3"/>
      <c r="E124" s="3"/>
      <c r="F124" s="3"/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4"/>
      <c r="AD124" s="6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</row>
    <row r="125" customFormat="false" ht="15" hidden="false" customHeight="false" outlineLevel="0" collapsed="false">
      <c r="A125" s="3"/>
      <c r="B125" s="3"/>
      <c r="C125" s="3"/>
      <c r="D125" s="3"/>
      <c r="E125" s="3"/>
      <c r="F125" s="3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4"/>
      <c r="AD125" s="6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</row>
    <row r="126" customFormat="false" ht="15" hidden="false" customHeight="false" outlineLevel="0" collapsed="false">
      <c r="A126" s="3"/>
      <c r="B126" s="3"/>
      <c r="C126" s="3"/>
      <c r="D126" s="3"/>
      <c r="E126" s="3"/>
      <c r="F126" s="3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4"/>
      <c r="AD126" s="6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</row>
    <row r="127" customFormat="false" ht="15" hidden="false" customHeight="false" outlineLevel="0" collapsed="false">
      <c r="A127" s="3"/>
      <c r="B127" s="3"/>
      <c r="C127" s="3"/>
      <c r="D127" s="3"/>
      <c r="E127" s="3"/>
      <c r="F127" s="3"/>
      <c r="G127" s="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4"/>
      <c r="AD127" s="6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</row>
    <row r="128" customFormat="false" ht="15" hidden="false" customHeight="false" outlineLevel="0" collapsed="false">
      <c r="A128" s="3"/>
      <c r="B128" s="3"/>
      <c r="C128" s="3"/>
      <c r="D128" s="3"/>
      <c r="E128" s="3"/>
      <c r="F128" s="3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4"/>
      <c r="AD128" s="6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</row>
    <row r="129" customFormat="false" ht="15" hidden="false" customHeight="false" outlineLevel="0" collapsed="false">
      <c r="A129" s="3"/>
      <c r="B129" s="3"/>
      <c r="C129" s="3"/>
      <c r="D129" s="3"/>
      <c r="E129" s="3"/>
      <c r="F129" s="3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4"/>
      <c r="AD129" s="6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</row>
    <row r="130" customFormat="false" ht="15" hidden="false" customHeight="false" outlineLevel="0" collapsed="false">
      <c r="A130" s="3"/>
      <c r="B130" s="3"/>
      <c r="C130" s="3"/>
      <c r="D130" s="3"/>
      <c r="E130" s="3"/>
      <c r="F130" s="3"/>
      <c r="G130" s="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4"/>
      <c r="AD130" s="6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</row>
    <row r="131" customFormat="false" ht="15" hidden="false" customHeight="false" outlineLevel="0" collapsed="false">
      <c r="A131" s="3"/>
      <c r="B131" s="3"/>
      <c r="C131" s="3"/>
      <c r="D131" s="3"/>
      <c r="E131" s="3"/>
      <c r="F131" s="3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4"/>
      <c r="AD131" s="6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</row>
    <row r="132" customFormat="false" ht="15" hidden="false" customHeight="false" outlineLevel="0" collapsed="false">
      <c r="A132" s="3"/>
      <c r="B132" s="3"/>
      <c r="C132" s="3"/>
      <c r="D132" s="3"/>
      <c r="E132" s="3"/>
      <c r="F132" s="3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4"/>
      <c r="AD132" s="6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</row>
    <row r="133" customFormat="false" ht="15" hidden="false" customHeight="false" outlineLevel="0" collapsed="false">
      <c r="A133" s="3"/>
      <c r="B133" s="3"/>
      <c r="C133" s="3"/>
      <c r="D133" s="3"/>
      <c r="E133" s="3"/>
      <c r="F133" s="3"/>
      <c r="G133" s="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4"/>
      <c r="AD133" s="6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</row>
    <row r="134" customFormat="false" ht="15" hidden="false" customHeight="false" outlineLevel="0" collapsed="false">
      <c r="A134" s="3"/>
      <c r="B134" s="3"/>
      <c r="C134" s="3"/>
      <c r="D134" s="3"/>
      <c r="E134" s="3"/>
      <c r="F134" s="3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4"/>
      <c r="AD134" s="6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</row>
    <row r="135" customFormat="false" ht="15" hidden="false" customHeight="false" outlineLevel="0" collapsed="false">
      <c r="A135" s="3"/>
      <c r="B135" s="3"/>
      <c r="C135" s="3"/>
      <c r="D135" s="3"/>
      <c r="E135" s="3"/>
      <c r="F135" s="3"/>
      <c r="G135" s="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4"/>
      <c r="AD135" s="6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</row>
    <row r="136" customFormat="false" ht="15" hidden="false" customHeight="false" outlineLevel="0" collapsed="false">
      <c r="A136" s="3"/>
      <c r="B136" s="3"/>
      <c r="C136" s="3"/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4"/>
      <c r="AD136" s="6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</row>
    <row r="137" customFormat="false" ht="15" hidden="false" customHeight="false" outlineLevel="0" collapsed="false">
      <c r="A137" s="3"/>
      <c r="B137" s="3"/>
      <c r="C137" s="3"/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4"/>
      <c r="AD137" s="6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</row>
    <row r="138" customFormat="false" ht="15" hidden="false" customHeight="false" outlineLevel="0" collapsed="false">
      <c r="A138" s="3"/>
      <c r="B138" s="3"/>
      <c r="C138" s="3"/>
      <c r="D138" s="3"/>
      <c r="E138" s="3"/>
      <c r="F138" s="3"/>
      <c r="G138" s="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4"/>
      <c r="AD138" s="6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</row>
    <row r="139" customFormat="false" ht="15" hidden="false" customHeight="false" outlineLevel="0" collapsed="false">
      <c r="A139" s="3"/>
      <c r="B139" s="3"/>
      <c r="C139" s="3"/>
      <c r="D139" s="3"/>
      <c r="E139" s="3"/>
      <c r="F139" s="3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4"/>
      <c r="AD139" s="6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</row>
    <row r="140" customFormat="false" ht="15" hidden="false" customHeight="false" outlineLevel="0" collapsed="false">
      <c r="A140" s="3"/>
      <c r="B140" s="3"/>
      <c r="C140" s="3"/>
      <c r="D140" s="3"/>
      <c r="E140" s="3"/>
      <c r="F140" s="3"/>
      <c r="G140" s="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4"/>
      <c r="AD140" s="6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</row>
    <row r="141" customFormat="false" ht="15" hidden="false" customHeight="false" outlineLevel="0" collapsed="false">
      <c r="A141" s="3"/>
      <c r="B141" s="3"/>
      <c r="C141" s="3"/>
      <c r="D141" s="3"/>
      <c r="E141" s="3"/>
      <c r="F141" s="3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4"/>
      <c r="AD141" s="6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</row>
    <row r="142" customFormat="false" ht="15" hidden="false" customHeight="false" outlineLevel="0" collapsed="false">
      <c r="A142" s="3"/>
      <c r="B142" s="3"/>
      <c r="C142" s="3"/>
      <c r="D142" s="3"/>
      <c r="E142" s="3"/>
      <c r="F142" s="3"/>
      <c r="G142" s="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4"/>
      <c r="AD142" s="6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</row>
    <row r="143" customFormat="false" ht="15" hidden="false" customHeight="false" outlineLevel="0" collapsed="false">
      <c r="A143" s="3"/>
      <c r="B143" s="3"/>
      <c r="C143" s="3"/>
      <c r="D143" s="3"/>
      <c r="E143" s="3"/>
      <c r="F143" s="3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4"/>
      <c r="AD143" s="6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</row>
    <row r="144" customFormat="false" ht="15" hidden="false" customHeight="false" outlineLevel="0" collapsed="false">
      <c r="A144" s="3"/>
      <c r="B144" s="3"/>
      <c r="C144" s="3"/>
      <c r="D144" s="3"/>
      <c r="E144" s="3"/>
      <c r="F144" s="3"/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4"/>
      <c r="AD144" s="6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</row>
    <row r="145" customFormat="false" ht="15" hidden="false" customHeight="false" outlineLevel="0" collapsed="false">
      <c r="A145" s="3"/>
      <c r="B145" s="3"/>
      <c r="C145" s="3"/>
      <c r="D145" s="3"/>
      <c r="E145" s="3"/>
      <c r="F145" s="3"/>
      <c r="G145" s="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4"/>
      <c r="AD145" s="6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</row>
    <row r="146" customFormat="false" ht="15" hidden="false" customHeight="false" outlineLevel="0" collapsed="false">
      <c r="A146" s="3"/>
      <c r="B146" s="3"/>
      <c r="C146" s="3"/>
      <c r="D146" s="3"/>
      <c r="E146" s="3"/>
      <c r="F146" s="3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4"/>
      <c r="AD146" s="6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</row>
    <row r="147" customFormat="false" ht="15" hidden="false" customHeight="false" outlineLevel="0" collapsed="false">
      <c r="A147" s="3"/>
      <c r="B147" s="3"/>
      <c r="C147" s="3"/>
      <c r="D147" s="3"/>
      <c r="E147" s="3"/>
      <c r="F147" s="3"/>
      <c r="G147" s="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4"/>
      <c r="AD147" s="6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</row>
    <row r="148" customFormat="false" ht="15" hidden="false" customHeight="false" outlineLevel="0" collapsed="false">
      <c r="A148" s="3"/>
      <c r="B148" s="3"/>
      <c r="C148" s="3"/>
      <c r="D148" s="3"/>
      <c r="E148" s="3"/>
      <c r="F148" s="3"/>
      <c r="G148" s="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4"/>
      <c r="AD148" s="6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</row>
    <row r="149" customFormat="false" ht="15" hidden="false" customHeight="false" outlineLevel="0" collapsed="false">
      <c r="A149" s="3"/>
      <c r="B149" s="3"/>
      <c r="C149" s="3"/>
      <c r="D149" s="3"/>
      <c r="E149" s="3"/>
      <c r="F149" s="3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4"/>
      <c r="AD149" s="6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</row>
    <row r="150" customFormat="false" ht="15" hidden="false" customHeight="false" outlineLevel="0" collapsed="false">
      <c r="A150" s="3"/>
      <c r="B150" s="3"/>
      <c r="C150" s="3"/>
      <c r="D150" s="3"/>
      <c r="E150" s="3"/>
      <c r="F150" s="3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4"/>
      <c r="AD150" s="6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</row>
    <row r="151" customFormat="false" ht="15" hidden="false" customHeight="false" outlineLevel="0" collapsed="false">
      <c r="A151" s="3"/>
      <c r="B151" s="3"/>
      <c r="C151" s="3"/>
      <c r="D151" s="3"/>
      <c r="E151" s="3"/>
      <c r="F151" s="3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4"/>
      <c r="AD151" s="6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</row>
    <row r="152" customFormat="false" ht="15" hidden="false" customHeight="false" outlineLevel="0" collapsed="false">
      <c r="A152" s="3"/>
      <c r="B152" s="3"/>
      <c r="C152" s="3"/>
      <c r="D152" s="3"/>
      <c r="E152" s="3"/>
      <c r="F152" s="3"/>
      <c r="G152" s="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4"/>
      <c r="AD152" s="6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</row>
    <row r="153" customFormat="false" ht="15" hidden="false" customHeight="false" outlineLevel="0" collapsed="false">
      <c r="A153" s="3"/>
      <c r="B153" s="3"/>
      <c r="C153" s="3"/>
      <c r="D153" s="3"/>
      <c r="E153" s="3"/>
      <c r="F153" s="3"/>
      <c r="G153" s="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4"/>
      <c r="AD153" s="6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</row>
    <row r="154" customFormat="false" ht="15" hidden="false" customHeight="false" outlineLevel="0" collapsed="false">
      <c r="A154" s="3"/>
      <c r="B154" s="3"/>
      <c r="C154" s="3"/>
      <c r="D154" s="3"/>
      <c r="E154" s="3"/>
      <c r="F154" s="3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4"/>
      <c r="AD154" s="6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</row>
    <row r="155" customFormat="false" ht="15" hidden="false" customHeight="false" outlineLevel="0" collapsed="false">
      <c r="A155" s="3"/>
      <c r="B155" s="3"/>
      <c r="C155" s="3"/>
      <c r="D155" s="3"/>
      <c r="E155" s="3"/>
      <c r="F155" s="3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4"/>
      <c r="AD155" s="6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</row>
    <row r="156" customFormat="false" ht="15" hidden="false" customHeight="false" outlineLevel="0" collapsed="false">
      <c r="A156" s="3"/>
      <c r="B156" s="3"/>
      <c r="C156" s="3"/>
      <c r="D156" s="3"/>
      <c r="E156" s="3"/>
      <c r="F156" s="3"/>
      <c r="G156" s="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4"/>
      <c r="AD156" s="6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</row>
    <row r="157" customFormat="false" ht="15" hidden="false" customHeight="false" outlineLevel="0" collapsed="false">
      <c r="A157" s="3"/>
      <c r="B157" s="3"/>
      <c r="C157" s="3"/>
      <c r="D157" s="3"/>
      <c r="E157" s="3"/>
      <c r="F157" s="3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4"/>
      <c r="AD157" s="6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</row>
    <row r="158" customFormat="false" ht="15" hidden="false" customHeight="false" outlineLevel="0" collapsed="false">
      <c r="A158" s="3"/>
      <c r="B158" s="3"/>
      <c r="C158" s="3"/>
      <c r="D158" s="3"/>
      <c r="E158" s="3"/>
      <c r="F158" s="3"/>
      <c r="G158" s="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4"/>
      <c r="AD158" s="6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</row>
    <row r="159" customFormat="false" ht="15" hidden="false" customHeight="false" outlineLevel="0" collapsed="false">
      <c r="A159" s="3"/>
      <c r="B159" s="3"/>
      <c r="C159" s="3"/>
      <c r="D159" s="3"/>
      <c r="E159" s="3"/>
      <c r="F159" s="3"/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4"/>
      <c r="AD159" s="6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</row>
    <row r="160" customFormat="false" ht="15" hidden="false" customHeight="false" outlineLevel="0" collapsed="false">
      <c r="A160" s="3"/>
      <c r="B160" s="3"/>
      <c r="C160" s="3"/>
      <c r="D160" s="3"/>
      <c r="E160" s="3"/>
      <c r="F160" s="3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4"/>
      <c r="AD160" s="6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</row>
    <row r="161" customFormat="false" ht="15" hidden="false" customHeight="false" outlineLevel="0" collapsed="false">
      <c r="A161" s="3"/>
      <c r="B161" s="3"/>
      <c r="C161" s="3"/>
      <c r="D161" s="3"/>
      <c r="E161" s="3"/>
      <c r="F161" s="3"/>
      <c r="G161" s="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4"/>
      <c r="AD161" s="6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</row>
    <row r="162" customFormat="false" ht="15" hidden="false" customHeight="false" outlineLevel="0" collapsed="false">
      <c r="A162" s="3"/>
      <c r="B162" s="3"/>
      <c r="C162" s="3"/>
      <c r="D162" s="3"/>
      <c r="E162" s="3"/>
      <c r="F162" s="3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4"/>
      <c r="AD162" s="6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</row>
    <row r="163" customFormat="false" ht="15" hidden="false" customHeight="false" outlineLevel="0" collapsed="false">
      <c r="A163" s="3"/>
      <c r="B163" s="3"/>
      <c r="C163" s="3"/>
      <c r="D163" s="3"/>
      <c r="E163" s="3"/>
      <c r="F163" s="3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4"/>
      <c r="AD163" s="6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</row>
    <row r="164" customFormat="false" ht="15" hidden="false" customHeight="false" outlineLevel="0" collapsed="false">
      <c r="A164" s="3"/>
      <c r="B164" s="3"/>
      <c r="C164" s="3"/>
      <c r="D164" s="3"/>
      <c r="E164" s="3"/>
      <c r="F164" s="3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4"/>
      <c r="AD164" s="6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</row>
    <row r="165" customFormat="false" ht="15" hidden="false" customHeight="false" outlineLevel="0" collapsed="false">
      <c r="A165" s="3"/>
      <c r="B165" s="3"/>
      <c r="C165" s="3"/>
      <c r="D165" s="3"/>
      <c r="E165" s="3"/>
      <c r="F165" s="3"/>
      <c r="G165" s="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4"/>
      <c r="AD165" s="6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</row>
    <row r="166" customFormat="false" ht="15" hidden="false" customHeight="false" outlineLevel="0" collapsed="false">
      <c r="A166" s="3"/>
      <c r="B166" s="3"/>
      <c r="C166" s="3"/>
      <c r="D166" s="3"/>
      <c r="E166" s="3"/>
      <c r="F166" s="3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4"/>
      <c r="AD166" s="6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</row>
    <row r="167" customFormat="false" ht="15" hidden="false" customHeight="false" outlineLevel="0" collapsed="false">
      <c r="A167" s="3"/>
      <c r="B167" s="3"/>
      <c r="C167" s="3"/>
      <c r="D167" s="3"/>
      <c r="E167" s="3"/>
      <c r="F167" s="3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4"/>
      <c r="AD167" s="6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</row>
    <row r="168" customFormat="false" ht="15" hidden="false" customHeight="false" outlineLevel="0" collapsed="false">
      <c r="A168" s="3"/>
      <c r="B168" s="3"/>
      <c r="C168" s="3"/>
      <c r="D168" s="3"/>
      <c r="E168" s="3"/>
      <c r="F168" s="3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4"/>
      <c r="AD168" s="6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</row>
    <row r="169" customFormat="false" ht="15" hidden="false" customHeight="false" outlineLevel="0" collapsed="false">
      <c r="A169" s="3"/>
      <c r="B169" s="3"/>
      <c r="C169" s="3"/>
      <c r="D169" s="3"/>
      <c r="E169" s="3"/>
      <c r="F169" s="3"/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4"/>
      <c r="AD169" s="6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</row>
    <row r="170" customFormat="false" ht="15" hidden="false" customHeight="false" outlineLevel="0" collapsed="false">
      <c r="A170" s="3"/>
      <c r="B170" s="3"/>
      <c r="C170" s="3"/>
      <c r="D170" s="3"/>
      <c r="E170" s="3"/>
      <c r="F170" s="3"/>
      <c r="G170" s="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4"/>
      <c r="AD170" s="6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</row>
    <row r="171" customFormat="false" ht="15" hidden="false" customHeight="false" outlineLevel="0" collapsed="false">
      <c r="A171" s="3"/>
      <c r="B171" s="3"/>
      <c r="C171" s="3"/>
      <c r="D171" s="3"/>
      <c r="E171" s="3"/>
      <c r="F171" s="3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4"/>
      <c r="AD171" s="6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</row>
    <row r="172" customFormat="false" ht="15" hidden="false" customHeight="false" outlineLevel="0" collapsed="false">
      <c r="A172" s="3"/>
      <c r="B172" s="3"/>
      <c r="C172" s="3"/>
      <c r="D172" s="3"/>
      <c r="E172" s="3"/>
      <c r="F172" s="3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4"/>
      <c r="AD172" s="6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</row>
    <row r="173" customFormat="false" ht="15" hidden="false" customHeight="false" outlineLevel="0" collapsed="false">
      <c r="A173" s="3"/>
      <c r="B173" s="3"/>
      <c r="C173" s="3"/>
      <c r="D173" s="3"/>
      <c r="E173" s="3"/>
      <c r="F173" s="3"/>
      <c r="G173" s="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4"/>
      <c r="AD173" s="6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</row>
    <row r="174" customFormat="false" ht="15" hidden="false" customHeight="false" outlineLevel="0" collapsed="false">
      <c r="A174" s="3"/>
      <c r="B174" s="3"/>
      <c r="C174" s="3"/>
      <c r="D174" s="3"/>
      <c r="E174" s="3"/>
      <c r="F174" s="3"/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4"/>
      <c r="AD174" s="6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</row>
    <row r="175" customFormat="false" ht="15" hidden="false" customHeight="false" outlineLevel="0" collapsed="false">
      <c r="A175" s="3"/>
      <c r="B175" s="3"/>
      <c r="C175" s="3"/>
      <c r="D175" s="3"/>
      <c r="E175" s="3"/>
      <c r="F175" s="3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4"/>
      <c r="AD175" s="6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</row>
    <row r="176" customFormat="false" ht="15" hidden="false" customHeight="false" outlineLevel="0" collapsed="false">
      <c r="A176" s="3"/>
      <c r="B176" s="3"/>
      <c r="C176" s="3"/>
      <c r="D176" s="3"/>
      <c r="E176" s="3"/>
      <c r="F176" s="3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4"/>
      <c r="AD176" s="6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</row>
    <row r="177" customFormat="false" ht="15" hidden="false" customHeight="false" outlineLevel="0" collapsed="false">
      <c r="A177" s="3"/>
      <c r="B177" s="3"/>
      <c r="C177" s="3"/>
      <c r="D177" s="3"/>
      <c r="E177" s="3"/>
      <c r="F177" s="3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4"/>
      <c r="AD177" s="6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</row>
    <row r="178" customFormat="false" ht="15" hidden="false" customHeight="false" outlineLevel="0" collapsed="false">
      <c r="A178" s="3"/>
      <c r="B178" s="3"/>
      <c r="C178" s="3"/>
      <c r="D178" s="3"/>
      <c r="E178" s="3"/>
      <c r="F178" s="3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4"/>
      <c r="AD178" s="6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</row>
    <row r="179" customFormat="false" ht="15" hidden="false" customHeight="false" outlineLevel="0" collapsed="false">
      <c r="A179" s="3"/>
      <c r="B179" s="3"/>
      <c r="C179" s="3"/>
      <c r="D179" s="3"/>
      <c r="E179" s="3"/>
      <c r="F179" s="3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4"/>
      <c r="AD179" s="6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</row>
    <row r="180" customFormat="false" ht="15" hidden="false" customHeight="false" outlineLevel="0" collapsed="false">
      <c r="A180" s="3"/>
      <c r="B180" s="3"/>
      <c r="C180" s="3"/>
      <c r="D180" s="3"/>
      <c r="E180" s="3"/>
      <c r="F180" s="3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4"/>
      <c r="AD180" s="6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</row>
    <row r="181" customFormat="false" ht="15" hidden="false" customHeight="false" outlineLevel="0" collapsed="false">
      <c r="A181" s="3"/>
      <c r="B181" s="3"/>
      <c r="C181" s="3"/>
      <c r="D181" s="3"/>
      <c r="E181" s="3"/>
      <c r="F181" s="3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4"/>
      <c r="AD181" s="6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</row>
    <row r="182" customFormat="false" ht="15" hidden="false" customHeight="false" outlineLevel="0" collapsed="false">
      <c r="A182" s="3"/>
      <c r="B182" s="3"/>
      <c r="C182" s="3"/>
      <c r="D182" s="3"/>
      <c r="E182" s="3"/>
      <c r="F182" s="3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4"/>
      <c r="AD182" s="6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</row>
    <row r="183" customFormat="false" ht="15" hidden="false" customHeight="false" outlineLevel="0" collapsed="false">
      <c r="A183" s="3"/>
      <c r="B183" s="3"/>
      <c r="C183" s="3"/>
      <c r="D183" s="3"/>
      <c r="E183" s="3"/>
      <c r="F183" s="3"/>
      <c r="G183" s="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4"/>
      <c r="AD183" s="6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</row>
    <row r="184" customFormat="false" ht="15" hidden="false" customHeight="false" outlineLevel="0" collapsed="false">
      <c r="A184" s="3"/>
      <c r="B184" s="3"/>
      <c r="C184" s="3"/>
      <c r="D184" s="3"/>
      <c r="E184" s="3"/>
      <c r="F184" s="3"/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4"/>
      <c r="AD184" s="6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</row>
    <row r="185" customFormat="false" ht="15" hidden="false" customHeight="false" outlineLevel="0" collapsed="false">
      <c r="A185" s="3"/>
      <c r="B185" s="3"/>
      <c r="C185" s="3"/>
      <c r="D185" s="3"/>
      <c r="E185" s="3"/>
      <c r="F185" s="3"/>
      <c r="G185" s="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4"/>
      <c r="AD185" s="6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</row>
    <row r="186" customFormat="false" ht="15" hidden="false" customHeight="false" outlineLevel="0" collapsed="false">
      <c r="A186" s="3"/>
      <c r="B186" s="3"/>
      <c r="C186" s="3"/>
      <c r="D186" s="3"/>
      <c r="E186" s="3"/>
      <c r="F186" s="3"/>
      <c r="G186" s="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4"/>
      <c r="AD186" s="6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</row>
    <row r="187" customFormat="false" ht="15" hidden="false" customHeight="false" outlineLevel="0" collapsed="false">
      <c r="A187" s="3"/>
      <c r="B187" s="3"/>
      <c r="C187" s="3"/>
      <c r="D187" s="3"/>
      <c r="E187" s="3"/>
      <c r="F187" s="3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4"/>
      <c r="AD187" s="6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</row>
    <row r="188" customFormat="false" ht="15" hidden="false" customHeight="false" outlineLevel="0" collapsed="false">
      <c r="A188" s="3"/>
      <c r="B188" s="3"/>
      <c r="C188" s="3"/>
      <c r="D188" s="3"/>
      <c r="E188" s="3"/>
      <c r="F188" s="3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4"/>
      <c r="AD188" s="6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</row>
    <row r="189" customFormat="false" ht="15" hidden="false" customHeight="false" outlineLevel="0" collapsed="false">
      <c r="A189" s="3"/>
      <c r="B189" s="3"/>
      <c r="C189" s="3"/>
      <c r="D189" s="3"/>
      <c r="E189" s="3"/>
      <c r="F189" s="3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4"/>
      <c r="AD189" s="6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</row>
    <row r="190" customFormat="false" ht="15" hidden="false" customHeight="false" outlineLevel="0" collapsed="false">
      <c r="A190" s="3"/>
      <c r="B190" s="3"/>
      <c r="C190" s="3"/>
      <c r="D190" s="3"/>
      <c r="E190" s="3"/>
      <c r="F190" s="3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4"/>
      <c r="AD190" s="6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</row>
    <row r="191" customFormat="false" ht="15" hidden="false" customHeight="false" outlineLevel="0" collapsed="false">
      <c r="A191" s="3"/>
      <c r="B191" s="3"/>
      <c r="C191" s="3"/>
      <c r="D191" s="3"/>
      <c r="E191" s="3"/>
      <c r="F191" s="3"/>
      <c r="G191" s="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4"/>
      <c r="AD191" s="6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</row>
    <row r="192" customFormat="false" ht="15" hidden="false" customHeight="false" outlineLevel="0" collapsed="false">
      <c r="A192" s="3"/>
      <c r="B192" s="3"/>
      <c r="C192" s="3"/>
      <c r="D192" s="3"/>
      <c r="E192" s="3"/>
      <c r="F192" s="3"/>
      <c r="G192" s="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4"/>
      <c r="AD192" s="6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</row>
    <row r="193" customFormat="false" ht="15" hidden="false" customHeight="false" outlineLevel="0" collapsed="false">
      <c r="A193" s="3"/>
      <c r="B193" s="3"/>
      <c r="C193" s="3"/>
      <c r="D193" s="3"/>
      <c r="E193" s="3"/>
      <c r="F193" s="3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4"/>
      <c r="AD193" s="6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</row>
    <row r="194" customFormat="false" ht="15" hidden="false" customHeight="false" outlineLevel="0" collapsed="false">
      <c r="A194" s="3"/>
      <c r="B194" s="3"/>
      <c r="C194" s="3"/>
      <c r="D194" s="3"/>
      <c r="E194" s="3"/>
      <c r="F194" s="3"/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4"/>
      <c r="AD194" s="6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</row>
    <row r="195" customFormat="false" ht="15" hidden="false" customHeight="false" outlineLevel="0" collapsed="false">
      <c r="A195" s="3"/>
      <c r="B195" s="3"/>
      <c r="C195" s="3"/>
      <c r="D195" s="3"/>
      <c r="E195" s="3"/>
      <c r="F195" s="3"/>
      <c r="G195" s="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4"/>
      <c r="AD195" s="6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</row>
    <row r="196" customFormat="false" ht="15" hidden="false" customHeight="false" outlineLevel="0" collapsed="false">
      <c r="A196" s="3"/>
      <c r="B196" s="3"/>
      <c r="C196" s="3"/>
      <c r="D196" s="3"/>
      <c r="E196" s="3"/>
      <c r="F196" s="3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4"/>
      <c r="AD196" s="6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</row>
    <row r="197" customFormat="false" ht="15" hidden="false" customHeight="false" outlineLevel="0" collapsed="false">
      <c r="A197" s="3"/>
      <c r="B197" s="3"/>
      <c r="C197" s="3"/>
      <c r="D197" s="3"/>
      <c r="E197" s="3"/>
      <c r="F197" s="3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4"/>
      <c r="AD197" s="6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</row>
    <row r="198" customFormat="false" ht="15" hidden="false" customHeight="false" outlineLevel="0" collapsed="false">
      <c r="A198" s="3"/>
      <c r="B198" s="3"/>
      <c r="C198" s="3"/>
      <c r="D198" s="3"/>
      <c r="E198" s="3"/>
      <c r="F198" s="3"/>
      <c r="G198" s="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4"/>
      <c r="AD198" s="6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</row>
    <row r="199" customFormat="false" ht="15" hidden="false" customHeight="false" outlineLevel="0" collapsed="false">
      <c r="A199" s="3"/>
      <c r="B199" s="3"/>
      <c r="C199" s="3"/>
      <c r="D199" s="3"/>
      <c r="E199" s="3"/>
      <c r="F199" s="3"/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4"/>
      <c r="AD199" s="6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</row>
    <row r="200" customFormat="false" ht="15" hidden="false" customHeight="false" outlineLevel="0" collapsed="false">
      <c r="A200" s="3"/>
      <c r="B200" s="3"/>
      <c r="C200" s="3"/>
      <c r="D200" s="3"/>
      <c r="E200" s="3"/>
      <c r="F200" s="3"/>
      <c r="G200" s="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4"/>
      <c r="AD200" s="6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</row>
    <row r="201" customFormat="false" ht="15" hidden="false" customHeight="false" outlineLevel="0" collapsed="false">
      <c r="A201" s="3"/>
      <c r="B201" s="3"/>
      <c r="C201" s="3"/>
      <c r="D201" s="3"/>
      <c r="E201" s="3"/>
      <c r="F201" s="3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4"/>
      <c r="AD201" s="6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</row>
    <row r="202" customFormat="false" ht="15" hidden="false" customHeight="false" outlineLevel="0" collapsed="false">
      <c r="A202" s="3"/>
      <c r="B202" s="3"/>
      <c r="C202" s="3"/>
      <c r="D202" s="3"/>
      <c r="E202" s="3"/>
      <c r="F202" s="3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4"/>
      <c r="AD202" s="6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</row>
    <row r="203" customFormat="false" ht="15" hidden="false" customHeight="false" outlineLevel="0" collapsed="false">
      <c r="A203" s="3"/>
      <c r="B203" s="3"/>
      <c r="C203" s="3"/>
      <c r="D203" s="3"/>
      <c r="E203" s="3"/>
      <c r="F203" s="3"/>
      <c r="G203" s="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4"/>
      <c r="AD203" s="6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</row>
    <row r="204" customFormat="false" ht="15" hidden="false" customHeight="false" outlineLevel="0" collapsed="false">
      <c r="A204" s="3"/>
      <c r="B204" s="3"/>
      <c r="C204" s="3"/>
      <c r="D204" s="3"/>
      <c r="E204" s="3"/>
      <c r="F204" s="3"/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4"/>
      <c r="AD204" s="6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</row>
    <row r="205" customFormat="false" ht="15" hidden="false" customHeight="false" outlineLevel="0" collapsed="false">
      <c r="A205" s="3"/>
      <c r="B205" s="3"/>
      <c r="C205" s="3"/>
      <c r="D205" s="3"/>
      <c r="E205" s="3"/>
      <c r="F205" s="3"/>
      <c r="G205" s="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4"/>
      <c r="AD205" s="6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</row>
    <row r="206" customFormat="false" ht="15" hidden="false" customHeight="false" outlineLevel="0" collapsed="false">
      <c r="A206" s="3"/>
      <c r="B206" s="3"/>
      <c r="C206" s="3"/>
      <c r="D206" s="3"/>
      <c r="E206" s="3"/>
      <c r="F206" s="3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4"/>
      <c r="AD206" s="6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</row>
    <row r="207" customFormat="false" ht="15" hidden="false" customHeight="false" outlineLevel="0" collapsed="false">
      <c r="A207" s="3"/>
      <c r="B207" s="3"/>
      <c r="C207" s="3"/>
      <c r="D207" s="3"/>
      <c r="E207" s="3"/>
      <c r="F207" s="3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4"/>
      <c r="AD207" s="6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</row>
    <row r="208" customFormat="false" ht="15" hidden="false" customHeight="false" outlineLevel="0" collapsed="false">
      <c r="A208" s="3"/>
      <c r="B208" s="3"/>
      <c r="C208" s="3"/>
      <c r="D208" s="3"/>
      <c r="E208" s="3"/>
      <c r="F208" s="3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4"/>
      <c r="AD208" s="6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</row>
    <row r="209" customFormat="false" ht="15" hidden="false" customHeight="false" outlineLevel="0" collapsed="false">
      <c r="A209" s="3"/>
      <c r="B209" s="3"/>
      <c r="C209" s="3"/>
      <c r="D209" s="3"/>
      <c r="E209" s="3"/>
      <c r="F209" s="3"/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4"/>
      <c r="AD209" s="6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</row>
    <row r="210" customFormat="false" ht="15" hidden="false" customHeight="false" outlineLevel="0" collapsed="false">
      <c r="A210" s="3"/>
      <c r="B210" s="3"/>
      <c r="C210" s="3"/>
      <c r="D210" s="3"/>
      <c r="E210" s="3"/>
      <c r="F210" s="3"/>
      <c r="G210" s="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4"/>
      <c r="AD210" s="6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</row>
    <row r="211" customFormat="false" ht="15" hidden="false" customHeight="false" outlineLevel="0" collapsed="false">
      <c r="A211" s="3"/>
      <c r="B211" s="3"/>
      <c r="C211" s="3"/>
      <c r="D211" s="3"/>
      <c r="E211" s="3"/>
      <c r="F211" s="3"/>
      <c r="G211" s="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4"/>
      <c r="AD211" s="6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</row>
    <row r="212" customFormat="false" ht="15" hidden="false" customHeight="false" outlineLevel="0" collapsed="false">
      <c r="A212" s="3"/>
      <c r="B212" s="3"/>
      <c r="C212" s="3"/>
      <c r="D212" s="3"/>
      <c r="E212" s="3"/>
      <c r="F212" s="3"/>
      <c r="G212" s="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4"/>
      <c r="AD212" s="6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</row>
    <row r="213" customFormat="false" ht="15" hidden="false" customHeight="false" outlineLevel="0" collapsed="false">
      <c r="A213" s="3"/>
      <c r="B213" s="3"/>
      <c r="C213" s="3"/>
      <c r="D213" s="3"/>
      <c r="E213" s="3"/>
      <c r="F213" s="3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4"/>
      <c r="AD213" s="6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</row>
    <row r="214" customFormat="false" ht="15" hidden="false" customHeight="false" outlineLevel="0" collapsed="false">
      <c r="A214" s="3"/>
      <c r="B214" s="3"/>
      <c r="C214" s="3"/>
      <c r="D214" s="3"/>
      <c r="E214" s="3"/>
      <c r="F214" s="3"/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4"/>
      <c r="AD214" s="6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</row>
    <row r="215" customFormat="false" ht="15" hidden="false" customHeight="false" outlineLevel="0" collapsed="false">
      <c r="A215" s="3"/>
      <c r="B215" s="3"/>
      <c r="C215" s="3"/>
      <c r="D215" s="3"/>
      <c r="E215" s="3"/>
      <c r="F215" s="3"/>
      <c r="G215" s="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4"/>
      <c r="AD215" s="6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</row>
    <row r="216" customFormat="false" ht="15" hidden="false" customHeight="false" outlineLevel="0" collapsed="false">
      <c r="A216" s="3"/>
      <c r="B216" s="3"/>
      <c r="C216" s="3"/>
      <c r="D216" s="3"/>
      <c r="E216" s="3"/>
      <c r="F216" s="3"/>
      <c r="G216" s="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4"/>
      <c r="AD216" s="6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</row>
    <row r="217" customFormat="false" ht="15" hidden="false" customHeight="false" outlineLevel="0" collapsed="false">
      <c r="A217" s="3"/>
      <c r="B217" s="3"/>
      <c r="C217" s="3"/>
      <c r="D217" s="3"/>
      <c r="E217" s="3"/>
      <c r="F217" s="3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4"/>
      <c r="AD217" s="6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</row>
    <row r="218" customFormat="false" ht="15" hidden="false" customHeight="false" outlineLevel="0" collapsed="false">
      <c r="A218" s="3"/>
      <c r="B218" s="3"/>
      <c r="C218" s="3"/>
      <c r="D218" s="3"/>
      <c r="E218" s="3"/>
      <c r="F218" s="3"/>
      <c r="G218" s="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4"/>
      <c r="AD218" s="6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</row>
    <row r="219" customFormat="false" ht="15" hidden="false" customHeight="false" outlineLevel="0" collapsed="false">
      <c r="A219" s="3"/>
      <c r="B219" s="3"/>
      <c r="C219" s="3"/>
      <c r="D219" s="3"/>
      <c r="E219" s="3"/>
      <c r="F219" s="3"/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4"/>
      <c r="AD219" s="6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</row>
    <row r="220" customFormat="false" ht="15" hidden="false" customHeight="false" outlineLevel="0" collapsed="false">
      <c r="A220" s="3"/>
      <c r="B220" s="3"/>
      <c r="C220" s="3"/>
      <c r="D220" s="3"/>
      <c r="E220" s="3"/>
      <c r="F220" s="3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4"/>
      <c r="AD220" s="6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</row>
    <row r="221" customFormat="false" ht="15" hidden="false" customHeight="false" outlineLevel="0" collapsed="false">
      <c r="A221" s="3"/>
      <c r="B221" s="3"/>
      <c r="C221" s="3"/>
      <c r="D221" s="3"/>
      <c r="E221" s="3"/>
      <c r="F221" s="3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4"/>
      <c r="AD221" s="6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</row>
    <row r="222" customFormat="false" ht="15" hidden="false" customHeight="false" outlineLevel="0" collapsed="false">
      <c r="A222" s="3"/>
      <c r="B222" s="3"/>
      <c r="C222" s="3"/>
      <c r="D222" s="3"/>
      <c r="E222" s="3"/>
      <c r="F222" s="3"/>
      <c r="G222" s="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4"/>
      <c r="AD222" s="6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</row>
    <row r="223" customFormat="false" ht="15" hidden="false" customHeight="false" outlineLevel="0" collapsed="false">
      <c r="A223" s="3"/>
      <c r="B223" s="3"/>
      <c r="C223" s="3"/>
      <c r="D223" s="3"/>
      <c r="E223" s="3"/>
      <c r="F223" s="3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4"/>
      <c r="AD223" s="6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</row>
    <row r="224" customFormat="false" ht="15" hidden="false" customHeight="false" outlineLevel="0" collapsed="false">
      <c r="A224" s="3"/>
      <c r="B224" s="3"/>
      <c r="C224" s="3"/>
      <c r="D224" s="3"/>
      <c r="E224" s="3"/>
      <c r="F224" s="3"/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4"/>
      <c r="AD224" s="6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</row>
    <row r="225" customFormat="false" ht="15" hidden="false" customHeight="false" outlineLevel="0" collapsed="false">
      <c r="A225" s="3"/>
      <c r="B225" s="3"/>
      <c r="C225" s="3"/>
      <c r="D225" s="3"/>
      <c r="E225" s="3"/>
      <c r="F225" s="3"/>
      <c r="G225" s="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4"/>
      <c r="AD225" s="6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</row>
    <row r="226" customFormat="false" ht="15" hidden="false" customHeight="false" outlineLevel="0" collapsed="false">
      <c r="A226" s="3"/>
      <c r="B226" s="3"/>
      <c r="C226" s="3"/>
      <c r="D226" s="3"/>
      <c r="E226" s="3"/>
      <c r="F226" s="3"/>
      <c r="G226" s="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4"/>
      <c r="AD226" s="6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</row>
    <row r="227" customFormat="false" ht="15" hidden="false" customHeight="false" outlineLevel="0" collapsed="false">
      <c r="A227" s="3"/>
      <c r="B227" s="3"/>
      <c r="C227" s="3"/>
      <c r="D227" s="3"/>
      <c r="E227" s="3"/>
      <c r="F227" s="3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4"/>
      <c r="AD227" s="6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</row>
    <row r="228" customFormat="false" ht="15" hidden="false" customHeight="false" outlineLevel="0" collapsed="false">
      <c r="A228" s="3"/>
      <c r="B228" s="3"/>
      <c r="C228" s="3"/>
      <c r="D228" s="3"/>
      <c r="E228" s="3"/>
      <c r="F228" s="3"/>
      <c r="G228" s="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4"/>
      <c r="AD228" s="6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</row>
    <row r="229" customFormat="false" ht="15" hidden="false" customHeight="false" outlineLevel="0" collapsed="false">
      <c r="A229" s="3"/>
      <c r="B229" s="3"/>
      <c r="C229" s="3"/>
      <c r="D229" s="3"/>
      <c r="E229" s="3"/>
      <c r="F229" s="3"/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4"/>
      <c r="AD229" s="6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</row>
    <row r="230" customFormat="false" ht="15" hidden="false" customHeight="false" outlineLevel="0" collapsed="false">
      <c r="A230" s="3"/>
      <c r="B230" s="3"/>
      <c r="C230" s="3"/>
      <c r="D230" s="3"/>
      <c r="E230" s="3"/>
      <c r="F230" s="3"/>
      <c r="G230" s="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4"/>
      <c r="AD230" s="6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</row>
    <row r="231" customFormat="false" ht="15" hidden="false" customHeight="false" outlineLevel="0" collapsed="false">
      <c r="A231" s="3"/>
      <c r="B231" s="3"/>
      <c r="C231" s="3"/>
      <c r="D231" s="3"/>
      <c r="E231" s="3"/>
      <c r="F231" s="3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4"/>
      <c r="AD231" s="6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</row>
    <row r="232" customFormat="false" ht="15" hidden="false" customHeight="false" outlineLevel="0" collapsed="false">
      <c r="A232" s="3"/>
      <c r="B232" s="3"/>
      <c r="C232" s="3"/>
      <c r="D232" s="3"/>
      <c r="E232" s="3"/>
      <c r="F232" s="3"/>
      <c r="G232" s="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4"/>
      <c r="AD232" s="6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</row>
    <row r="233" customFormat="false" ht="15" hidden="false" customHeight="false" outlineLevel="0" collapsed="false">
      <c r="A233" s="3"/>
      <c r="B233" s="3"/>
      <c r="C233" s="3"/>
      <c r="D233" s="3"/>
      <c r="E233" s="3"/>
      <c r="F233" s="3"/>
      <c r="G233" s="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4"/>
      <c r="AD233" s="6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</row>
    <row r="234" customFormat="false" ht="15" hidden="false" customHeight="false" outlineLevel="0" collapsed="false">
      <c r="A234" s="3"/>
      <c r="B234" s="3"/>
      <c r="C234" s="3"/>
      <c r="D234" s="3"/>
      <c r="E234" s="3"/>
      <c r="F234" s="3"/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4"/>
      <c r="AD234" s="6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</row>
    <row r="235" customFormat="false" ht="15" hidden="false" customHeight="false" outlineLevel="0" collapsed="false">
      <c r="A235" s="3"/>
      <c r="B235" s="3"/>
      <c r="C235" s="3"/>
      <c r="D235" s="3"/>
      <c r="E235" s="3"/>
      <c r="F235" s="3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4"/>
      <c r="AD235" s="6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</row>
    <row r="236" customFormat="false" ht="15" hidden="false" customHeight="false" outlineLevel="0" collapsed="false">
      <c r="A236" s="3"/>
      <c r="B236" s="3"/>
      <c r="C236" s="3"/>
      <c r="D236" s="3"/>
      <c r="E236" s="3"/>
      <c r="F236" s="3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4"/>
      <c r="AD236" s="6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</row>
    <row r="237" customFormat="false" ht="15" hidden="false" customHeight="false" outlineLevel="0" collapsed="false">
      <c r="A237" s="3"/>
      <c r="B237" s="3"/>
      <c r="C237" s="3"/>
      <c r="D237" s="3"/>
      <c r="E237" s="3"/>
      <c r="F237" s="3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4"/>
      <c r="AD237" s="6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</row>
    <row r="238" customFormat="false" ht="15" hidden="false" customHeight="false" outlineLevel="0" collapsed="false">
      <c r="A238" s="3"/>
      <c r="B238" s="3"/>
      <c r="C238" s="3"/>
      <c r="D238" s="3"/>
      <c r="E238" s="3"/>
      <c r="F238" s="3"/>
      <c r="G238" s="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4"/>
      <c r="AD238" s="6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</row>
    <row r="239" customFormat="false" ht="15" hidden="false" customHeight="false" outlineLevel="0" collapsed="false">
      <c r="A239" s="3"/>
      <c r="B239" s="3"/>
      <c r="C239" s="3"/>
      <c r="D239" s="3"/>
      <c r="E239" s="3"/>
      <c r="F239" s="3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4"/>
      <c r="AD239" s="6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</row>
    <row r="240" customFormat="false" ht="15" hidden="false" customHeight="false" outlineLevel="0" collapsed="false">
      <c r="A240" s="3"/>
      <c r="B240" s="3"/>
      <c r="C240" s="3"/>
      <c r="D240" s="3"/>
      <c r="E240" s="3"/>
      <c r="F240" s="3"/>
      <c r="G240" s="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4"/>
      <c r="AD240" s="6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</row>
    <row r="241" customFormat="false" ht="15" hidden="false" customHeight="false" outlineLevel="0" collapsed="false">
      <c r="A241" s="3"/>
      <c r="B241" s="3"/>
      <c r="C241" s="3"/>
      <c r="D241" s="3"/>
      <c r="E241" s="3"/>
      <c r="F241" s="3"/>
      <c r="G241" s="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4"/>
      <c r="AD241" s="6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</row>
    <row r="242" customFormat="false" ht="15" hidden="false" customHeight="false" outlineLevel="0" collapsed="false">
      <c r="A242" s="3"/>
      <c r="B242" s="3"/>
      <c r="C242" s="3"/>
      <c r="D242" s="3"/>
      <c r="E242" s="3"/>
      <c r="F242" s="3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4"/>
      <c r="AD242" s="6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</row>
    <row r="243" customFormat="false" ht="15" hidden="false" customHeight="false" outlineLevel="0" collapsed="false">
      <c r="A243" s="3"/>
      <c r="B243" s="3"/>
      <c r="C243" s="3"/>
      <c r="D243" s="3"/>
      <c r="E243" s="3"/>
      <c r="F243" s="3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4"/>
      <c r="AD243" s="6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</row>
    <row r="244" customFormat="false" ht="15" hidden="false" customHeight="false" outlineLevel="0" collapsed="false">
      <c r="A244" s="3"/>
      <c r="B244" s="3"/>
      <c r="C244" s="3"/>
      <c r="D244" s="3"/>
      <c r="E244" s="3"/>
      <c r="F244" s="3"/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4"/>
      <c r="AD244" s="6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</row>
    <row r="245" customFormat="false" ht="15" hidden="false" customHeight="false" outlineLevel="0" collapsed="false">
      <c r="A245" s="3"/>
      <c r="B245" s="3"/>
      <c r="C245" s="3"/>
      <c r="D245" s="3"/>
      <c r="E245" s="3"/>
      <c r="F245" s="3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4"/>
      <c r="AD245" s="6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</row>
    <row r="246" customFormat="false" ht="15" hidden="false" customHeight="false" outlineLevel="0" collapsed="false">
      <c r="A246" s="3"/>
      <c r="B246" s="3"/>
      <c r="C246" s="3"/>
      <c r="D246" s="3"/>
      <c r="E246" s="3"/>
      <c r="F246" s="3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4"/>
      <c r="AD246" s="6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</row>
    <row r="247" customFormat="false" ht="15" hidden="false" customHeight="false" outlineLevel="0" collapsed="false">
      <c r="A247" s="3"/>
      <c r="B247" s="3"/>
      <c r="C247" s="3"/>
      <c r="D247" s="3"/>
      <c r="E247" s="3"/>
      <c r="F247" s="3"/>
      <c r="G247" s="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4"/>
      <c r="AD247" s="6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</row>
    <row r="248" customFormat="false" ht="15" hidden="false" customHeight="false" outlineLevel="0" collapsed="false">
      <c r="A248" s="3"/>
      <c r="B248" s="3"/>
      <c r="C248" s="3"/>
      <c r="D248" s="3"/>
      <c r="E248" s="3"/>
      <c r="F248" s="3"/>
      <c r="G248" s="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4"/>
      <c r="AD248" s="6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</row>
    <row r="249" customFormat="false" ht="15" hidden="false" customHeight="false" outlineLevel="0" collapsed="false">
      <c r="A249" s="3"/>
      <c r="B249" s="3"/>
      <c r="C249" s="3"/>
      <c r="D249" s="3"/>
      <c r="E249" s="3"/>
      <c r="F249" s="3"/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4"/>
      <c r="AD249" s="6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</row>
    <row r="250" customFormat="false" ht="15" hidden="false" customHeight="false" outlineLevel="0" collapsed="false">
      <c r="A250" s="3"/>
      <c r="B250" s="3"/>
      <c r="C250" s="3"/>
      <c r="D250" s="3"/>
      <c r="E250" s="3"/>
      <c r="F250" s="3"/>
      <c r="G250" s="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4"/>
      <c r="AD250" s="6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</row>
    <row r="251" customFormat="false" ht="15" hidden="false" customHeight="false" outlineLevel="0" collapsed="false">
      <c r="A251" s="3"/>
      <c r="B251" s="3"/>
      <c r="C251" s="3"/>
      <c r="D251" s="3"/>
      <c r="E251" s="3"/>
      <c r="F251" s="3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4"/>
      <c r="AD251" s="6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</row>
    <row r="252" customFormat="false" ht="15" hidden="false" customHeight="false" outlineLevel="0" collapsed="false">
      <c r="A252" s="3"/>
      <c r="B252" s="3"/>
      <c r="C252" s="3"/>
      <c r="D252" s="3"/>
      <c r="E252" s="3"/>
      <c r="F252" s="3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4"/>
      <c r="AD252" s="6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</row>
    <row r="253" customFormat="false" ht="15" hidden="false" customHeight="false" outlineLevel="0" collapsed="false">
      <c r="A253" s="3"/>
      <c r="B253" s="3"/>
      <c r="C253" s="3"/>
      <c r="D253" s="3"/>
      <c r="E253" s="3"/>
      <c r="F253" s="3"/>
      <c r="G253" s="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4"/>
      <c r="AD253" s="6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</row>
    <row r="254" customFormat="false" ht="15" hidden="false" customHeight="false" outlineLevel="0" collapsed="false">
      <c r="A254" s="3"/>
      <c r="B254" s="3"/>
      <c r="C254" s="3"/>
      <c r="D254" s="3"/>
      <c r="E254" s="3"/>
      <c r="F254" s="3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4"/>
      <c r="AD254" s="6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</row>
    <row r="255" customFormat="false" ht="15" hidden="false" customHeight="false" outlineLevel="0" collapsed="false">
      <c r="A255" s="3"/>
      <c r="B255" s="3"/>
      <c r="C255" s="3"/>
      <c r="D255" s="3"/>
      <c r="E255" s="3"/>
      <c r="F255" s="3"/>
      <c r="G255" s="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4"/>
      <c r="AD255" s="6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</row>
    <row r="256" customFormat="false" ht="15" hidden="false" customHeight="false" outlineLevel="0" collapsed="false">
      <c r="A256" s="3"/>
      <c r="B256" s="3"/>
      <c r="C256" s="3"/>
      <c r="D256" s="3"/>
      <c r="E256" s="3"/>
      <c r="F256" s="3"/>
      <c r="G256" s="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4"/>
      <c r="AD256" s="6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</row>
    <row r="257" customFormat="false" ht="15" hidden="false" customHeight="false" outlineLevel="0" collapsed="false">
      <c r="A257" s="3"/>
      <c r="B257" s="3"/>
      <c r="C257" s="3"/>
      <c r="D257" s="3"/>
      <c r="E257" s="3"/>
      <c r="F257" s="3"/>
      <c r="G257" s="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4"/>
      <c r="AD257" s="6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</row>
    <row r="258" customFormat="false" ht="15" hidden="false" customHeight="false" outlineLevel="0" collapsed="false">
      <c r="A258" s="3"/>
      <c r="B258" s="3"/>
      <c r="C258" s="3"/>
      <c r="D258" s="3"/>
      <c r="E258" s="3"/>
      <c r="F258" s="3"/>
      <c r="G258" s="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4"/>
      <c r="AD258" s="6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</row>
    <row r="259" customFormat="false" ht="15" hidden="false" customHeight="false" outlineLevel="0" collapsed="false">
      <c r="A259" s="3"/>
      <c r="B259" s="3"/>
      <c r="C259" s="3"/>
      <c r="D259" s="3"/>
      <c r="E259" s="3"/>
      <c r="F259" s="3"/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4"/>
      <c r="AD259" s="6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</row>
    <row r="260" customFormat="false" ht="15" hidden="false" customHeight="false" outlineLevel="0" collapsed="false">
      <c r="A260" s="3"/>
      <c r="B260" s="3"/>
      <c r="C260" s="3"/>
      <c r="D260" s="3"/>
      <c r="E260" s="3"/>
      <c r="F260" s="3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4"/>
      <c r="AD260" s="6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</row>
    <row r="261" customFormat="false" ht="15" hidden="false" customHeight="false" outlineLevel="0" collapsed="false">
      <c r="A261" s="3"/>
      <c r="B261" s="3"/>
      <c r="C261" s="3"/>
      <c r="D261" s="3"/>
      <c r="E261" s="3"/>
      <c r="F261" s="3"/>
      <c r="G261" s="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4"/>
      <c r="AD261" s="6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</row>
    <row r="262" customFormat="false" ht="15" hidden="false" customHeight="false" outlineLevel="0" collapsed="false">
      <c r="A262" s="3"/>
      <c r="B262" s="3"/>
      <c r="C262" s="3"/>
      <c r="D262" s="3"/>
      <c r="E262" s="3"/>
      <c r="F262" s="3"/>
      <c r="G262" s="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4"/>
      <c r="AD262" s="6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</row>
    <row r="263" customFormat="false" ht="15" hidden="false" customHeight="false" outlineLevel="0" collapsed="false">
      <c r="A263" s="3"/>
      <c r="B263" s="3"/>
      <c r="C263" s="3"/>
      <c r="D263" s="3"/>
      <c r="E263" s="3"/>
      <c r="F263" s="3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4"/>
      <c r="AD263" s="6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</row>
    <row r="264" customFormat="false" ht="15" hidden="false" customHeight="false" outlineLevel="0" collapsed="false">
      <c r="A264" s="3"/>
      <c r="B264" s="3"/>
      <c r="C264" s="3"/>
      <c r="D264" s="3"/>
      <c r="E264" s="3"/>
      <c r="F264" s="3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4"/>
      <c r="AD264" s="6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</row>
    <row r="265" customFormat="false" ht="15" hidden="false" customHeight="false" outlineLevel="0" collapsed="false">
      <c r="A265" s="3"/>
      <c r="B265" s="3"/>
      <c r="C265" s="3"/>
      <c r="D265" s="3"/>
      <c r="E265" s="3"/>
      <c r="F265" s="3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4"/>
      <c r="AD265" s="6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</row>
    <row r="266" customFormat="false" ht="15" hidden="false" customHeight="false" outlineLevel="0" collapsed="false">
      <c r="A266" s="3"/>
      <c r="B266" s="3"/>
      <c r="C266" s="3"/>
      <c r="D266" s="3"/>
      <c r="E266" s="3"/>
      <c r="F266" s="3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4"/>
      <c r="AD266" s="6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</row>
    <row r="267" customFormat="false" ht="15" hidden="false" customHeight="false" outlineLevel="0" collapsed="false">
      <c r="A267" s="3"/>
      <c r="B267" s="3"/>
      <c r="C267" s="3"/>
      <c r="D267" s="3"/>
      <c r="E267" s="3"/>
      <c r="F267" s="3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4"/>
      <c r="AD267" s="6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</row>
    <row r="268" customFormat="false" ht="15" hidden="false" customHeight="false" outlineLevel="0" collapsed="false">
      <c r="A268" s="3"/>
      <c r="B268" s="3"/>
      <c r="C268" s="3"/>
      <c r="D268" s="3"/>
      <c r="E268" s="3"/>
      <c r="F268" s="3"/>
      <c r="G268" s="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4"/>
      <c r="AD268" s="6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</row>
    <row r="269" customFormat="false" ht="15" hidden="false" customHeight="false" outlineLevel="0" collapsed="false">
      <c r="A269" s="3"/>
      <c r="B269" s="3"/>
      <c r="C269" s="3"/>
      <c r="D269" s="3"/>
      <c r="E269" s="3"/>
      <c r="F269" s="3"/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4"/>
      <c r="AD269" s="6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</row>
    <row r="270" customFormat="false" ht="15" hidden="false" customHeight="false" outlineLevel="0" collapsed="false">
      <c r="A270" s="3"/>
      <c r="B270" s="3"/>
      <c r="C270" s="3"/>
      <c r="D270" s="3"/>
      <c r="E270" s="3"/>
      <c r="F270" s="3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4"/>
      <c r="AD270" s="6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</row>
    <row r="271" customFormat="false" ht="15" hidden="false" customHeight="false" outlineLevel="0" collapsed="false">
      <c r="A271" s="3"/>
      <c r="B271" s="3"/>
      <c r="C271" s="3"/>
      <c r="D271" s="3"/>
      <c r="E271" s="3"/>
      <c r="F271" s="3"/>
      <c r="G271" s="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4"/>
      <c r="AD271" s="6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</row>
    <row r="272" customFormat="false" ht="15" hidden="false" customHeight="false" outlineLevel="0" collapsed="false">
      <c r="A272" s="3"/>
      <c r="B272" s="3"/>
      <c r="C272" s="3"/>
      <c r="D272" s="3"/>
      <c r="E272" s="3"/>
      <c r="F272" s="3"/>
      <c r="G272" s="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4"/>
      <c r="AD272" s="6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</row>
    <row r="273" customFormat="false" ht="15" hidden="false" customHeight="false" outlineLevel="0" collapsed="false">
      <c r="A273" s="3"/>
      <c r="B273" s="3"/>
      <c r="C273" s="3"/>
      <c r="D273" s="3"/>
      <c r="E273" s="3"/>
      <c r="F273" s="3"/>
      <c r="G273" s="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4"/>
      <c r="AD273" s="6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</row>
    <row r="274" customFormat="false" ht="15" hidden="false" customHeight="false" outlineLevel="0" collapsed="false">
      <c r="A274" s="3"/>
      <c r="B274" s="3"/>
      <c r="C274" s="3"/>
      <c r="D274" s="3"/>
      <c r="E274" s="3"/>
      <c r="F274" s="3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4"/>
      <c r="AD274" s="6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</row>
    <row r="275" customFormat="false" ht="15" hidden="false" customHeight="false" outlineLevel="0" collapsed="false">
      <c r="A275" s="3"/>
      <c r="B275" s="3"/>
      <c r="C275" s="3"/>
      <c r="D275" s="3"/>
      <c r="E275" s="3"/>
      <c r="F275" s="3"/>
      <c r="G275" s="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4"/>
      <c r="AD275" s="6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</row>
    <row r="276" customFormat="false" ht="15" hidden="false" customHeight="false" outlineLevel="0" collapsed="false">
      <c r="A276" s="3"/>
      <c r="B276" s="3"/>
      <c r="C276" s="3"/>
      <c r="D276" s="3"/>
      <c r="E276" s="3"/>
      <c r="F276" s="3"/>
      <c r="G276" s="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4"/>
      <c r="AD276" s="6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</row>
    <row r="277" customFormat="false" ht="15" hidden="false" customHeight="false" outlineLevel="0" collapsed="false">
      <c r="A277" s="3"/>
      <c r="B277" s="3"/>
      <c r="C277" s="3"/>
      <c r="D277" s="3"/>
      <c r="E277" s="3"/>
      <c r="F277" s="3"/>
      <c r="G277" s="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4"/>
      <c r="AD277" s="6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</row>
    <row r="278" customFormat="false" ht="15" hidden="false" customHeight="false" outlineLevel="0" collapsed="false">
      <c r="A278" s="3"/>
      <c r="B278" s="3"/>
      <c r="C278" s="3"/>
      <c r="D278" s="3"/>
      <c r="E278" s="3"/>
      <c r="F278" s="3"/>
      <c r="G278" s="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4"/>
      <c r="AD278" s="6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</row>
    <row r="279" customFormat="false" ht="15" hidden="false" customHeight="false" outlineLevel="0" collapsed="false">
      <c r="A279" s="3"/>
      <c r="B279" s="3"/>
      <c r="C279" s="3"/>
      <c r="D279" s="3"/>
      <c r="E279" s="3"/>
      <c r="F279" s="3"/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4"/>
      <c r="AD279" s="6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</row>
    <row r="280" customFormat="false" ht="15" hidden="false" customHeight="false" outlineLevel="0" collapsed="false">
      <c r="A280" s="3"/>
      <c r="B280" s="3"/>
      <c r="C280" s="3"/>
      <c r="D280" s="3"/>
      <c r="E280" s="3"/>
      <c r="F280" s="3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4"/>
      <c r="AD280" s="6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</row>
    <row r="281" customFormat="false" ht="15" hidden="false" customHeight="false" outlineLevel="0" collapsed="false">
      <c r="A281" s="3"/>
      <c r="B281" s="3"/>
      <c r="C281" s="3"/>
      <c r="D281" s="3"/>
      <c r="E281" s="3"/>
      <c r="F281" s="3"/>
      <c r="G281" s="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4"/>
      <c r="AD281" s="6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</row>
    <row r="282" customFormat="false" ht="15" hidden="false" customHeight="false" outlineLevel="0" collapsed="false">
      <c r="A282" s="3"/>
      <c r="B282" s="3"/>
      <c r="C282" s="3"/>
      <c r="D282" s="3"/>
      <c r="E282" s="3"/>
      <c r="F282" s="3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4"/>
      <c r="AD282" s="6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</row>
    <row r="283" customFormat="false" ht="15" hidden="false" customHeight="false" outlineLevel="0" collapsed="false">
      <c r="A283" s="3"/>
      <c r="B283" s="3"/>
      <c r="C283" s="3"/>
      <c r="D283" s="3"/>
      <c r="E283" s="3"/>
      <c r="F283" s="3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4"/>
      <c r="AD283" s="6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</row>
    <row r="284" customFormat="false" ht="15" hidden="false" customHeight="false" outlineLevel="0" collapsed="false">
      <c r="A284" s="3"/>
      <c r="B284" s="3"/>
      <c r="C284" s="3"/>
      <c r="D284" s="3"/>
      <c r="E284" s="3"/>
      <c r="F284" s="3"/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4"/>
      <c r="AD284" s="6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</row>
    <row r="285" customFormat="false" ht="15" hidden="false" customHeight="false" outlineLevel="0" collapsed="false">
      <c r="A285" s="3"/>
      <c r="B285" s="3"/>
      <c r="C285" s="3"/>
      <c r="D285" s="3"/>
      <c r="E285" s="3"/>
      <c r="F285" s="3"/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4"/>
      <c r="AD285" s="6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</row>
    <row r="286" customFormat="false" ht="15" hidden="false" customHeight="false" outlineLevel="0" collapsed="false">
      <c r="A286" s="3"/>
      <c r="B286" s="3"/>
      <c r="C286" s="3"/>
      <c r="D286" s="3"/>
      <c r="E286" s="3"/>
      <c r="F286" s="3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4"/>
      <c r="AD286" s="6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</row>
    <row r="287" customFormat="false" ht="15" hidden="false" customHeight="false" outlineLevel="0" collapsed="false">
      <c r="A287" s="3"/>
      <c r="B287" s="3"/>
      <c r="C287" s="3"/>
      <c r="D287" s="3"/>
      <c r="E287" s="3"/>
      <c r="F287" s="3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4"/>
      <c r="AD287" s="6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</row>
    <row r="288" customFormat="false" ht="15" hidden="false" customHeight="false" outlineLevel="0" collapsed="false">
      <c r="A288" s="3"/>
      <c r="B288" s="3"/>
      <c r="C288" s="3"/>
      <c r="D288" s="3"/>
      <c r="E288" s="3"/>
      <c r="F288" s="3"/>
      <c r="G288" s="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4"/>
      <c r="AD288" s="6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</row>
    <row r="289" customFormat="false" ht="15" hidden="false" customHeight="false" outlineLevel="0" collapsed="false">
      <c r="A289" s="3"/>
      <c r="B289" s="3"/>
      <c r="C289" s="3"/>
      <c r="D289" s="3"/>
      <c r="E289" s="3"/>
      <c r="F289" s="3"/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4"/>
      <c r="AD289" s="6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</row>
    <row r="290" customFormat="false" ht="15" hidden="false" customHeight="false" outlineLevel="0" collapsed="false">
      <c r="A290" s="3"/>
      <c r="B290" s="3"/>
      <c r="C290" s="3"/>
      <c r="D290" s="3"/>
      <c r="E290" s="3"/>
      <c r="F290" s="3"/>
      <c r="G290" s="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4"/>
      <c r="AD290" s="6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</row>
    <row r="291" customFormat="false" ht="15" hidden="false" customHeight="false" outlineLevel="0" collapsed="false">
      <c r="A291" s="3"/>
      <c r="B291" s="3"/>
      <c r="C291" s="3"/>
      <c r="D291" s="3"/>
      <c r="E291" s="3"/>
      <c r="F291" s="3"/>
      <c r="G291" s="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4"/>
      <c r="AD291" s="6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</row>
    <row r="292" customFormat="false" ht="15" hidden="false" customHeight="false" outlineLevel="0" collapsed="false">
      <c r="A292" s="3"/>
      <c r="B292" s="3"/>
      <c r="C292" s="3"/>
      <c r="D292" s="3"/>
      <c r="E292" s="3"/>
      <c r="F292" s="3"/>
      <c r="G292" s="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4"/>
      <c r="AD292" s="6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</row>
    <row r="293" customFormat="false" ht="15" hidden="false" customHeight="false" outlineLevel="0" collapsed="false">
      <c r="A293" s="3"/>
      <c r="B293" s="3"/>
      <c r="C293" s="3"/>
      <c r="D293" s="3"/>
      <c r="E293" s="3"/>
      <c r="F293" s="3"/>
      <c r="G293" s="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4"/>
      <c r="AD293" s="6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</row>
    <row r="294" customFormat="false" ht="15" hidden="false" customHeight="false" outlineLevel="0" collapsed="false">
      <c r="A294" s="3"/>
      <c r="B294" s="3"/>
      <c r="C294" s="3"/>
      <c r="D294" s="3"/>
      <c r="E294" s="3"/>
      <c r="F294" s="3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4"/>
      <c r="AD294" s="6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</row>
    <row r="295" customFormat="false" ht="15" hidden="false" customHeight="false" outlineLevel="0" collapsed="false">
      <c r="A295" s="3"/>
      <c r="B295" s="3"/>
      <c r="C295" s="3"/>
      <c r="D295" s="3"/>
      <c r="E295" s="3"/>
      <c r="F295" s="3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4"/>
      <c r="AD295" s="6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</row>
    <row r="296" customFormat="false" ht="15" hidden="false" customHeight="false" outlineLevel="0" collapsed="false">
      <c r="A296" s="3"/>
      <c r="B296" s="3"/>
      <c r="C296" s="3"/>
      <c r="D296" s="3"/>
      <c r="E296" s="3"/>
      <c r="F296" s="3"/>
      <c r="G296" s="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4"/>
      <c r="AD296" s="6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</row>
    <row r="297" customFormat="false" ht="15" hidden="false" customHeight="false" outlineLevel="0" collapsed="false">
      <c r="A297" s="3"/>
      <c r="B297" s="3"/>
      <c r="C297" s="3"/>
      <c r="D297" s="3"/>
      <c r="E297" s="3"/>
      <c r="F297" s="3"/>
      <c r="G297" s="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4"/>
      <c r="AD297" s="6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</row>
    <row r="298" customFormat="false" ht="15" hidden="false" customHeight="false" outlineLevel="0" collapsed="false">
      <c r="A298" s="3"/>
      <c r="B298" s="3"/>
      <c r="C298" s="3"/>
      <c r="D298" s="3"/>
      <c r="E298" s="3"/>
      <c r="F298" s="3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4"/>
      <c r="AD298" s="6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</row>
    <row r="299" customFormat="false" ht="15" hidden="false" customHeight="false" outlineLevel="0" collapsed="false">
      <c r="A299" s="3"/>
      <c r="B299" s="3"/>
      <c r="C299" s="3"/>
      <c r="D299" s="3"/>
      <c r="E299" s="3"/>
      <c r="F299" s="3"/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4"/>
      <c r="AD299" s="6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</row>
    <row r="300" customFormat="false" ht="15" hidden="false" customHeight="false" outlineLevel="0" collapsed="false">
      <c r="A300" s="3"/>
      <c r="B300" s="3"/>
      <c r="C300" s="3"/>
      <c r="D300" s="3"/>
      <c r="E300" s="3"/>
      <c r="F300" s="3"/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4"/>
      <c r="AD300" s="6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</row>
    <row r="301" customFormat="false" ht="15" hidden="false" customHeight="false" outlineLevel="0" collapsed="false">
      <c r="A301" s="3"/>
      <c r="B301" s="3"/>
      <c r="C301" s="3"/>
      <c r="D301" s="3"/>
      <c r="E301" s="3"/>
      <c r="F301" s="3"/>
      <c r="G301" s="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4"/>
      <c r="AD301" s="6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</row>
    <row r="302" customFormat="false" ht="15" hidden="false" customHeight="false" outlineLevel="0" collapsed="false">
      <c r="A302" s="3"/>
      <c r="B302" s="3"/>
      <c r="C302" s="3"/>
      <c r="D302" s="3"/>
      <c r="E302" s="3"/>
      <c r="F302" s="3"/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4"/>
      <c r="AD302" s="6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</row>
    <row r="303" customFormat="false" ht="15" hidden="false" customHeight="false" outlineLevel="0" collapsed="false">
      <c r="A303" s="3"/>
      <c r="B303" s="3"/>
      <c r="C303" s="3"/>
      <c r="D303" s="3"/>
      <c r="E303" s="3"/>
      <c r="F303" s="3"/>
      <c r="G303" s="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4"/>
      <c r="AD303" s="6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</row>
    <row r="304" customFormat="false" ht="15" hidden="false" customHeight="false" outlineLevel="0" collapsed="false">
      <c r="A304" s="3"/>
      <c r="B304" s="3"/>
      <c r="C304" s="3"/>
      <c r="D304" s="3"/>
      <c r="E304" s="3"/>
      <c r="F304" s="3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4"/>
      <c r="AD304" s="6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</row>
    <row r="305" customFormat="false" ht="15" hidden="false" customHeight="false" outlineLevel="0" collapsed="false">
      <c r="A305" s="3"/>
      <c r="B305" s="3"/>
      <c r="C305" s="3"/>
      <c r="D305" s="3"/>
      <c r="E305" s="3"/>
      <c r="F305" s="3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4"/>
      <c r="AD305" s="6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</row>
    <row r="306" customFormat="false" ht="15" hidden="false" customHeight="false" outlineLevel="0" collapsed="false">
      <c r="A306" s="3"/>
      <c r="B306" s="3"/>
      <c r="C306" s="3"/>
      <c r="D306" s="3"/>
      <c r="E306" s="3"/>
      <c r="F306" s="3"/>
      <c r="G306" s="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4"/>
      <c r="AD306" s="6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</row>
    <row r="307" customFormat="false" ht="15" hidden="false" customHeight="false" outlineLevel="0" collapsed="false">
      <c r="A307" s="3"/>
      <c r="B307" s="3"/>
      <c r="C307" s="3"/>
      <c r="D307" s="3"/>
      <c r="E307" s="3"/>
      <c r="F307" s="3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4"/>
      <c r="AD307" s="6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</row>
    <row r="308" customFormat="false" ht="15" hidden="false" customHeight="false" outlineLevel="0" collapsed="false">
      <c r="A308" s="3"/>
      <c r="B308" s="3"/>
      <c r="C308" s="3"/>
      <c r="D308" s="3"/>
      <c r="E308" s="3"/>
      <c r="F308" s="3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4"/>
      <c r="AD308" s="6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</row>
    <row r="309" customFormat="false" ht="15" hidden="false" customHeight="false" outlineLevel="0" collapsed="false">
      <c r="A309" s="3"/>
      <c r="B309" s="3"/>
      <c r="C309" s="3"/>
      <c r="D309" s="3"/>
      <c r="E309" s="3"/>
      <c r="F309" s="3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4"/>
      <c r="AD309" s="6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</row>
    <row r="310" customFormat="false" ht="15" hidden="false" customHeight="false" outlineLevel="0" collapsed="false">
      <c r="A310" s="3"/>
      <c r="B310" s="3"/>
      <c r="C310" s="3"/>
      <c r="D310" s="3"/>
      <c r="E310" s="3"/>
      <c r="F310" s="3"/>
      <c r="G310" s="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4"/>
      <c r="AD310" s="6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</row>
    <row r="311" customFormat="false" ht="15" hidden="false" customHeight="false" outlineLevel="0" collapsed="false">
      <c r="A311" s="3"/>
      <c r="B311" s="3"/>
      <c r="C311" s="3"/>
      <c r="D311" s="3"/>
      <c r="E311" s="3"/>
      <c r="F311" s="3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4"/>
      <c r="AD311" s="6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</row>
    <row r="312" customFormat="false" ht="15" hidden="false" customHeight="false" outlineLevel="0" collapsed="false">
      <c r="A312" s="3"/>
      <c r="B312" s="3"/>
      <c r="C312" s="3"/>
      <c r="D312" s="3"/>
      <c r="E312" s="3"/>
      <c r="F312" s="3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4"/>
      <c r="AD312" s="6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</row>
    <row r="313" customFormat="false" ht="15" hidden="false" customHeight="false" outlineLevel="0" collapsed="false">
      <c r="A313" s="3"/>
      <c r="B313" s="3"/>
      <c r="C313" s="3"/>
      <c r="D313" s="3"/>
      <c r="E313" s="3"/>
      <c r="F313" s="3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4"/>
      <c r="AD313" s="6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</row>
    <row r="314" customFormat="false" ht="15" hidden="false" customHeight="false" outlineLevel="0" collapsed="false">
      <c r="A314" s="3"/>
      <c r="B314" s="3"/>
      <c r="C314" s="3"/>
      <c r="D314" s="3"/>
      <c r="E314" s="3"/>
      <c r="F314" s="3"/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4"/>
      <c r="AD314" s="6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</row>
    <row r="315" customFormat="false" ht="15" hidden="false" customHeight="false" outlineLevel="0" collapsed="false">
      <c r="A315" s="3"/>
      <c r="B315" s="3"/>
      <c r="C315" s="3"/>
      <c r="D315" s="3"/>
      <c r="E315" s="3"/>
      <c r="F315" s="3"/>
      <c r="G315" s="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4"/>
      <c r="AD315" s="6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</row>
    <row r="316" customFormat="false" ht="15" hidden="false" customHeight="false" outlineLevel="0" collapsed="false">
      <c r="A316" s="3"/>
      <c r="B316" s="3"/>
      <c r="C316" s="3"/>
      <c r="D316" s="3"/>
      <c r="E316" s="3"/>
      <c r="F316" s="3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4"/>
      <c r="AD316" s="6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</row>
    <row r="317" customFormat="false" ht="15" hidden="false" customHeight="false" outlineLevel="0" collapsed="false">
      <c r="A317" s="3"/>
      <c r="B317" s="3"/>
      <c r="C317" s="3"/>
      <c r="D317" s="3"/>
      <c r="E317" s="3"/>
      <c r="F317" s="3"/>
      <c r="G317" s="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4"/>
      <c r="AD317" s="6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</row>
    <row r="318" customFormat="false" ht="15" hidden="false" customHeight="false" outlineLevel="0" collapsed="false">
      <c r="A318" s="3"/>
      <c r="B318" s="3"/>
      <c r="C318" s="3"/>
      <c r="D318" s="3"/>
      <c r="E318" s="3"/>
      <c r="F318" s="3"/>
      <c r="G318" s="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4"/>
      <c r="AD318" s="6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</row>
    <row r="319" customFormat="false" ht="15" hidden="false" customHeight="false" outlineLevel="0" collapsed="false">
      <c r="A319" s="3"/>
      <c r="B319" s="3"/>
      <c r="C319" s="3"/>
      <c r="D319" s="3"/>
      <c r="E319" s="3"/>
      <c r="F319" s="3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4"/>
      <c r="AD319" s="6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</row>
    <row r="320" customFormat="false" ht="15" hidden="false" customHeight="false" outlineLevel="0" collapsed="false">
      <c r="A320" s="3"/>
      <c r="B320" s="3"/>
      <c r="C320" s="3"/>
      <c r="D320" s="3"/>
      <c r="E320" s="3"/>
      <c r="F320" s="3"/>
      <c r="G320" s="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4"/>
      <c r="AD320" s="6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</row>
    <row r="321" customFormat="false" ht="15" hidden="false" customHeight="false" outlineLevel="0" collapsed="false">
      <c r="A321" s="3"/>
      <c r="B321" s="3"/>
      <c r="C321" s="3"/>
      <c r="D321" s="3"/>
      <c r="E321" s="3"/>
      <c r="F321" s="3"/>
      <c r="G321" s="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4"/>
      <c r="AD321" s="6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</row>
    <row r="322" customFormat="false" ht="15" hidden="false" customHeight="false" outlineLevel="0" collapsed="false">
      <c r="A322" s="3"/>
      <c r="B322" s="3"/>
      <c r="C322" s="3"/>
      <c r="D322" s="3"/>
      <c r="E322" s="3"/>
      <c r="F322" s="3"/>
      <c r="G322" s="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4"/>
      <c r="AD322" s="6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</row>
    <row r="323" customFormat="false" ht="15" hidden="false" customHeight="false" outlineLevel="0" collapsed="false">
      <c r="A323" s="3"/>
      <c r="B323" s="3"/>
      <c r="C323" s="3"/>
      <c r="D323" s="3"/>
      <c r="E323" s="3"/>
      <c r="F323" s="3"/>
      <c r="G323" s="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4"/>
      <c r="AD323" s="6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</row>
    <row r="324" customFormat="false" ht="15" hidden="false" customHeight="false" outlineLevel="0" collapsed="false">
      <c r="A324" s="3"/>
      <c r="B324" s="3"/>
      <c r="C324" s="3"/>
      <c r="D324" s="3"/>
      <c r="E324" s="3"/>
      <c r="F324" s="3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4"/>
      <c r="AD324" s="6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</row>
    <row r="325" customFormat="false" ht="15" hidden="false" customHeight="false" outlineLevel="0" collapsed="false">
      <c r="A325" s="3"/>
      <c r="B325" s="3"/>
      <c r="C325" s="3"/>
      <c r="D325" s="3"/>
      <c r="E325" s="3"/>
      <c r="F325" s="3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4"/>
      <c r="AD325" s="6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</row>
    <row r="326" customFormat="false" ht="15" hidden="false" customHeight="false" outlineLevel="0" collapsed="false">
      <c r="A326" s="3"/>
      <c r="B326" s="3"/>
      <c r="C326" s="3"/>
      <c r="D326" s="3"/>
      <c r="E326" s="3"/>
      <c r="F326" s="3"/>
      <c r="G326" s="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4"/>
      <c r="AD326" s="6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</row>
    <row r="327" customFormat="false" ht="15" hidden="false" customHeight="false" outlineLevel="0" collapsed="false">
      <c r="A327" s="3"/>
      <c r="B327" s="3"/>
      <c r="C327" s="3"/>
      <c r="D327" s="3"/>
      <c r="E327" s="3"/>
      <c r="F327" s="3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4"/>
      <c r="AD327" s="6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</row>
    <row r="328" customFormat="false" ht="15" hidden="false" customHeight="false" outlineLevel="0" collapsed="false">
      <c r="A328" s="3"/>
      <c r="B328" s="3"/>
      <c r="C328" s="3"/>
      <c r="D328" s="3"/>
      <c r="E328" s="3"/>
      <c r="F328" s="3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4"/>
      <c r="AD328" s="6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</row>
    <row r="329" customFormat="false" ht="15" hidden="false" customHeight="false" outlineLevel="0" collapsed="false">
      <c r="A329" s="3"/>
      <c r="B329" s="3"/>
      <c r="C329" s="3"/>
      <c r="D329" s="3"/>
      <c r="E329" s="3"/>
      <c r="F329" s="3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4"/>
      <c r="AD329" s="6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</row>
    <row r="330" customFormat="false" ht="15" hidden="false" customHeight="false" outlineLevel="0" collapsed="false">
      <c r="A330" s="3"/>
      <c r="B330" s="3"/>
      <c r="C330" s="3"/>
      <c r="D330" s="3"/>
      <c r="E330" s="3"/>
      <c r="F330" s="3"/>
      <c r="G330" s="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4"/>
      <c r="AD330" s="6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</row>
    <row r="331" customFormat="false" ht="15" hidden="false" customHeight="false" outlineLevel="0" collapsed="false">
      <c r="A331" s="3"/>
      <c r="B331" s="3"/>
      <c r="C331" s="3"/>
      <c r="D331" s="3"/>
      <c r="E331" s="3"/>
      <c r="F331" s="3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4"/>
      <c r="AD331" s="6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</row>
    <row r="332" customFormat="false" ht="15" hidden="false" customHeight="false" outlineLevel="0" collapsed="false">
      <c r="A332" s="3"/>
      <c r="B332" s="3"/>
      <c r="C332" s="3"/>
      <c r="D332" s="3"/>
      <c r="E332" s="3"/>
      <c r="F332" s="3"/>
      <c r="G332" s="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4"/>
      <c r="AD332" s="6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</row>
    <row r="333" customFormat="false" ht="15" hidden="false" customHeight="false" outlineLevel="0" collapsed="false">
      <c r="A333" s="3"/>
      <c r="B333" s="3"/>
      <c r="C333" s="3"/>
      <c r="D333" s="3"/>
      <c r="E333" s="3"/>
      <c r="F333" s="3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4"/>
      <c r="AD333" s="6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</row>
    <row r="334" customFormat="false" ht="15" hidden="false" customHeight="false" outlineLevel="0" collapsed="false">
      <c r="A334" s="3"/>
      <c r="B334" s="3"/>
      <c r="C334" s="3"/>
      <c r="D334" s="3"/>
      <c r="E334" s="3"/>
      <c r="F334" s="3"/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4"/>
      <c r="AD334" s="6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</row>
    <row r="335" customFormat="false" ht="15" hidden="false" customHeight="false" outlineLevel="0" collapsed="false">
      <c r="A335" s="3"/>
      <c r="B335" s="3"/>
      <c r="C335" s="3"/>
      <c r="D335" s="3"/>
      <c r="E335" s="3"/>
      <c r="F335" s="3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4"/>
      <c r="AD335" s="6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</row>
    <row r="336" customFormat="false" ht="15" hidden="false" customHeight="false" outlineLevel="0" collapsed="false">
      <c r="A336" s="3"/>
      <c r="B336" s="3"/>
      <c r="C336" s="3"/>
      <c r="D336" s="3"/>
      <c r="E336" s="3"/>
      <c r="F336" s="3"/>
      <c r="G336" s="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4"/>
      <c r="AD336" s="6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</row>
    <row r="337" customFormat="false" ht="15" hidden="false" customHeight="false" outlineLevel="0" collapsed="false">
      <c r="A337" s="3"/>
      <c r="B337" s="3"/>
      <c r="C337" s="3"/>
      <c r="D337" s="3"/>
      <c r="E337" s="3"/>
      <c r="F337" s="3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4"/>
      <c r="AD337" s="6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</row>
    <row r="338" customFormat="false" ht="15" hidden="false" customHeight="false" outlineLevel="0" collapsed="false">
      <c r="A338" s="3"/>
      <c r="B338" s="3"/>
      <c r="C338" s="3"/>
      <c r="D338" s="3"/>
      <c r="E338" s="3"/>
      <c r="F338" s="3"/>
      <c r="G338" s="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4"/>
      <c r="AD338" s="6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</row>
    <row r="339" customFormat="false" ht="15" hidden="false" customHeight="false" outlineLevel="0" collapsed="false">
      <c r="A339" s="3"/>
      <c r="B339" s="3"/>
      <c r="C339" s="3"/>
      <c r="D339" s="3"/>
      <c r="E339" s="3"/>
      <c r="F339" s="3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4"/>
      <c r="AD339" s="6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</row>
    <row r="340" customFormat="false" ht="15" hidden="false" customHeight="false" outlineLevel="0" collapsed="false">
      <c r="A340" s="3"/>
      <c r="B340" s="3"/>
      <c r="C340" s="3"/>
      <c r="D340" s="3"/>
      <c r="E340" s="3"/>
      <c r="F340" s="3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4"/>
      <c r="AD340" s="6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</row>
    <row r="341" customFormat="false" ht="15" hidden="false" customHeight="false" outlineLevel="0" collapsed="false">
      <c r="A341" s="3"/>
      <c r="B341" s="3"/>
      <c r="C341" s="3"/>
      <c r="D341" s="3"/>
      <c r="E341" s="3"/>
      <c r="F341" s="3"/>
      <c r="G341" s="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4"/>
      <c r="AD341" s="6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</row>
    <row r="342" customFormat="false" ht="15" hidden="false" customHeight="false" outlineLevel="0" collapsed="false">
      <c r="A342" s="3"/>
      <c r="B342" s="3"/>
      <c r="C342" s="3"/>
      <c r="D342" s="3"/>
      <c r="E342" s="3"/>
      <c r="F342" s="3"/>
      <c r="G342" s="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4"/>
      <c r="AD342" s="6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</row>
    <row r="343" customFormat="false" ht="15" hidden="false" customHeight="false" outlineLevel="0" collapsed="false">
      <c r="A343" s="3"/>
      <c r="B343" s="3"/>
      <c r="C343" s="3"/>
      <c r="D343" s="3"/>
      <c r="E343" s="3"/>
      <c r="F343" s="3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4"/>
      <c r="AD343" s="6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</row>
    <row r="344" customFormat="false" ht="15" hidden="false" customHeight="false" outlineLevel="0" collapsed="false">
      <c r="A344" s="3"/>
      <c r="B344" s="3"/>
      <c r="C344" s="3"/>
      <c r="D344" s="3"/>
      <c r="E344" s="3"/>
      <c r="F344" s="3"/>
      <c r="G344" s="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4"/>
      <c r="AD344" s="6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</row>
    <row r="345" customFormat="false" ht="15" hidden="false" customHeight="false" outlineLevel="0" collapsed="false">
      <c r="A345" s="3"/>
      <c r="B345" s="3"/>
      <c r="C345" s="3"/>
      <c r="D345" s="3"/>
      <c r="E345" s="3"/>
      <c r="F345" s="3"/>
      <c r="G345" s="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4"/>
      <c r="AD345" s="6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</row>
    <row r="346" customFormat="false" ht="15" hidden="false" customHeight="false" outlineLevel="0" collapsed="false">
      <c r="A346" s="3"/>
      <c r="B346" s="3"/>
      <c r="C346" s="3"/>
      <c r="D346" s="3"/>
      <c r="E346" s="3"/>
      <c r="F346" s="3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4"/>
      <c r="AD346" s="6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</row>
    <row r="347" customFormat="false" ht="15" hidden="false" customHeight="false" outlineLevel="0" collapsed="false">
      <c r="A347" s="3"/>
      <c r="B347" s="3"/>
      <c r="C347" s="3"/>
      <c r="D347" s="3"/>
      <c r="E347" s="3"/>
      <c r="F347" s="3"/>
      <c r="G347" s="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4"/>
      <c r="AD347" s="6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</row>
    <row r="348" customFormat="false" ht="15" hidden="false" customHeight="false" outlineLevel="0" collapsed="false">
      <c r="A348" s="3"/>
      <c r="B348" s="3"/>
      <c r="C348" s="3"/>
      <c r="D348" s="3"/>
      <c r="E348" s="3"/>
      <c r="F348" s="3"/>
      <c r="G348" s="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4"/>
      <c r="AD348" s="6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</row>
    <row r="349" customFormat="false" ht="15" hidden="false" customHeight="false" outlineLevel="0" collapsed="false">
      <c r="A349" s="3"/>
      <c r="B349" s="3"/>
      <c r="C349" s="3"/>
      <c r="D349" s="3"/>
      <c r="E349" s="3"/>
      <c r="F349" s="3"/>
      <c r="G349" s="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4"/>
      <c r="AD349" s="6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</row>
    <row r="350" customFormat="false" ht="15" hidden="false" customHeight="false" outlineLevel="0" collapsed="false">
      <c r="A350" s="3"/>
      <c r="B350" s="3"/>
      <c r="C350" s="3"/>
      <c r="D350" s="3"/>
      <c r="E350" s="3"/>
      <c r="F350" s="3"/>
      <c r="G350" s="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4"/>
      <c r="AD350" s="6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</row>
    <row r="351" customFormat="false" ht="15" hidden="false" customHeight="false" outlineLevel="0" collapsed="false">
      <c r="A351" s="3"/>
      <c r="B351" s="3"/>
      <c r="C351" s="3"/>
      <c r="D351" s="3"/>
      <c r="E351" s="3"/>
      <c r="F351" s="3"/>
      <c r="G351" s="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4"/>
      <c r="AD351" s="6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</row>
    <row r="352" customFormat="false" ht="15" hidden="false" customHeight="false" outlineLevel="0" collapsed="false">
      <c r="A352" s="3"/>
      <c r="B352" s="3"/>
      <c r="C352" s="3"/>
      <c r="D352" s="3"/>
      <c r="E352" s="3"/>
      <c r="F352" s="3"/>
      <c r="G352" s="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4"/>
      <c r="AD352" s="6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</row>
    <row r="353" customFormat="false" ht="15" hidden="false" customHeight="false" outlineLevel="0" collapsed="false">
      <c r="A353" s="3"/>
      <c r="B353" s="3"/>
      <c r="C353" s="3"/>
      <c r="D353" s="3"/>
      <c r="E353" s="3"/>
      <c r="F353" s="3"/>
      <c r="G353" s="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4"/>
      <c r="AD353" s="6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</row>
    <row r="354" customFormat="false" ht="15" hidden="false" customHeight="false" outlineLevel="0" collapsed="false">
      <c r="A354" s="3"/>
      <c r="B354" s="3"/>
      <c r="C354" s="3"/>
      <c r="D354" s="3"/>
      <c r="E354" s="3"/>
      <c r="F354" s="3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4"/>
      <c r="AD354" s="6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</row>
    <row r="355" customFormat="false" ht="15" hidden="false" customHeight="false" outlineLevel="0" collapsed="false">
      <c r="A355" s="3"/>
      <c r="B355" s="3"/>
      <c r="C355" s="3"/>
      <c r="D355" s="3"/>
      <c r="E355" s="3"/>
      <c r="F355" s="3"/>
      <c r="G355" s="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4"/>
      <c r="AD355" s="6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</row>
    <row r="356" customFormat="false" ht="15" hidden="false" customHeight="false" outlineLevel="0" collapsed="false">
      <c r="A356" s="3"/>
      <c r="B356" s="3"/>
      <c r="C356" s="3"/>
      <c r="D356" s="3"/>
      <c r="E356" s="3"/>
      <c r="F356" s="3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4"/>
      <c r="AD356" s="6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</row>
    <row r="357" customFormat="false" ht="15" hidden="false" customHeight="false" outlineLevel="0" collapsed="false">
      <c r="A357" s="3"/>
      <c r="B357" s="3"/>
      <c r="C357" s="3"/>
      <c r="D357" s="3"/>
      <c r="E357" s="3"/>
      <c r="F357" s="3"/>
      <c r="G357" s="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4"/>
      <c r="AD357" s="6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</row>
    <row r="358" customFormat="false" ht="15" hidden="false" customHeight="false" outlineLevel="0" collapsed="false">
      <c r="A358" s="3"/>
      <c r="B358" s="3"/>
      <c r="C358" s="3"/>
      <c r="D358" s="3"/>
      <c r="E358" s="3"/>
      <c r="F358" s="3"/>
      <c r="G358" s="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4"/>
      <c r="AD358" s="6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</row>
    <row r="359" customFormat="false" ht="15" hidden="false" customHeight="false" outlineLevel="0" collapsed="false">
      <c r="A359" s="3"/>
      <c r="B359" s="3"/>
      <c r="C359" s="3"/>
      <c r="D359" s="3"/>
      <c r="E359" s="3"/>
      <c r="F359" s="3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4"/>
      <c r="AD359" s="6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</row>
    <row r="360" customFormat="false" ht="15" hidden="false" customHeight="false" outlineLevel="0" collapsed="false">
      <c r="A360" s="3"/>
      <c r="B360" s="3"/>
      <c r="C360" s="3"/>
      <c r="D360" s="3"/>
      <c r="E360" s="3"/>
      <c r="F360" s="3"/>
      <c r="G360" s="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4"/>
      <c r="AD360" s="6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</row>
    <row r="361" customFormat="false" ht="15" hidden="false" customHeight="false" outlineLevel="0" collapsed="false">
      <c r="A361" s="3"/>
      <c r="B361" s="3"/>
      <c r="C361" s="3"/>
      <c r="D361" s="3"/>
      <c r="E361" s="3"/>
      <c r="F361" s="3"/>
      <c r="G361" s="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4"/>
      <c r="AD361" s="6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</row>
    <row r="362" customFormat="false" ht="15" hidden="false" customHeight="false" outlineLevel="0" collapsed="false">
      <c r="A362" s="3"/>
      <c r="B362" s="3"/>
      <c r="C362" s="3"/>
      <c r="D362" s="3"/>
      <c r="E362" s="3"/>
      <c r="F362" s="3"/>
      <c r="G362" s="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4"/>
      <c r="AD362" s="6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</row>
    <row r="363" customFormat="false" ht="15" hidden="false" customHeight="false" outlineLevel="0" collapsed="false">
      <c r="A363" s="3"/>
      <c r="B363" s="3"/>
      <c r="C363" s="3"/>
      <c r="D363" s="3"/>
      <c r="E363" s="3"/>
      <c r="F363" s="3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4"/>
      <c r="AD363" s="6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</row>
    <row r="364" customFormat="false" ht="15" hidden="false" customHeight="false" outlineLevel="0" collapsed="false">
      <c r="A364" s="3"/>
      <c r="B364" s="3"/>
      <c r="C364" s="3"/>
      <c r="D364" s="3"/>
      <c r="E364" s="3"/>
      <c r="F364" s="3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4"/>
      <c r="AD364" s="6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</row>
    <row r="365" customFormat="false" ht="15" hidden="false" customHeight="false" outlineLevel="0" collapsed="false">
      <c r="A365" s="3"/>
      <c r="B365" s="3"/>
      <c r="C365" s="3"/>
      <c r="D365" s="3"/>
      <c r="E365" s="3"/>
      <c r="F365" s="3"/>
      <c r="G365" s="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4"/>
      <c r="AD365" s="6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</row>
    <row r="366" customFormat="false" ht="15" hidden="false" customHeight="false" outlineLevel="0" collapsed="false">
      <c r="A366" s="3"/>
      <c r="B366" s="3"/>
      <c r="C366" s="3"/>
      <c r="D366" s="3"/>
      <c r="E366" s="3"/>
      <c r="F366" s="3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4"/>
      <c r="AD366" s="6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</row>
    <row r="367" customFormat="false" ht="15" hidden="false" customHeight="false" outlineLevel="0" collapsed="false">
      <c r="A367" s="3"/>
      <c r="B367" s="3"/>
      <c r="C367" s="3"/>
      <c r="D367" s="3"/>
      <c r="E367" s="3"/>
      <c r="F367" s="3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4"/>
      <c r="AD367" s="6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</row>
    <row r="368" customFormat="false" ht="15" hidden="false" customHeight="false" outlineLevel="0" collapsed="false">
      <c r="A368" s="3"/>
      <c r="B368" s="3"/>
      <c r="C368" s="3"/>
      <c r="D368" s="3"/>
      <c r="E368" s="3"/>
      <c r="F368" s="3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4"/>
      <c r="AD368" s="6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</row>
    <row r="369" customFormat="false" ht="15" hidden="false" customHeight="false" outlineLevel="0" collapsed="false">
      <c r="A369" s="3"/>
      <c r="B369" s="3"/>
      <c r="C369" s="3"/>
      <c r="D369" s="3"/>
      <c r="E369" s="3"/>
      <c r="F369" s="3"/>
      <c r="G369" s="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4"/>
      <c r="AD369" s="6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</row>
    <row r="370" customFormat="false" ht="15" hidden="false" customHeight="false" outlineLevel="0" collapsed="false">
      <c r="A370" s="3"/>
      <c r="B370" s="3"/>
      <c r="C370" s="3"/>
      <c r="D370" s="3"/>
      <c r="E370" s="3"/>
      <c r="F370" s="3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4"/>
      <c r="AD370" s="6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</row>
    <row r="371" customFormat="false" ht="15" hidden="false" customHeight="false" outlineLevel="0" collapsed="false">
      <c r="A371" s="3"/>
      <c r="B371" s="3"/>
      <c r="C371" s="3"/>
      <c r="D371" s="3"/>
      <c r="E371" s="3"/>
      <c r="F371" s="3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4"/>
      <c r="AD371" s="6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</row>
    <row r="372" customFormat="false" ht="15" hidden="false" customHeight="false" outlineLevel="0" collapsed="false">
      <c r="A372" s="3"/>
      <c r="B372" s="3"/>
      <c r="C372" s="3"/>
      <c r="D372" s="3"/>
      <c r="E372" s="3"/>
      <c r="F372" s="3"/>
      <c r="G372" s="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4"/>
      <c r="AD372" s="6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</row>
    <row r="373" customFormat="false" ht="15" hidden="false" customHeight="false" outlineLevel="0" collapsed="false">
      <c r="A373" s="3"/>
      <c r="B373" s="3"/>
      <c r="C373" s="3"/>
      <c r="D373" s="3"/>
      <c r="E373" s="3"/>
      <c r="F373" s="3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4"/>
      <c r="AD373" s="6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</row>
    <row r="374" customFormat="false" ht="15" hidden="false" customHeight="false" outlineLevel="0" collapsed="false">
      <c r="A374" s="3"/>
      <c r="B374" s="3"/>
      <c r="C374" s="3"/>
      <c r="D374" s="3"/>
      <c r="E374" s="3"/>
      <c r="F374" s="3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4"/>
      <c r="AD374" s="6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</row>
    <row r="375" customFormat="false" ht="15" hidden="false" customHeight="false" outlineLevel="0" collapsed="false">
      <c r="A375" s="3"/>
      <c r="B375" s="3"/>
      <c r="C375" s="3"/>
      <c r="D375" s="3"/>
      <c r="E375" s="3"/>
      <c r="F375" s="3"/>
      <c r="G375" s="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4"/>
      <c r="AD375" s="6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</row>
    <row r="376" customFormat="false" ht="15" hidden="false" customHeight="false" outlineLevel="0" collapsed="false">
      <c r="A376" s="3"/>
      <c r="B376" s="3"/>
      <c r="C376" s="3"/>
      <c r="D376" s="3"/>
      <c r="E376" s="3"/>
      <c r="F376" s="3"/>
      <c r="G376" s="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4"/>
      <c r="AD376" s="6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</row>
    <row r="377" customFormat="false" ht="15" hidden="false" customHeight="false" outlineLevel="0" collapsed="false">
      <c r="A377" s="3"/>
      <c r="B377" s="3"/>
      <c r="C377" s="3"/>
      <c r="D377" s="3"/>
      <c r="E377" s="3"/>
      <c r="F377" s="3"/>
      <c r="G377" s="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4"/>
      <c r="AD377" s="6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</row>
    <row r="378" customFormat="false" ht="15" hidden="false" customHeight="false" outlineLevel="0" collapsed="false">
      <c r="A378" s="3"/>
      <c r="B378" s="3"/>
      <c r="C378" s="3"/>
      <c r="D378" s="3"/>
      <c r="E378" s="3"/>
      <c r="F378" s="3"/>
      <c r="G378" s="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4"/>
      <c r="AD378" s="6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</row>
    <row r="379" customFormat="false" ht="15" hidden="false" customHeight="false" outlineLevel="0" collapsed="false">
      <c r="A379" s="3"/>
      <c r="B379" s="3"/>
      <c r="C379" s="3"/>
      <c r="D379" s="3"/>
      <c r="E379" s="3"/>
      <c r="F379" s="3"/>
      <c r="G379" s="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4"/>
      <c r="AD379" s="6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</row>
    <row r="380" customFormat="false" ht="15" hidden="false" customHeight="false" outlineLevel="0" collapsed="false">
      <c r="A380" s="3"/>
      <c r="B380" s="3"/>
      <c r="C380" s="3"/>
      <c r="D380" s="3"/>
      <c r="E380" s="3"/>
      <c r="F380" s="3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4"/>
      <c r="AD380" s="6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</row>
    <row r="381" customFormat="false" ht="15" hidden="false" customHeight="false" outlineLevel="0" collapsed="false">
      <c r="A381" s="3"/>
      <c r="B381" s="3"/>
      <c r="C381" s="3"/>
      <c r="D381" s="3"/>
      <c r="E381" s="3"/>
      <c r="F381" s="3"/>
      <c r="G381" s="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4"/>
      <c r="AD381" s="6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</row>
    <row r="382" customFormat="false" ht="15" hidden="false" customHeight="false" outlineLevel="0" collapsed="false">
      <c r="A382" s="3"/>
      <c r="B382" s="3"/>
      <c r="C382" s="3"/>
      <c r="D382" s="3"/>
      <c r="E382" s="3"/>
      <c r="F382" s="3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4"/>
      <c r="AD382" s="6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</row>
    <row r="383" customFormat="false" ht="15" hidden="false" customHeight="false" outlineLevel="0" collapsed="false">
      <c r="A383" s="3"/>
      <c r="B383" s="3"/>
      <c r="C383" s="3"/>
      <c r="D383" s="3"/>
      <c r="E383" s="3"/>
      <c r="F383" s="3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4"/>
      <c r="AD383" s="6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</row>
    <row r="384" customFormat="false" ht="15" hidden="false" customHeight="false" outlineLevel="0" collapsed="false">
      <c r="A384" s="3"/>
      <c r="B384" s="3"/>
      <c r="C384" s="3"/>
      <c r="D384" s="3"/>
      <c r="E384" s="3"/>
      <c r="F384" s="3"/>
      <c r="G384" s="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4"/>
      <c r="AD384" s="6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</row>
    <row r="385" customFormat="false" ht="15" hidden="false" customHeight="false" outlineLevel="0" collapsed="false">
      <c r="A385" s="3"/>
      <c r="B385" s="3"/>
      <c r="C385" s="3"/>
      <c r="D385" s="3"/>
      <c r="E385" s="3"/>
      <c r="F385" s="3"/>
      <c r="G385" s="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4"/>
      <c r="AD385" s="6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</row>
    <row r="386" customFormat="false" ht="15" hidden="false" customHeight="false" outlineLevel="0" collapsed="false">
      <c r="A386" s="3"/>
      <c r="B386" s="3"/>
      <c r="C386" s="3"/>
      <c r="D386" s="3"/>
      <c r="E386" s="3"/>
      <c r="F386" s="3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4"/>
      <c r="AD386" s="6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</row>
    <row r="387" customFormat="false" ht="15" hidden="false" customHeight="false" outlineLevel="0" collapsed="false">
      <c r="A387" s="3"/>
      <c r="B387" s="3"/>
      <c r="C387" s="3"/>
      <c r="D387" s="3"/>
      <c r="E387" s="3"/>
      <c r="F387" s="3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4"/>
      <c r="AD387" s="6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</row>
    <row r="388" customFormat="false" ht="15" hidden="false" customHeight="false" outlineLevel="0" collapsed="false">
      <c r="A388" s="3"/>
      <c r="B388" s="3"/>
      <c r="C388" s="3"/>
      <c r="D388" s="3"/>
      <c r="E388" s="3"/>
      <c r="F388" s="3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4"/>
      <c r="AD388" s="6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</row>
    <row r="389" customFormat="false" ht="15" hidden="false" customHeight="false" outlineLevel="0" collapsed="false">
      <c r="A389" s="3"/>
      <c r="B389" s="3"/>
      <c r="C389" s="3"/>
      <c r="D389" s="3"/>
      <c r="E389" s="3"/>
      <c r="F389" s="3"/>
      <c r="G389" s="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4"/>
      <c r="AD389" s="6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</row>
    <row r="390" customFormat="false" ht="15" hidden="false" customHeight="false" outlineLevel="0" collapsed="false">
      <c r="A390" s="3"/>
      <c r="B390" s="3"/>
      <c r="C390" s="3"/>
      <c r="D390" s="3"/>
      <c r="E390" s="3"/>
      <c r="F390" s="3"/>
      <c r="G390" s="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4"/>
      <c r="AD390" s="6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</row>
    <row r="391" customFormat="false" ht="15" hidden="false" customHeight="false" outlineLevel="0" collapsed="false">
      <c r="A391" s="3"/>
      <c r="B391" s="3"/>
      <c r="C391" s="3"/>
      <c r="D391" s="3"/>
      <c r="E391" s="3"/>
      <c r="F391" s="3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4"/>
      <c r="AD391" s="6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</row>
    <row r="392" customFormat="false" ht="15" hidden="false" customHeight="false" outlineLevel="0" collapsed="false">
      <c r="A392" s="3"/>
      <c r="B392" s="3"/>
      <c r="C392" s="3"/>
      <c r="D392" s="3"/>
      <c r="E392" s="3"/>
      <c r="F392" s="3"/>
      <c r="G392" s="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4"/>
      <c r="AD392" s="6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</row>
    <row r="393" customFormat="false" ht="15" hidden="false" customHeight="false" outlineLevel="0" collapsed="false">
      <c r="A393" s="3"/>
      <c r="B393" s="3"/>
      <c r="C393" s="3"/>
      <c r="D393" s="3"/>
      <c r="E393" s="3"/>
      <c r="F393" s="3"/>
      <c r="G393" s="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4"/>
      <c r="AD393" s="6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</row>
    <row r="394" customFormat="false" ht="15" hidden="false" customHeight="false" outlineLevel="0" collapsed="false">
      <c r="A394" s="3"/>
      <c r="B394" s="3"/>
      <c r="C394" s="3"/>
      <c r="D394" s="3"/>
      <c r="E394" s="3"/>
      <c r="F394" s="3"/>
      <c r="G394" s="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4"/>
      <c r="AD394" s="6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</row>
    <row r="395" customFormat="false" ht="15" hidden="false" customHeight="false" outlineLevel="0" collapsed="false">
      <c r="A395" s="3"/>
      <c r="B395" s="3"/>
      <c r="C395" s="3"/>
      <c r="D395" s="3"/>
      <c r="E395" s="3"/>
      <c r="F395" s="3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4"/>
      <c r="AD395" s="6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</row>
    <row r="396" customFormat="false" ht="15" hidden="false" customHeight="false" outlineLevel="0" collapsed="false">
      <c r="A396" s="3"/>
      <c r="B396" s="3"/>
      <c r="C396" s="3"/>
      <c r="D396" s="3"/>
      <c r="E396" s="3"/>
      <c r="F396" s="3"/>
      <c r="G396" s="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4"/>
      <c r="AD396" s="6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</row>
    <row r="397" customFormat="false" ht="15" hidden="false" customHeight="false" outlineLevel="0" collapsed="false">
      <c r="A397" s="3"/>
      <c r="B397" s="3"/>
      <c r="C397" s="3"/>
      <c r="D397" s="3"/>
      <c r="E397" s="3"/>
      <c r="F397" s="3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4"/>
      <c r="AD397" s="6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</row>
    <row r="398" customFormat="false" ht="15" hidden="false" customHeight="false" outlineLevel="0" collapsed="false">
      <c r="A398" s="3"/>
      <c r="B398" s="3"/>
      <c r="C398" s="3"/>
      <c r="D398" s="3"/>
      <c r="E398" s="3"/>
      <c r="F398" s="3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4"/>
      <c r="AD398" s="6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</row>
    <row r="399" customFormat="false" ht="15" hidden="false" customHeight="false" outlineLevel="0" collapsed="false">
      <c r="A399" s="3"/>
      <c r="B399" s="3"/>
      <c r="C399" s="3"/>
      <c r="D399" s="3"/>
      <c r="E399" s="3"/>
      <c r="F399" s="3"/>
      <c r="G399" s="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4"/>
      <c r="AD399" s="6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</row>
    <row r="400" customFormat="false" ht="15" hidden="false" customHeight="false" outlineLevel="0" collapsed="false">
      <c r="A400" s="3"/>
      <c r="B400" s="3"/>
      <c r="C400" s="3"/>
      <c r="D400" s="3"/>
      <c r="E400" s="3"/>
      <c r="F400" s="3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4"/>
      <c r="AD400" s="6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</row>
    <row r="401" customFormat="false" ht="15" hidden="false" customHeight="false" outlineLevel="0" collapsed="false">
      <c r="A401" s="3"/>
      <c r="B401" s="3"/>
      <c r="C401" s="3"/>
      <c r="D401" s="3"/>
      <c r="E401" s="3"/>
      <c r="F401" s="3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4"/>
      <c r="AD401" s="6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</row>
    <row r="402" customFormat="false" ht="15" hidden="false" customHeight="false" outlineLevel="0" collapsed="false">
      <c r="A402" s="3"/>
      <c r="B402" s="3"/>
      <c r="C402" s="3"/>
      <c r="D402" s="3"/>
      <c r="E402" s="3"/>
      <c r="F402" s="3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4"/>
      <c r="AD402" s="6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</row>
    <row r="403" customFormat="false" ht="15" hidden="false" customHeight="false" outlineLevel="0" collapsed="false">
      <c r="A403" s="3"/>
      <c r="B403" s="3"/>
      <c r="C403" s="3"/>
      <c r="D403" s="3"/>
      <c r="E403" s="3"/>
      <c r="F403" s="3"/>
      <c r="G403" s="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4"/>
      <c r="AD403" s="6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</row>
    <row r="404" customFormat="false" ht="15" hidden="false" customHeight="false" outlineLevel="0" collapsed="false">
      <c r="A404" s="3"/>
      <c r="B404" s="3"/>
      <c r="C404" s="3"/>
      <c r="D404" s="3"/>
      <c r="E404" s="3"/>
      <c r="F404" s="3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4"/>
      <c r="AD404" s="6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</row>
    <row r="405" customFormat="false" ht="15" hidden="false" customHeight="false" outlineLevel="0" collapsed="false">
      <c r="A405" s="3"/>
      <c r="B405" s="3"/>
      <c r="C405" s="3"/>
      <c r="D405" s="3"/>
      <c r="E405" s="3"/>
      <c r="F405" s="3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4"/>
      <c r="AD405" s="6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</row>
    <row r="406" customFormat="false" ht="15" hidden="false" customHeight="false" outlineLevel="0" collapsed="false">
      <c r="A406" s="3"/>
      <c r="B406" s="3"/>
      <c r="C406" s="3"/>
      <c r="D406" s="3"/>
      <c r="E406" s="3"/>
      <c r="F406" s="3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4"/>
      <c r="AD406" s="6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</row>
    <row r="407" customFormat="false" ht="15" hidden="false" customHeight="false" outlineLevel="0" collapsed="false">
      <c r="A407" s="3"/>
      <c r="B407" s="3"/>
      <c r="C407" s="3"/>
      <c r="D407" s="3"/>
      <c r="E407" s="3"/>
      <c r="F407" s="3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4"/>
      <c r="AD407" s="6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</row>
    <row r="408" customFormat="false" ht="15" hidden="false" customHeight="false" outlineLevel="0" collapsed="false">
      <c r="A408" s="3"/>
      <c r="B408" s="3"/>
      <c r="C408" s="3"/>
      <c r="D408" s="3"/>
      <c r="E408" s="3"/>
      <c r="F408" s="3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4"/>
      <c r="AD408" s="6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</row>
    <row r="409" customFormat="false" ht="15" hidden="false" customHeight="false" outlineLevel="0" collapsed="false">
      <c r="A409" s="3"/>
      <c r="B409" s="3"/>
      <c r="C409" s="3"/>
      <c r="D409" s="3"/>
      <c r="E409" s="3"/>
      <c r="F409" s="3"/>
      <c r="G409" s="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4"/>
      <c r="AD409" s="6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</row>
    <row r="410" customFormat="false" ht="15" hidden="false" customHeight="false" outlineLevel="0" collapsed="false">
      <c r="A410" s="3"/>
      <c r="B410" s="3"/>
      <c r="C410" s="3"/>
      <c r="D410" s="3"/>
      <c r="E410" s="3"/>
      <c r="F410" s="3"/>
      <c r="G410" s="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4"/>
      <c r="AD410" s="6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</row>
    <row r="411" customFormat="false" ht="15" hidden="false" customHeight="false" outlineLevel="0" collapsed="false">
      <c r="A411" s="3"/>
      <c r="B411" s="3"/>
      <c r="C411" s="3"/>
      <c r="D411" s="3"/>
      <c r="E411" s="3"/>
      <c r="F411" s="3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4"/>
      <c r="AD411" s="6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</row>
    <row r="412" customFormat="false" ht="15" hidden="false" customHeight="false" outlineLevel="0" collapsed="false">
      <c r="A412" s="3"/>
      <c r="B412" s="3"/>
      <c r="C412" s="3"/>
      <c r="D412" s="3"/>
      <c r="E412" s="3"/>
      <c r="F412" s="3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4"/>
      <c r="AD412" s="6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</row>
    <row r="413" customFormat="false" ht="15" hidden="false" customHeight="false" outlineLevel="0" collapsed="false">
      <c r="A413" s="3"/>
      <c r="B413" s="3"/>
      <c r="C413" s="3"/>
      <c r="D413" s="3"/>
      <c r="E413" s="3"/>
      <c r="F413" s="3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4"/>
      <c r="AD413" s="6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</row>
    <row r="414" customFormat="false" ht="15" hidden="false" customHeight="false" outlineLevel="0" collapsed="false">
      <c r="A414" s="3"/>
      <c r="B414" s="3"/>
      <c r="C414" s="3"/>
      <c r="D414" s="3"/>
      <c r="E414" s="3"/>
      <c r="F414" s="3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4"/>
      <c r="AD414" s="6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</row>
    <row r="415" customFormat="false" ht="15" hidden="false" customHeight="false" outlineLevel="0" collapsed="false">
      <c r="A415" s="3"/>
      <c r="B415" s="3"/>
      <c r="C415" s="3"/>
      <c r="D415" s="3"/>
      <c r="E415" s="3"/>
      <c r="F415" s="3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4"/>
      <c r="AD415" s="6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</row>
    <row r="416" customFormat="false" ht="15" hidden="false" customHeight="false" outlineLevel="0" collapsed="false">
      <c r="A416" s="3"/>
      <c r="B416" s="3"/>
      <c r="C416" s="3"/>
      <c r="D416" s="3"/>
      <c r="E416" s="3"/>
      <c r="F416" s="3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4"/>
      <c r="AD416" s="6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</row>
    <row r="417" customFormat="false" ht="15" hidden="false" customHeight="false" outlineLevel="0" collapsed="false">
      <c r="A417" s="3"/>
      <c r="B417" s="3"/>
      <c r="C417" s="3"/>
      <c r="D417" s="3"/>
      <c r="E417" s="3"/>
      <c r="F417" s="3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4"/>
      <c r="AD417" s="6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</row>
    <row r="418" customFormat="false" ht="15" hidden="false" customHeight="false" outlineLevel="0" collapsed="false">
      <c r="A418" s="3"/>
      <c r="B418" s="3"/>
      <c r="C418" s="3"/>
      <c r="D418" s="3"/>
      <c r="E418" s="3"/>
      <c r="F418" s="3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4"/>
      <c r="AD418" s="6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</row>
    <row r="419" customFormat="false" ht="15" hidden="false" customHeight="false" outlineLevel="0" collapsed="false">
      <c r="A419" s="3"/>
      <c r="B419" s="3"/>
      <c r="C419" s="3"/>
      <c r="D419" s="3"/>
      <c r="E419" s="3"/>
      <c r="F419" s="3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4"/>
      <c r="AD419" s="6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</row>
    <row r="420" customFormat="false" ht="15" hidden="false" customHeight="false" outlineLevel="0" collapsed="false">
      <c r="A420" s="3"/>
      <c r="B420" s="3"/>
      <c r="C420" s="3"/>
      <c r="D420" s="3"/>
      <c r="E420" s="3"/>
      <c r="F420" s="3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4"/>
      <c r="AD420" s="6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</row>
    <row r="421" customFormat="false" ht="15" hidden="false" customHeight="false" outlineLevel="0" collapsed="false">
      <c r="A421" s="3"/>
      <c r="B421" s="3"/>
      <c r="C421" s="3"/>
      <c r="D421" s="3"/>
      <c r="E421" s="3"/>
      <c r="F421" s="3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4"/>
      <c r="AD421" s="6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</row>
    <row r="422" customFormat="false" ht="15" hidden="false" customHeight="false" outlineLevel="0" collapsed="false">
      <c r="A422" s="3"/>
      <c r="B422" s="3"/>
      <c r="C422" s="3"/>
      <c r="D422" s="3"/>
      <c r="E422" s="3"/>
      <c r="F422" s="3"/>
      <c r="G422" s="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4"/>
      <c r="AD422" s="6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</row>
    <row r="423" customFormat="false" ht="15" hidden="false" customHeight="false" outlineLevel="0" collapsed="false">
      <c r="A423" s="3"/>
      <c r="B423" s="3"/>
      <c r="C423" s="3"/>
      <c r="D423" s="3"/>
      <c r="E423" s="3"/>
      <c r="F423" s="3"/>
      <c r="G423" s="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4"/>
      <c r="AD423" s="6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</row>
    <row r="424" customFormat="false" ht="15" hidden="false" customHeight="false" outlineLevel="0" collapsed="false">
      <c r="A424" s="3"/>
      <c r="B424" s="3"/>
      <c r="C424" s="3"/>
      <c r="D424" s="3"/>
      <c r="E424" s="3"/>
      <c r="F424" s="3"/>
      <c r="G424" s="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4"/>
      <c r="AD424" s="6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</row>
    <row r="425" customFormat="false" ht="15" hidden="false" customHeight="false" outlineLevel="0" collapsed="false">
      <c r="A425" s="3"/>
      <c r="B425" s="3"/>
      <c r="C425" s="3"/>
      <c r="D425" s="3"/>
      <c r="E425" s="3"/>
      <c r="F425" s="3"/>
      <c r="G425" s="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4"/>
      <c r="AD425" s="6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</row>
    <row r="426" customFormat="false" ht="15" hidden="false" customHeight="false" outlineLevel="0" collapsed="false">
      <c r="A426" s="3"/>
      <c r="B426" s="3"/>
      <c r="C426" s="3"/>
      <c r="D426" s="3"/>
      <c r="E426" s="3"/>
      <c r="F426" s="3"/>
      <c r="G426" s="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4"/>
      <c r="AD426" s="6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</row>
    <row r="427" customFormat="false" ht="15" hidden="false" customHeight="false" outlineLevel="0" collapsed="false">
      <c r="A427" s="3"/>
      <c r="B427" s="3"/>
      <c r="C427" s="3"/>
      <c r="D427" s="3"/>
      <c r="E427" s="3"/>
      <c r="F427" s="3"/>
      <c r="G427" s="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4"/>
      <c r="AD427" s="6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</row>
    <row r="428" customFormat="false" ht="15" hidden="false" customHeight="false" outlineLevel="0" collapsed="false">
      <c r="A428" s="3"/>
      <c r="B428" s="3"/>
      <c r="C428" s="3"/>
      <c r="D428" s="3"/>
      <c r="E428" s="3"/>
      <c r="F428" s="3"/>
      <c r="G428" s="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4"/>
      <c r="AD428" s="6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</row>
    <row r="429" customFormat="false" ht="15" hidden="false" customHeight="false" outlineLevel="0" collapsed="false">
      <c r="A429" s="3"/>
      <c r="B429" s="3"/>
      <c r="C429" s="3"/>
      <c r="D429" s="3"/>
      <c r="E429" s="3"/>
      <c r="F429" s="3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4"/>
      <c r="AD429" s="6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</row>
    <row r="430" customFormat="false" ht="15" hidden="false" customHeight="false" outlineLevel="0" collapsed="false">
      <c r="A430" s="3"/>
      <c r="B430" s="3"/>
      <c r="C430" s="3"/>
      <c r="D430" s="3"/>
      <c r="E430" s="3"/>
      <c r="F430" s="3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4"/>
      <c r="AD430" s="6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</row>
    <row r="431" customFormat="false" ht="15" hidden="false" customHeight="false" outlineLevel="0" collapsed="false">
      <c r="A431" s="3"/>
      <c r="B431" s="3"/>
      <c r="C431" s="3"/>
      <c r="D431" s="3"/>
      <c r="E431" s="3"/>
      <c r="F431" s="3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4"/>
      <c r="AD431" s="6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</row>
    <row r="432" customFormat="false" ht="15" hidden="false" customHeight="false" outlineLevel="0" collapsed="false">
      <c r="A432" s="3"/>
      <c r="B432" s="3"/>
      <c r="C432" s="3"/>
      <c r="D432" s="3"/>
      <c r="E432" s="3"/>
      <c r="F432" s="3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4"/>
      <c r="AD432" s="6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</row>
    <row r="433" customFormat="false" ht="15" hidden="false" customHeight="false" outlineLevel="0" collapsed="false">
      <c r="A433" s="3"/>
      <c r="B433" s="3"/>
      <c r="C433" s="3"/>
      <c r="D433" s="3"/>
      <c r="E433" s="3"/>
      <c r="F433" s="3"/>
      <c r="G433" s="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4"/>
      <c r="AD433" s="6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</row>
    <row r="434" customFormat="false" ht="15" hidden="false" customHeight="false" outlineLevel="0" collapsed="false">
      <c r="A434" s="3"/>
      <c r="B434" s="3"/>
      <c r="C434" s="3"/>
      <c r="D434" s="3"/>
      <c r="E434" s="3"/>
      <c r="F434" s="3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4"/>
      <c r="AD434" s="6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</row>
    <row r="435" customFormat="false" ht="15" hidden="false" customHeight="false" outlineLevel="0" collapsed="false">
      <c r="A435" s="3"/>
      <c r="B435" s="3"/>
      <c r="C435" s="3"/>
      <c r="D435" s="3"/>
      <c r="E435" s="3"/>
      <c r="F435" s="3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4"/>
      <c r="AD435" s="6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</row>
    <row r="436" customFormat="false" ht="15" hidden="false" customHeight="false" outlineLevel="0" collapsed="false">
      <c r="A436" s="3"/>
      <c r="B436" s="3"/>
      <c r="C436" s="3"/>
      <c r="D436" s="3"/>
      <c r="E436" s="3"/>
      <c r="F436" s="3"/>
      <c r="G436" s="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4"/>
      <c r="AD436" s="6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</row>
    <row r="437" customFormat="false" ht="15" hidden="false" customHeight="false" outlineLevel="0" collapsed="false">
      <c r="A437" s="3"/>
      <c r="B437" s="3"/>
      <c r="C437" s="3"/>
      <c r="D437" s="3"/>
      <c r="E437" s="3"/>
      <c r="F437" s="3"/>
      <c r="G437" s="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4"/>
      <c r="AD437" s="6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</row>
    <row r="438" customFormat="false" ht="15" hidden="false" customHeight="false" outlineLevel="0" collapsed="false">
      <c r="A438" s="3"/>
      <c r="B438" s="3"/>
      <c r="C438" s="3"/>
      <c r="D438" s="3"/>
      <c r="E438" s="3"/>
      <c r="F438" s="3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4"/>
      <c r="AD438" s="6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</row>
    <row r="439" customFormat="false" ht="15" hidden="false" customHeight="false" outlineLevel="0" collapsed="false">
      <c r="A439" s="3"/>
      <c r="B439" s="3"/>
      <c r="C439" s="3"/>
      <c r="D439" s="3"/>
      <c r="E439" s="3"/>
      <c r="F439" s="3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4"/>
      <c r="AD439" s="6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</row>
    <row r="440" customFormat="false" ht="15" hidden="false" customHeight="false" outlineLevel="0" collapsed="false">
      <c r="A440" s="3"/>
      <c r="B440" s="3"/>
      <c r="C440" s="3"/>
      <c r="D440" s="3"/>
      <c r="E440" s="3"/>
      <c r="F440" s="3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4"/>
      <c r="AD440" s="6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</row>
    <row r="441" customFormat="false" ht="15" hidden="false" customHeight="false" outlineLevel="0" collapsed="false">
      <c r="A441" s="3"/>
      <c r="B441" s="3"/>
      <c r="C441" s="3"/>
      <c r="D441" s="3"/>
      <c r="E441" s="3"/>
      <c r="F441" s="3"/>
      <c r="G441" s="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4"/>
      <c r="AD441" s="6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</row>
    <row r="442" customFormat="false" ht="15" hidden="false" customHeight="false" outlineLevel="0" collapsed="false">
      <c r="A442" s="3"/>
      <c r="B442" s="3"/>
      <c r="C442" s="3"/>
      <c r="D442" s="3"/>
      <c r="E442" s="3"/>
      <c r="F442" s="3"/>
      <c r="G442" s="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4"/>
      <c r="AD442" s="6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</row>
    <row r="443" customFormat="false" ht="15" hidden="false" customHeight="false" outlineLevel="0" collapsed="false">
      <c r="A443" s="3"/>
      <c r="B443" s="3"/>
      <c r="C443" s="3"/>
      <c r="D443" s="3"/>
      <c r="E443" s="3"/>
      <c r="F443" s="3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4"/>
      <c r="AD443" s="6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</row>
    <row r="444" customFormat="false" ht="15" hidden="false" customHeight="false" outlineLevel="0" collapsed="false">
      <c r="A444" s="3"/>
      <c r="B444" s="3"/>
      <c r="C444" s="3"/>
      <c r="D444" s="3"/>
      <c r="E444" s="3"/>
      <c r="F444" s="3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4"/>
      <c r="AD444" s="6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</row>
    <row r="445" customFormat="false" ht="15" hidden="false" customHeight="false" outlineLevel="0" collapsed="false">
      <c r="A445" s="3"/>
      <c r="B445" s="3"/>
      <c r="C445" s="3"/>
      <c r="D445" s="3"/>
      <c r="E445" s="3"/>
      <c r="F445" s="3"/>
      <c r="G445" s="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4"/>
      <c r="AD445" s="6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</row>
    <row r="446" customFormat="false" ht="15" hidden="false" customHeight="false" outlineLevel="0" collapsed="false">
      <c r="A446" s="3"/>
      <c r="B446" s="3"/>
      <c r="C446" s="3"/>
      <c r="D446" s="3"/>
      <c r="E446" s="3"/>
      <c r="F446" s="3"/>
      <c r="G446" s="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4"/>
      <c r="AD446" s="6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</row>
    <row r="447" customFormat="false" ht="15" hidden="false" customHeight="false" outlineLevel="0" collapsed="false">
      <c r="A447" s="3"/>
      <c r="B447" s="3"/>
      <c r="C447" s="3"/>
      <c r="D447" s="3"/>
      <c r="E447" s="3"/>
      <c r="F447" s="3"/>
      <c r="G447" s="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4"/>
      <c r="AD447" s="6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</row>
    <row r="448" customFormat="false" ht="15" hidden="false" customHeight="false" outlineLevel="0" collapsed="false">
      <c r="A448" s="3"/>
      <c r="B448" s="3"/>
      <c r="C448" s="3"/>
      <c r="D448" s="3"/>
      <c r="E448" s="3"/>
      <c r="F448" s="3"/>
      <c r="G448" s="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4"/>
      <c r="AD448" s="6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</row>
    <row r="449" customFormat="false" ht="15" hidden="false" customHeight="false" outlineLevel="0" collapsed="false">
      <c r="A449" s="3"/>
      <c r="B449" s="3"/>
      <c r="C449" s="3"/>
      <c r="D449" s="3"/>
      <c r="E449" s="3"/>
      <c r="F449" s="3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4"/>
      <c r="AD449" s="6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</row>
    <row r="450" customFormat="false" ht="15" hidden="false" customHeight="false" outlineLevel="0" collapsed="false">
      <c r="A450" s="3"/>
      <c r="B450" s="3"/>
      <c r="C450" s="3"/>
      <c r="D450" s="3"/>
      <c r="E450" s="3"/>
      <c r="F450" s="3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4"/>
      <c r="AD450" s="6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</row>
    <row r="451" customFormat="false" ht="15" hidden="false" customHeight="false" outlineLevel="0" collapsed="false">
      <c r="A451" s="3"/>
      <c r="B451" s="3"/>
      <c r="C451" s="3"/>
      <c r="D451" s="3"/>
      <c r="E451" s="3"/>
      <c r="F451" s="3"/>
      <c r="G451" s="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4"/>
      <c r="AD451" s="6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</row>
    <row r="452" customFormat="false" ht="15" hidden="false" customHeight="false" outlineLevel="0" collapsed="false">
      <c r="A452" s="3"/>
      <c r="B452" s="3"/>
      <c r="C452" s="3"/>
      <c r="D452" s="3"/>
      <c r="E452" s="3"/>
      <c r="F452" s="3"/>
      <c r="G452" s="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4"/>
      <c r="AD452" s="6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</row>
    <row r="453" customFormat="false" ht="15" hidden="false" customHeight="false" outlineLevel="0" collapsed="false">
      <c r="A453" s="3"/>
      <c r="B453" s="3"/>
      <c r="C453" s="3"/>
      <c r="D453" s="3"/>
      <c r="E453" s="3"/>
      <c r="F453" s="3"/>
      <c r="G453" s="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4"/>
      <c r="AD453" s="6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</row>
    <row r="454" customFormat="false" ht="15" hidden="false" customHeight="false" outlineLevel="0" collapsed="false">
      <c r="A454" s="3"/>
      <c r="B454" s="3"/>
      <c r="C454" s="3"/>
      <c r="D454" s="3"/>
      <c r="E454" s="3"/>
      <c r="F454" s="3"/>
      <c r="G454" s="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4"/>
      <c r="AD454" s="6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</row>
    <row r="455" customFormat="false" ht="15" hidden="false" customHeight="false" outlineLevel="0" collapsed="false">
      <c r="A455" s="3"/>
      <c r="B455" s="3"/>
      <c r="C455" s="3"/>
      <c r="D455" s="3"/>
      <c r="E455" s="3"/>
      <c r="F455" s="3"/>
      <c r="G455" s="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4"/>
      <c r="AD455" s="6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</row>
    <row r="456" customFormat="false" ht="15" hidden="false" customHeight="false" outlineLevel="0" collapsed="false">
      <c r="A456" s="3"/>
      <c r="B456" s="3"/>
      <c r="C456" s="3"/>
      <c r="D456" s="3"/>
      <c r="E456" s="3"/>
      <c r="F456" s="3"/>
      <c r="G456" s="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4"/>
      <c r="AD456" s="6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</row>
    <row r="457" customFormat="false" ht="15" hidden="false" customHeight="false" outlineLevel="0" collapsed="false">
      <c r="A457" s="3"/>
      <c r="B457" s="3"/>
      <c r="C457" s="3"/>
      <c r="D457" s="3"/>
      <c r="E457" s="3"/>
      <c r="F457" s="3"/>
      <c r="G457" s="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4"/>
      <c r="AD457" s="6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</row>
    <row r="458" customFormat="false" ht="15" hidden="false" customHeight="false" outlineLevel="0" collapsed="false">
      <c r="A458" s="3"/>
      <c r="B458" s="3"/>
      <c r="C458" s="3"/>
      <c r="D458" s="3"/>
      <c r="E458" s="3"/>
      <c r="F458" s="3"/>
      <c r="G458" s="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4"/>
      <c r="AD458" s="6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</row>
    <row r="459" customFormat="false" ht="15" hidden="false" customHeight="false" outlineLevel="0" collapsed="false">
      <c r="A459" s="3"/>
      <c r="B459" s="3"/>
      <c r="C459" s="3"/>
      <c r="D459" s="3"/>
      <c r="E459" s="3"/>
      <c r="F459" s="3"/>
      <c r="G459" s="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4"/>
      <c r="AD459" s="6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</row>
    <row r="460" customFormat="false" ht="15" hidden="false" customHeight="false" outlineLevel="0" collapsed="false">
      <c r="A460" s="3"/>
      <c r="B460" s="3"/>
      <c r="C460" s="3"/>
      <c r="D460" s="3"/>
      <c r="E460" s="3"/>
      <c r="F460" s="3"/>
      <c r="G460" s="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4"/>
      <c r="AD460" s="6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</row>
    <row r="461" customFormat="false" ht="15" hidden="false" customHeight="false" outlineLevel="0" collapsed="false">
      <c r="A461" s="3"/>
      <c r="B461" s="3"/>
      <c r="C461" s="3"/>
      <c r="D461" s="3"/>
      <c r="E461" s="3"/>
      <c r="F461" s="3"/>
      <c r="G461" s="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4"/>
      <c r="AD461" s="6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</row>
    <row r="462" customFormat="false" ht="15" hidden="false" customHeight="false" outlineLevel="0" collapsed="false">
      <c r="A462" s="3"/>
      <c r="B462" s="3"/>
      <c r="C462" s="3"/>
      <c r="D462" s="3"/>
      <c r="E462" s="3"/>
      <c r="F462" s="3"/>
      <c r="G462" s="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4"/>
      <c r="AD462" s="6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</row>
    <row r="463" customFormat="false" ht="15" hidden="false" customHeight="false" outlineLevel="0" collapsed="false">
      <c r="A463" s="3"/>
      <c r="B463" s="3"/>
      <c r="C463" s="3"/>
      <c r="D463" s="3"/>
      <c r="E463" s="3"/>
      <c r="F463" s="3"/>
      <c r="G463" s="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4"/>
      <c r="AD463" s="6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</row>
    <row r="464" customFormat="false" ht="15" hidden="false" customHeight="false" outlineLevel="0" collapsed="false">
      <c r="A464" s="3"/>
      <c r="B464" s="3"/>
      <c r="C464" s="3"/>
      <c r="D464" s="3"/>
      <c r="E464" s="3"/>
      <c r="F464" s="3"/>
      <c r="G464" s="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4"/>
      <c r="AD464" s="6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</row>
    <row r="465" customFormat="false" ht="15" hidden="false" customHeight="false" outlineLevel="0" collapsed="false">
      <c r="A465" s="3"/>
      <c r="B465" s="3"/>
      <c r="C465" s="3"/>
      <c r="D465" s="3"/>
      <c r="E465" s="3"/>
      <c r="F465" s="3"/>
      <c r="G465" s="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4"/>
      <c r="AD465" s="6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</row>
    <row r="466" customFormat="false" ht="15" hidden="false" customHeight="false" outlineLevel="0" collapsed="false">
      <c r="A466" s="3"/>
      <c r="B466" s="3"/>
      <c r="C466" s="3"/>
      <c r="D466" s="3"/>
      <c r="E466" s="3"/>
      <c r="F466" s="3"/>
      <c r="G466" s="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4"/>
      <c r="AD466" s="6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</row>
    <row r="467" customFormat="false" ht="15" hidden="false" customHeight="false" outlineLevel="0" collapsed="false">
      <c r="A467" s="3"/>
      <c r="B467" s="3"/>
      <c r="C467" s="3"/>
      <c r="D467" s="3"/>
      <c r="E467" s="3"/>
      <c r="F467" s="3"/>
      <c r="G467" s="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4"/>
      <c r="AD467" s="6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</row>
    <row r="468" customFormat="false" ht="15" hidden="false" customHeight="false" outlineLevel="0" collapsed="false">
      <c r="A468" s="3"/>
      <c r="B468" s="3"/>
      <c r="C468" s="3"/>
      <c r="D468" s="3"/>
      <c r="E468" s="3"/>
      <c r="F468" s="3"/>
      <c r="G468" s="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4"/>
      <c r="AD468" s="6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</row>
    <row r="469" customFormat="false" ht="15" hidden="false" customHeight="false" outlineLevel="0" collapsed="false">
      <c r="A469" s="3"/>
      <c r="B469" s="3"/>
      <c r="C469" s="3"/>
      <c r="D469" s="3"/>
      <c r="E469" s="3"/>
      <c r="F469" s="3"/>
      <c r="G469" s="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4"/>
      <c r="AD469" s="6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</row>
    <row r="470" customFormat="false" ht="15" hidden="false" customHeight="false" outlineLevel="0" collapsed="false">
      <c r="A470" s="3"/>
      <c r="B470" s="3"/>
      <c r="C470" s="3"/>
      <c r="D470" s="3"/>
      <c r="E470" s="3"/>
      <c r="F470" s="3"/>
      <c r="G470" s="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4"/>
      <c r="AD470" s="6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</row>
    <row r="471" customFormat="false" ht="15" hidden="false" customHeight="false" outlineLevel="0" collapsed="false">
      <c r="A471" s="3"/>
      <c r="B471" s="3"/>
      <c r="C471" s="3"/>
      <c r="D471" s="3"/>
      <c r="E471" s="3"/>
      <c r="F471" s="3"/>
      <c r="G471" s="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4"/>
      <c r="AD471" s="6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</row>
    <row r="472" customFormat="false" ht="15" hidden="false" customHeight="false" outlineLevel="0" collapsed="false">
      <c r="A472" s="3"/>
      <c r="B472" s="3"/>
      <c r="C472" s="3"/>
      <c r="D472" s="3"/>
      <c r="E472" s="3"/>
      <c r="F472" s="3"/>
      <c r="G472" s="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4"/>
      <c r="AD472" s="6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</row>
    <row r="473" customFormat="false" ht="15" hidden="false" customHeight="false" outlineLevel="0" collapsed="false">
      <c r="A473" s="3"/>
      <c r="B473" s="3"/>
      <c r="C473" s="3"/>
      <c r="D473" s="3"/>
      <c r="E473" s="3"/>
      <c r="F473" s="3"/>
      <c r="G473" s="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4"/>
      <c r="AD473" s="6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</row>
    <row r="474" customFormat="false" ht="15" hidden="false" customHeight="false" outlineLevel="0" collapsed="false">
      <c r="A474" s="3"/>
      <c r="B474" s="3"/>
      <c r="C474" s="3"/>
      <c r="D474" s="3"/>
      <c r="E474" s="3"/>
      <c r="F474" s="3"/>
      <c r="G474" s="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4"/>
      <c r="AD474" s="6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</row>
    <row r="475" customFormat="false" ht="15" hidden="false" customHeight="false" outlineLevel="0" collapsed="false">
      <c r="A475" s="3"/>
      <c r="B475" s="3"/>
      <c r="C475" s="3"/>
      <c r="D475" s="3"/>
      <c r="E475" s="3"/>
      <c r="F475" s="3"/>
      <c r="G475" s="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4"/>
      <c r="AD475" s="6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</row>
    <row r="476" customFormat="false" ht="15" hidden="false" customHeight="false" outlineLevel="0" collapsed="false">
      <c r="A476" s="3"/>
      <c r="B476" s="3"/>
      <c r="C476" s="3"/>
      <c r="D476" s="3"/>
      <c r="E476" s="3"/>
      <c r="F476" s="3"/>
      <c r="G476" s="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4"/>
      <c r="AD476" s="6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</row>
    <row r="477" customFormat="false" ht="15" hidden="false" customHeight="false" outlineLevel="0" collapsed="false">
      <c r="A477" s="3"/>
      <c r="B477" s="3"/>
      <c r="C477" s="3"/>
      <c r="D477" s="3"/>
      <c r="E477" s="3"/>
      <c r="F477" s="3"/>
      <c r="G477" s="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4"/>
      <c r="AD477" s="6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</row>
    <row r="478" customFormat="false" ht="15" hidden="false" customHeight="false" outlineLevel="0" collapsed="false">
      <c r="A478" s="3"/>
      <c r="B478" s="3"/>
      <c r="C478" s="3"/>
      <c r="D478" s="3"/>
      <c r="E478" s="3"/>
      <c r="F478" s="3"/>
      <c r="G478" s="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4"/>
      <c r="AD478" s="6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</row>
    <row r="479" customFormat="false" ht="15" hidden="false" customHeight="false" outlineLevel="0" collapsed="false">
      <c r="A479" s="3"/>
      <c r="B479" s="3"/>
      <c r="C479" s="3"/>
      <c r="D479" s="3"/>
      <c r="E479" s="3"/>
      <c r="F479" s="3"/>
      <c r="G479" s="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4"/>
      <c r="AD479" s="6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</row>
    <row r="480" customFormat="false" ht="15" hidden="false" customHeight="false" outlineLevel="0" collapsed="false">
      <c r="A480" s="3"/>
      <c r="B480" s="3"/>
      <c r="C480" s="3"/>
      <c r="D480" s="3"/>
      <c r="E480" s="3"/>
      <c r="F480" s="3"/>
      <c r="G480" s="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4"/>
      <c r="AD480" s="6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</row>
    <row r="481" customFormat="false" ht="15" hidden="false" customHeight="false" outlineLevel="0" collapsed="false">
      <c r="A481" s="3"/>
      <c r="B481" s="3"/>
      <c r="C481" s="3"/>
      <c r="D481" s="3"/>
      <c r="E481" s="3"/>
      <c r="F481" s="3"/>
      <c r="G481" s="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4"/>
      <c r="AD481" s="6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</row>
    <row r="482" customFormat="false" ht="15" hidden="false" customHeight="false" outlineLevel="0" collapsed="false">
      <c r="A482" s="3"/>
      <c r="B482" s="3"/>
      <c r="C482" s="3"/>
      <c r="D482" s="3"/>
      <c r="E482" s="3"/>
      <c r="F482" s="3"/>
      <c r="G482" s="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4"/>
      <c r="AD482" s="6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</row>
    <row r="483" customFormat="false" ht="15" hidden="false" customHeight="false" outlineLevel="0" collapsed="false">
      <c r="A483" s="3"/>
      <c r="B483" s="3"/>
      <c r="C483" s="3"/>
      <c r="D483" s="3"/>
      <c r="E483" s="3"/>
      <c r="F483" s="3"/>
      <c r="G483" s="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4"/>
      <c r="AD483" s="6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</row>
    <row r="484" customFormat="false" ht="15" hidden="false" customHeight="false" outlineLevel="0" collapsed="false">
      <c r="A484" s="3"/>
      <c r="B484" s="3"/>
      <c r="C484" s="3"/>
      <c r="D484" s="3"/>
      <c r="E484" s="3"/>
      <c r="F484" s="3"/>
      <c r="G484" s="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4"/>
      <c r="AD484" s="6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</row>
    <row r="485" customFormat="false" ht="15" hidden="false" customHeight="false" outlineLevel="0" collapsed="false">
      <c r="A485" s="3"/>
      <c r="B485" s="3"/>
      <c r="C485" s="3"/>
      <c r="D485" s="3"/>
      <c r="E485" s="3"/>
      <c r="F485" s="3"/>
      <c r="G485" s="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4"/>
      <c r="AD485" s="6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</row>
    <row r="486" customFormat="false" ht="15" hidden="false" customHeight="false" outlineLevel="0" collapsed="false">
      <c r="A486" s="3"/>
      <c r="B486" s="3"/>
      <c r="C486" s="3"/>
      <c r="D486" s="3"/>
      <c r="E486" s="3"/>
      <c r="F486" s="3"/>
      <c r="G486" s="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4"/>
      <c r="AD486" s="6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</row>
    <row r="487" customFormat="false" ht="15" hidden="false" customHeight="false" outlineLevel="0" collapsed="false">
      <c r="A487" s="3"/>
      <c r="B487" s="3"/>
      <c r="C487" s="3"/>
      <c r="D487" s="3"/>
      <c r="E487" s="3"/>
      <c r="F487" s="3"/>
      <c r="G487" s="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4"/>
      <c r="AD487" s="6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</row>
    <row r="488" customFormat="false" ht="15" hidden="false" customHeight="false" outlineLevel="0" collapsed="false">
      <c r="A488" s="3"/>
      <c r="B488" s="3"/>
      <c r="C488" s="3"/>
      <c r="D488" s="3"/>
      <c r="E488" s="3"/>
      <c r="F488" s="3"/>
      <c r="G488" s="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4"/>
      <c r="AD488" s="6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</row>
    <row r="489" customFormat="false" ht="15" hidden="false" customHeight="false" outlineLevel="0" collapsed="false">
      <c r="A489" s="3"/>
      <c r="B489" s="3"/>
      <c r="C489" s="3"/>
      <c r="D489" s="3"/>
      <c r="E489" s="3"/>
      <c r="F489" s="3"/>
      <c r="G489" s="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4"/>
      <c r="AD489" s="6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</row>
    <row r="490" customFormat="false" ht="15" hidden="false" customHeight="false" outlineLevel="0" collapsed="false">
      <c r="A490" s="3"/>
      <c r="B490" s="3"/>
      <c r="C490" s="3"/>
      <c r="D490" s="3"/>
      <c r="E490" s="3"/>
      <c r="F490" s="3"/>
      <c r="G490" s="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4"/>
      <c r="AD490" s="6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</row>
    <row r="491" customFormat="false" ht="15" hidden="false" customHeight="false" outlineLevel="0" collapsed="false">
      <c r="A491" s="3"/>
      <c r="B491" s="3"/>
      <c r="C491" s="3"/>
      <c r="D491" s="3"/>
      <c r="E491" s="3"/>
      <c r="F491" s="3"/>
      <c r="G491" s="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4"/>
      <c r="AD491" s="6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</row>
    <row r="492" customFormat="false" ht="15" hidden="false" customHeight="false" outlineLevel="0" collapsed="false">
      <c r="A492" s="3"/>
      <c r="B492" s="3"/>
      <c r="C492" s="3"/>
      <c r="D492" s="3"/>
      <c r="E492" s="3"/>
      <c r="F492" s="3"/>
      <c r="G492" s="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4"/>
      <c r="AD492" s="6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</row>
    <row r="493" customFormat="false" ht="15" hidden="false" customHeight="false" outlineLevel="0" collapsed="false">
      <c r="A493" s="3"/>
      <c r="B493" s="3"/>
      <c r="C493" s="3"/>
      <c r="D493" s="3"/>
      <c r="E493" s="3"/>
      <c r="F493" s="3"/>
      <c r="G493" s="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4"/>
      <c r="AD493" s="6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</row>
    <row r="494" customFormat="false" ht="15" hidden="false" customHeight="false" outlineLevel="0" collapsed="false">
      <c r="A494" s="3"/>
      <c r="B494" s="3"/>
      <c r="C494" s="3"/>
      <c r="D494" s="3"/>
      <c r="E494" s="3"/>
      <c r="F494" s="3"/>
      <c r="G494" s="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4"/>
      <c r="AD494" s="6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</row>
  </sheetData>
  <autoFilter ref="A3:AG77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2024-10-17T09:37:28Z</dcterms:created>
  <dc:creator>openpyxl</dc:creator>
  <dc:description/>
  <dc:language>ru-RU</dc:language>
  <cp:lastModifiedBy>Uaer4</cp:lastModifiedBy>
  <dcterms:modified xsi:type="dcterms:W3CDTF">2024-10-18T10:06:42Z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