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1,10,24 ПОКОМ ЗПФ филиалы\"/>
    </mc:Choice>
  </mc:AlternateContent>
  <xr:revisionPtr revIDLastSave="0" documentId="13_ncr:1_{4250F563-AF11-437D-8980-288868ABD6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2" i="1" l="1"/>
  <c r="E62" i="1"/>
  <c r="AB8" i="1" l="1"/>
  <c r="AB10" i="1"/>
  <c r="AB12" i="1"/>
  <c r="AB13" i="1"/>
  <c r="AB14" i="1"/>
  <c r="AB15" i="1"/>
  <c r="AB17" i="1"/>
  <c r="AB25" i="1"/>
  <c r="AB26" i="1"/>
  <c r="AB28" i="1"/>
  <c r="AB31" i="1"/>
  <c r="AB32" i="1"/>
  <c r="AB33" i="1"/>
  <c r="AB34" i="1"/>
  <c r="AB35" i="1"/>
  <c r="AB37" i="1"/>
  <c r="AB38" i="1"/>
  <c r="AB39" i="1"/>
  <c r="AB41" i="1"/>
  <c r="AB42" i="1"/>
  <c r="AB58" i="1"/>
  <c r="AB59" i="1"/>
  <c r="AB60" i="1"/>
  <c r="AB61" i="1"/>
  <c r="AB69" i="1"/>
  <c r="AB70" i="1"/>
  <c r="AG75" i="1" l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D47" i="1" l="1"/>
  <c r="AD51" i="1"/>
  <c r="AD55" i="1"/>
  <c r="AD67" i="1"/>
  <c r="O7" i="1"/>
  <c r="O8" i="1"/>
  <c r="O9" i="1"/>
  <c r="P9" i="1" s="1"/>
  <c r="O10" i="1"/>
  <c r="O11" i="1"/>
  <c r="O12" i="1"/>
  <c r="O13" i="1"/>
  <c r="O14" i="1"/>
  <c r="O15" i="1"/>
  <c r="O16" i="1"/>
  <c r="P16" i="1" s="1"/>
  <c r="O17" i="1"/>
  <c r="O18" i="1"/>
  <c r="O19" i="1"/>
  <c r="O20" i="1"/>
  <c r="AB20" i="1" s="1"/>
  <c r="O21" i="1"/>
  <c r="O22" i="1"/>
  <c r="AB22" i="1" s="1"/>
  <c r="O23" i="1"/>
  <c r="P23" i="1" s="1"/>
  <c r="O24" i="1"/>
  <c r="O25" i="1"/>
  <c r="O26" i="1"/>
  <c r="O27" i="1"/>
  <c r="P27" i="1" s="1"/>
  <c r="O28" i="1"/>
  <c r="O29" i="1"/>
  <c r="O30" i="1"/>
  <c r="P30" i="1" s="1"/>
  <c r="O31" i="1"/>
  <c r="O32" i="1"/>
  <c r="O33" i="1"/>
  <c r="O34" i="1"/>
  <c r="O35" i="1"/>
  <c r="O36" i="1"/>
  <c r="O37" i="1"/>
  <c r="O38" i="1"/>
  <c r="O39" i="1"/>
  <c r="O40" i="1"/>
  <c r="P40" i="1" s="1"/>
  <c r="O41" i="1"/>
  <c r="O42" i="1"/>
  <c r="O43" i="1"/>
  <c r="O44" i="1"/>
  <c r="O45" i="1"/>
  <c r="O46" i="1"/>
  <c r="P46" i="1" s="1"/>
  <c r="O47" i="1"/>
  <c r="AB47" i="1" s="1"/>
  <c r="O48" i="1"/>
  <c r="O49" i="1"/>
  <c r="O50" i="1"/>
  <c r="P50" i="1" s="1"/>
  <c r="O51" i="1"/>
  <c r="AB51" i="1" s="1"/>
  <c r="O52" i="1"/>
  <c r="P52" i="1" s="1"/>
  <c r="O53" i="1"/>
  <c r="O54" i="1"/>
  <c r="O55" i="1"/>
  <c r="AB55" i="1" s="1"/>
  <c r="O56" i="1"/>
  <c r="P56" i="1" s="1"/>
  <c r="O57" i="1"/>
  <c r="O58" i="1"/>
  <c r="O59" i="1"/>
  <c r="O60" i="1"/>
  <c r="O61" i="1"/>
  <c r="O62" i="1"/>
  <c r="O63" i="1"/>
  <c r="O64" i="1"/>
  <c r="P64" i="1" s="1"/>
  <c r="O65" i="1"/>
  <c r="O66" i="1"/>
  <c r="P66" i="1" s="1"/>
  <c r="O67" i="1"/>
  <c r="AB67" i="1" s="1"/>
  <c r="O68" i="1"/>
  <c r="O69" i="1"/>
  <c r="O70" i="1"/>
  <c r="O71" i="1"/>
  <c r="O72" i="1"/>
  <c r="P72" i="1" s="1"/>
  <c r="O73" i="1"/>
  <c r="P73" i="1" s="1"/>
  <c r="O74" i="1"/>
  <c r="P74" i="1" s="1"/>
  <c r="O75" i="1"/>
  <c r="AB75" i="1" s="1"/>
  <c r="O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36" i="1" l="1"/>
  <c r="AB36" i="1" s="1"/>
  <c r="P24" i="1"/>
  <c r="AB24" i="1" s="1"/>
  <c r="P18" i="1"/>
  <c r="AB18" i="1" s="1"/>
  <c r="P71" i="1"/>
  <c r="AB71" i="1" s="1"/>
  <c r="P65" i="1"/>
  <c r="AB65" i="1" s="1"/>
  <c r="P63" i="1"/>
  <c r="AB63" i="1" s="1"/>
  <c r="P57" i="1"/>
  <c r="AB57" i="1" s="1"/>
  <c r="P53" i="1"/>
  <c r="AB53" i="1" s="1"/>
  <c r="P45" i="1"/>
  <c r="AB45" i="1" s="1"/>
  <c r="P43" i="1"/>
  <c r="AB43" i="1" s="1"/>
  <c r="P29" i="1"/>
  <c r="AB29" i="1" s="1"/>
  <c r="P11" i="1"/>
  <c r="AB11" i="1" s="1"/>
  <c r="P7" i="1"/>
  <c r="AB7" i="1" s="1"/>
  <c r="AB73" i="1"/>
  <c r="P49" i="1"/>
  <c r="AB49" i="1" s="1"/>
  <c r="AD63" i="1"/>
  <c r="AE63" i="1" s="1"/>
  <c r="AD7" i="1"/>
  <c r="AE7" i="1" s="1"/>
  <c r="AD6" i="1"/>
  <c r="AB6" i="1"/>
  <c r="AD74" i="1"/>
  <c r="AB74" i="1"/>
  <c r="AD72" i="1"/>
  <c r="AB72" i="1"/>
  <c r="AD68" i="1"/>
  <c r="AB68" i="1"/>
  <c r="AD66" i="1"/>
  <c r="AB66" i="1"/>
  <c r="AD64" i="1"/>
  <c r="AB64" i="1"/>
  <c r="AD62" i="1"/>
  <c r="AB62" i="1"/>
  <c r="AD56" i="1"/>
  <c r="AB56" i="1"/>
  <c r="AD54" i="1"/>
  <c r="AB54" i="1"/>
  <c r="AD52" i="1"/>
  <c r="AB52" i="1"/>
  <c r="AD50" i="1"/>
  <c r="AB50" i="1"/>
  <c r="AD48" i="1"/>
  <c r="AB48" i="1"/>
  <c r="AD46" i="1"/>
  <c r="AB46" i="1"/>
  <c r="AD44" i="1"/>
  <c r="AB44" i="1"/>
  <c r="AD40" i="1"/>
  <c r="AB40" i="1"/>
  <c r="AD30" i="1"/>
  <c r="AB30" i="1"/>
  <c r="AD16" i="1"/>
  <c r="AB16" i="1"/>
  <c r="AE67" i="1"/>
  <c r="Q67" i="1"/>
  <c r="T67" i="1" s="1"/>
  <c r="AE55" i="1"/>
  <c r="Q55" i="1"/>
  <c r="T55" i="1" s="1"/>
  <c r="AE51" i="1"/>
  <c r="Q51" i="1"/>
  <c r="T51" i="1" s="1"/>
  <c r="AE47" i="1"/>
  <c r="Q47" i="1"/>
  <c r="T47" i="1" s="1"/>
  <c r="AD22" i="1"/>
  <c r="AD27" i="1"/>
  <c r="AB27" i="1"/>
  <c r="AD23" i="1"/>
  <c r="AB23" i="1"/>
  <c r="AD21" i="1"/>
  <c r="AB21" i="1"/>
  <c r="AD19" i="1"/>
  <c r="AB19" i="1"/>
  <c r="AD9" i="1"/>
  <c r="AB9" i="1"/>
  <c r="AD75" i="1"/>
  <c r="AD65" i="1"/>
  <c r="AD53" i="1"/>
  <c r="AD36" i="1"/>
  <c r="AD20" i="1"/>
  <c r="U6" i="1"/>
  <c r="U74" i="1"/>
  <c r="U72" i="1"/>
  <c r="T70" i="1"/>
  <c r="U70" i="1"/>
  <c r="U68" i="1"/>
  <c r="U66" i="1"/>
  <c r="U64" i="1"/>
  <c r="U62" i="1"/>
  <c r="T60" i="1"/>
  <c r="U60" i="1"/>
  <c r="T58" i="1"/>
  <c r="U58" i="1"/>
  <c r="U56" i="1"/>
  <c r="U54" i="1"/>
  <c r="U52" i="1"/>
  <c r="U50" i="1"/>
  <c r="U48" i="1"/>
  <c r="U46" i="1"/>
  <c r="U44" i="1"/>
  <c r="T42" i="1"/>
  <c r="U42" i="1"/>
  <c r="U40" i="1"/>
  <c r="T38" i="1"/>
  <c r="U38" i="1"/>
  <c r="U36" i="1"/>
  <c r="T34" i="1"/>
  <c r="U34" i="1"/>
  <c r="T32" i="1"/>
  <c r="U32" i="1"/>
  <c r="U30" i="1"/>
  <c r="T28" i="1"/>
  <c r="U28" i="1"/>
  <c r="T26" i="1"/>
  <c r="U26" i="1"/>
  <c r="U24" i="1"/>
  <c r="U22" i="1"/>
  <c r="U20" i="1"/>
  <c r="U18" i="1"/>
  <c r="U16" i="1"/>
  <c r="T14" i="1"/>
  <c r="U14" i="1"/>
  <c r="T12" i="1"/>
  <c r="U12" i="1"/>
  <c r="T10" i="1"/>
  <c r="U10" i="1"/>
  <c r="T8" i="1"/>
  <c r="U8" i="1"/>
  <c r="U75" i="1"/>
  <c r="U73" i="1"/>
  <c r="U71" i="1"/>
  <c r="U69" i="1"/>
  <c r="T69" i="1"/>
  <c r="U67" i="1"/>
  <c r="U65" i="1"/>
  <c r="U63" i="1"/>
  <c r="U61" i="1"/>
  <c r="T61" i="1"/>
  <c r="U59" i="1"/>
  <c r="T59" i="1"/>
  <c r="U57" i="1"/>
  <c r="U55" i="1"/>
  <c r="U53" i="1"/>
  <c r="U51" i="1"/>
  <c r="U49" i="1"/>
  <c r="U47" i="1"/>
  <c r="U45" i="1"/>
  <c r="U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U27" i="1"/>
  <c r="U25" i="1"/>
  <c r="T25" i="1"/>
  <c r="U23" i="1"/>
  <c r="U21" i="1"/>
  <c r="U19" i="1"/>
  <c r="U17" i="1"/>
  <c r="T17" i="1"/>
  <c r="U15" i="1"/>
  <c r="T15" i="1"/>
  <c r="U13" i="1"/>
  <c r="T13" i="1"/>
  <c r="U11" i="1"/>
  <c r="U9" i="1"/>
  <c r="U7" i="1"/>
  <c r="K5" i="1"/>
  <c r="O5" i="1"/>
  <c r="AD11" i="1" l="1"/>
  <c r="AD24" i="1"/>
  <c r="AE24" i="1" s="1"/>
  <c r="AD45" i="1"/>
  <c r="AD57" i="1"/>
  <c r="AE57" i="1" s="1"/>
  <c r="AD71" i="1"/>
  <c r="AD18" i="1"/>
  <c r="AE18" i="1" s="1"/>
  <c r="AD43" i="1"/>
  <c r="AE43" i="1" s="1"/>
  <c r="AD29" i="1"/>
  <c r="Q63" i="1"/>
  <c r="T63" i="1" s="1"/>
  <c r="Q43" i="1"/>
  <c r="T43" i="1" s="1"/>
  <c r="AD73" i="1"/>
  <c r="AD49" i="1"/>
  <c r="AE49" i="1" s="1"/>
  <c r="Q7" i="1"/>
  <c r="T7" i="1" s="1"/>
  <c r="P5" i="1"/>
  <c r="AE11" i="1"/>
  <c r="Q11" i="1"/>
  <c r="T11" i="1" s="1"/>
  <c r="Q24" i="1"/>
  <c r="T24" i="1" s="1"/>
  <c r="AE45" i="1"/>
  <c r="Q45" i="1"/>
  <c r="T45" i="1" s="1"/>
  <c r="AE53" i="1"/>
  <c r="Q53" i="1"/>
  <c r="T53" i="1" s="1"/>
  <c r="AE65" i="1"/>
  <c r="Q65" i="1"/>
  <c r="T65" i="1" s="1"/>
  <c r="AE75" i="1"/>
  <c r="Q75" i="1"/>
  <c r="T75" i="1" s="1"/>
  <c r="Q9" i="1"/>
  <c r="T9" i="1" s="1"/>
  <c r="AE9" i="1"/>
  <c r="Q19" i="1"/>
  <c r="T19" i="1" s="1"/>
  <c r="AE19" i="1"/>
  <c r="Q21" i="1"/>
  <c r="T21" i="1" s="1"/>
  <c r="AE21" i="1"/>
  <c r="Q23" i="1"/>
  <c r="T23" i="1" s="1"/>
  <c r="AE23" i="1"/>
  <c r="Q27" i="1"/>
  <c r="T27" i="1" s="1"/>
  <c r="AE27" i="1"/>
  <c r="AE22" i="1"/>
  <c r="Q22" i="1"/>
  <c r="T22" i="1" s="1"/>
  <c r="Q16" i="1"/>
  <c r="T16" i="1" s="1"/>
  <c r="AE16" i="1"/>
  <c r="Q30" i="1"/>
  <c r="T30" i="1" s="1"/>
  <c r="AE30" i="1"/>
  <c r="Q40" i="1"/>
  <c r="T40" i="1" s="1"/>
  <c r="AE40" i="1"/>
  <c r="Q44" i="1"/>
  <c r="T44" i="1" s="1"/>
  <c r="AE44" i="1"/>
  <c r="Q46" i="1"/>
  <c r="T46" i="1" s="1"/>
  <c r="AE46" i="1"/>
  <c r="Q48" i="1"/>
  <c r="T48" i="1" s="1"/>
  <c r="AE48" i="1"/>
  <c r="Q50" i="1"/>
  <c r="T50" i="1" s="1"/>
  <c r="AE50" i="1"/>
  <c r="Q52" i="1"/>
  <c r="T52" i="1" s="1"/>
  <c r="AE52" i="1"/>
  <c r="Q54" i="1"/>
  <c r="T54" i="1" s="1"/>
  <c r="AE54" i="1"/>
  <c r="Q56" i="1"/>
  <c r="T56" i="1" s="1"/>
  <c r="AE56" i="1"/>
  <c r="Q62" i="1"/>
  <c r="T62" i="1" s="1"/>
  <c r="AE62" i="1"/>
  <c r="Q64" i="1"/>
  <c r="T64" i="1" s="1"/>
  <c r="AE64" i="1"/>
  <c r="Q66" i="1"/>
  <c r="T66" i="1" s="1"/>
  <c r="AE66" i="1"/>
  <c r="Q68" i="1"/>
  <c r="T68" i="1" s="1"/>
  <c r="AE68" i="1"/>
  <c r="Q72" i="1"/>
  <c r="T72" i="1" s="1"/>
  <c r="AE72" i="1"/>
  <c r="Q74" i="1"/>
  <c r="T74" i="1" s="1"/>
  <c r="AE74" i="1"/>
  <c r="AE6" i="1"/>
  <c r="Q6" i="1"/>
  <c r="AE20" i="1"/>
  <c r="Q20" i="1"/>
  <c r="T20" i="1" s="1"/>
  <c r="AE36" i="1"/>
  <c r="Q36" i="1"/>
  <c r="T36" i="1" s="1"/>
  <c r="Q57" i="1"/>
  <c r="T57" i="1" s="1"/>
  <c r="AE71" i="1"/>
  <c r="Q71" i="1"/>
  <c r="T71" i="1" s="1"/>
  <c r="Q18" i="1"/>
  <c r="T18" i="1" s="1"/>
  <c r="AB5" i="1"/>
  <c r="AE29" i="1" l="1"/>
  <c r="Q29" i="1"/>
  <c r="T29" i="1" s="1"/>
  <c r="AD5" i="1"/>
  <c r="Q49" i="1"/>
  <c r="T49" i="1" s="1"/>
  <c r="Q73" i="1"/>
  <c r="T73" i="1" s="1"/>
  <c r="AE73" i="1"/>
  <c r="AE5" i="1" s="1"/>
  <c r="T6" i="1"/>
  <c r="Q5" i="1" l="1"/>
</calcChain>
</file>

<file path=xl/sharedStrings.xml><?xml version="1.0" encoding="utf-8"?>
<sst xmlns="http://schemas.openxmlformats.org/spreadsheetml/2006/main" count="294" uniqueCount="121">
  <si>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</si>
  <si>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</si>
  <si>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</si>
  <si>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</si>
  <si>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</si>
  <si>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</si>
  <si>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</si>
  <si>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</si>
  <si>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</si>
  <si>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</si>
  <si>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</si>
  <si>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</si>
  <si>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</si>
  <si>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</si>
  <si>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</si>
  <si>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</si>
  <si>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</si>
  <si>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</si>
  <si>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</si>
  <si>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</si>
  <si>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</si>
  <si>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</si>
  <si>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</si>
  <si>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</si>
  <si>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</si>
  <si>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</si>
  <si>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28,10,</t>
  </si>
  <si>
    <t>31,10,</t>
  </si>
  <si>
    <t>24,10,</t>
  </si>
  <si>
    <t>17,10,</t>
  </si>
  <si>
    <t>10,10,</t>
  </si>
  <si>
    <t>03,10,</t>
  </si>
  <si>
    <t>26,09,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</si>
  <si>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</si>
  <si>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</si>
  <si>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</si>
  <si>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</si>
  <si>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</si>
  <si>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</si>
  <si>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</si>
  <si>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</si>
  <si>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</si>
  <si>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</si>
  <si>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</si>
  <si>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</si>
  <si>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</si>
  <si>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</si>
  <si>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</si>
  <si>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</si>
  <si>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</si>
  <si>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</si>
  <si>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</si>
  <si>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</si>
  <si>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</si>
  <si>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</si>
  <si>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</si>
  <si>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</si>
  <si>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</si>
  <si>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</si>
  <si>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</si>
  <si>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</si>
  <si>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</si>
  <si>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</si>
  <si>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</si>
  <si>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</si>
  <si>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</si>
  <si>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</si>
  <si>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</si>
  <si>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</si>
  <si>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</si>
  <si>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</si>
  <si>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</si>
  <si>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</si>
  <si>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</si>
  <si>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</si>
  <si>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</si>
  <si>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</si>
  <si>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</si>
  <si>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</si>
  <si>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</si>
  <si>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</si>
  <si>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</si>
  <si>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</si>
  <si>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</si>
  <si>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</si>
  <si>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</si>
  <si>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</si>
  <si>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</si>
  <si>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</si>
  <si>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</si>
  <si>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</si>
  <si>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</si>
  <si>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</si>
  <si>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</si>
  <si>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</si>
  <si>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</si>
  <si>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</si>
  <si>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</si>
  <si>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</si>
  <si>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</si>
  <si>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</si>
  <si>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</si>
  <si>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</si>
  <si>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</si>
  <si>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нет в бланке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</si>
  <si>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</si>
  <si>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</si>
  <si>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</si>
  <si>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</si>
  <si>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</si>
  <si>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</si>
  <si>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</si>
  <si>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</si>
  <si>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</si>
  <si>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Пирожки с мясом 3,7кг ВЕС ТМ Зареченские  ПОКОМ</t>
  </si>
  <si>
    <t>потребность</t>
  </si>
  <si>
    <t>кратно рядам</t>
  </si>
  <si>
    <t>отгрузит завод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</si>
  <si>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</si>
  <si>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</si>
  <si>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t>04,11,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</si>
</sst>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0" borderId="1" xfId="1" applyNumberFormat="1" applyFont="1"/>
    <xf numFmtId="2" fontId="5" fillId="0" borderId="1" xfId="1" applyNumberFormat="1" applyFont="1"/>
    <xf numFmtId="166" fontId="5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8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7" borderId="1" xfId="1" applyNumberFormat="1" applyFont="1" applyFill="1"/>
    <xf numFmtId="164" fontId="1" fillId="9" borderId="1" xfId="1" applyNumberFormat="1" applyFill="1"/>
    <xf numFmtId="164" fontId="1" fillId="9" borderId="2" xfId="1" applyNumberFormat="1" applyFill="1" applyBorder="1"/>
    <xf numFmtId="1" fontId="1" fillId="0" borderId="1" xfId="1" applyNumberFormat="1"/>
    <xf numFmtId="1" fontId="5" fillId="0" borderId="1" xfId="1" applyNumberFormat="1" applyFont="1"/>
    <xf numFmtId="1" fontId="2" fillId="2" borderId="1" xfId="1" applyNumberFormat="1" applyFont="1" applyFill="1"/>
    <xf numFmtId="1" fontId="1" fillId="3" borderId="1" xfId="1" applyNumberFormat="1" applyFill="1"/>
    <xf numFmtId="1" fontId="0" fillId="0" borderId="0" xfId="0" applyNumberFormat="1"/>
    <xf numFmtId="1" fontId="6" fillId="0" borderId="1" xfId="1" applyNumberFormat="1" applyFont="1"/>
    <xf numFmtId="1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4,10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нет</v>
          </cell>
          <cell r="O4" t="str">
            <v>24,10,</v>
          </cell>
          <cell r="V4" t="str">
            <v>17,10,</v>
          </cell>
          <cell r="W4" t="str">
            <v>10,10,</v>
          </cell>
          <cell r="X4" t="str">
            <v>03,10,</v>
          </cell>
          <cell r="Y4" t="str">
            <v>26,09,</v>
          </cell>
          <cell r="Z4" t="str">
            <v>19,09,</v>
          </cell>
          <cell r="AD4" t="str">
            <v>28,10,</v>
          </cell>
        </row>
        <row r="5">
          <cell r="E5">
            <v>18899.500000000004</v>
          </cell>
          <cell r="F5">
            <v>41257.5</v>
          </cell>
          <cell r="J5">
            <v>18834.3</v>
          </cell>
          <cell r="K5">
            <v>65.200000000000017</v>
          </cell>
          <cell r="L5">
            <v>0</v>
          </cell>
          <cell r="M5">
            <v>0</v>
          </cell>
          <cell r="N5">
            <v>0</v>
          </cell>
          <cell r="O5">
            <v>3779.9</v>
          </cell>
          <cell r="P5">
            <v>13244.18</v>
          </cell>
          <cell r="Q5">
            <v>13158.800000000001</v>
          </cell>
          <cell r="R5">
            <v>0</v>
          </cell>
          <cell r="V5">
            <v>4359.6799999999985</v>
          </cell>
          <cell r="W5">
            <v>4358.5</v>
          </cell>
          <cell r="X5">
            <v>3790.599999999999</v>
          </cell>
          <cell r="Y5">
            <v>5516.14</v>
          </cell>
          <cell r="Z5">
            <v>3571.6000000000004</v>
          </cell>
          <cell r="AB5">
            <v>7626.2000000000007</v>
          </cell>
          <cell r="AD5">
            <v>1828</v>
          </cell>
          <cell r="AE5">
            <v>7607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D6">
            <v>60</v>
          </cell>
          <cell r="E6">
            <v>60</v>
          </cell>
          <cell r="G6">
            <v>1</v>
          </cell>
          <cell r="H6">
            <v>90</v>
          </cell>
          <cell r="I6" t="str">
            <v>матрица</v>
          </cell>
          <cell r="J6">
            <v>52</v>
          </cell>
          <cell r="K6">
            <v>8</v>
          </cell>
          <cell r="O6">
            <v>12</v>
          </cell>
          <cell r="P6">
            <v>120</v>
          </cell>
          <cell r="Q6">
            <v>120</v>
          </cell>
          <cell r="T6">
            <v>10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 t="str">
            <v>новинка</v>
          </cell>
          <cell r="AB6">
            <v>120</v>
          </cell>
          <cell r="AC6">
            <v>5</v>
          </cell>
          <cell r="AD6">
            <v>24</v>
          </cell>
          <cell r="AE6">
            <v>120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333</v>
          </cell>
          <cell r="D7">
            <v>1033</v>
          </cell>
          <cell r="E7">
            <v>427</v>
          </cell>
          <cell r="F7">
            <v>804</v>
          </cell>
          <cell r="G7">
            <v>0.3</v>
          </cell>
          <cell r="H7">
            <v>180</v>
          </cell>
          <cell r="I7" t="str">
            <v>матрица</v>
          </cell>
          <cell r="J7">
            <v>425</v>
          </cell>
          <cell r="K7">
            <v>2</v>
          </cell>
          <cell r="O7">
            <v>85.4</v>
          </cell>
          <cell r="P7">
            <v>391.60000000000014</v>
          </cell>
          <cell r="Q7">
            <v>336</v>
          </cell>
          <cell r="T7">
            <v>13.348946135831381</v>
          </cell>
          <cell r="U7">
            <v>9.4145199063231839</v>
          </cell>
          <cell r="V7">
            <v>89</v>
          </cell>
          <cell r="W7">
            <v>94.6</v>
          </cell>
          <cell r="X7">
            <v>67.2</v>
          </cell>
          <cell r="Y7">
            <v>81.400000000000006</v>
          </cell>
          <cell r="Z7">
            <v>69</v>
          </cell>
          <cell r="AB7">
            <v>117.48000000000003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G8">
            <v>0</v>
          </cell>
          <cell r="H8">
            <v>180</v>
          </cell>
          <cell r="I8" t="str">
            <v>матрица</v>
          </cell>
          <cell r="K8">
            <v>0</v>
          </cell>
          <cell r="O8">
            <v>0</v>
          </cell>
          <cell r="T8" t="e">
            <v>#DIV/0!</v>
          </cell>
          <cell r="U8" t="e">
            <v>#DIV/0!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 t="str">
            <v>нет потребности</v>
          </cell>
          <cell r="AB8">
            <v>0</v>
          </cell>
          <cell r="AC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1377</v>
          </cell>
          <cell r="D9">
            <v>1680</v>
          </cell>
          <cell r="E9">
            <v>967</v>
          </cell>
          <cell r="F9">
            <v>1849</v>
          </cell>
          <cell r="G9">
            <v>0.3</v>
          </cell>
          <cell r="H9">
            <v>180</v>
          </cell>
          <cell r="I9" t="str">
            <v>матрица</v>
          </cell>
          <cell r="J9">
            <v>984</v>
          </cell>
          <cell r="K9">
            <v>-17</v>
          </cell>
          <cell r="O9">
            <v>193.4</v>
          </cell>
          <cell r="P9">
            <v>665.20000000000027</v>
          </cell>
          <cell r="Q9">
            <v>672</v>
          </cell>
          <cell r="T9">
            <v>13.035160289555325</v>
          </cell>
          <cell r="U9">
            <v>9.560496380558428</v>
          </cell>
          <cell r="V9">
            <v>220.6</v>
          </cell>
          <cell r="W9">
            <v>220.2</v>
          </cell>
          <cell r="X9">
            <v>223.4</v>
          </cell>
          <cell r="Y9">
            <v>290.8</v>
          </cell>
          <cell r="Z9">
            <v>163</v>
          </cell>
          <cell r="AB9">
            <v>199.56000000000009</v>
          </cell>
          <cell r="AC9">
            <v>12</v>
          </cell>
          <cell r="AD9">
            <v>56</v>
          </cell>
          <cell r="AE9">
            <v>201.6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G10">
            <v>0</v>
          </cell>
          <cell r="H10">
            <v>180</v>
          </cell>
          <cell r="I10" t="str">
            <v>матрица</v>
          </cell>
          <cell r="K10">
            <v>0</v>
          </cell>
          <cell r="O10">
            <v>0</v>
          </cell>
          <cell r="T10" t="e">
            <v>#DIV/0!</v>
          </cell>
          <cell r="U10" t="e">
            <v>#DIV/0!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 t="str">
            <v>нет потребности</v>
          </cell>
          <cell r="AB10">
            <v>0</v>
          </cell>
          <cell r="AC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1808</v>
          </cell>
          <cell r="D11">
            <v>1848</v>
          </cell>
          <cell r="E11">
            <v>1418</v>
          </cell>
          <cell r="F11">
            <v>1978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1394</v>
          </cell>
          <cell r="K11">
            <v>24</v>
          </cell>
          <cell r="O11">
            <v>283.60000000000002</v>
          </cell>
          <cell r="P11">
            <v>1708.8000000000002</v>
          </cell>
          <cell r="Q11">
            <v>1680</v>
          </cell>
          <cell r="T11">
            <v>12.898448519040901</v>
          </cell>
          <cell r="U11">
            <v>6.9746121297602253</v>
          </cell>
          <cell r="V11">
            <v>267.8</v>
          </cell>
          <cell r="W11">
            <v>294.60000000000002</v>
          </cell>
          <cell r="X11">
            <v>273.39999999999998</v>
          </cell>
          <cell r="Y11">
            <v>330</v>
          </cell>
          <cell r="Z11">
            <v>170.8</v>
          </cell>
          <cell r="AB11">
            <v>512.64</v>
          </cell>
          <cell r="AC11">
            <v>12</v>
          </cell>
          <cell r="AD11">
            <v>140</v>
          </cell>
          <cell r="AE11">
            <v>504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 t="str">
            <v>нет потребности</v>
          </cell>
          <cell r="AB12">
            <v>0</v>
          </cell>
          <cell r="AC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G13">
            <v>0</v>
          </cell>
          <cell r="H13">
            <v>180</v>
          </cell>
          <cell r="I13" t="str">
            <v>матрица</v>
          </cell>
          <cell r="K13">
            <v>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 t="str">
            <v>нет потребности</v>
          </cell>
          <cell r="AB13">
            <v>0</v>
          </cell>
          <cell r="AC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  <cell r="B14" t="str">
            <v>кг</v>
          </cell>
          <cell r="C14">
            <v>85.1</v>
          </cell>
          <cell r="E14">
            <v>3</v>
          </cell>
          <cell r="F14">
            <v>82.1</v>
          </cell>
          <cell r="G14">
            <v>0</v>
          </cell>
          <cell r="H14">
            <v>180</v>
          </cell>
          <cell r="I14" t="str">
            <v>не в матрице</v>
          </cell>
          <cell r="J14">
            <v>3</v>
          </cell>
          <cell r="K14">
            <v>0</v>
          </cell>
          <cell r="O14">
            <v>0.6</v>
          </cell>
          <cell r="T14">
            <v>136.83333333333334</v>
          </cell>
          <cell r="U14">
            <v>136.83333333333334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нужно увеличить продажи</v>
          </cell>
          <cell r="AB14">
            <v>0</v>
          </cell>
          <cell r="AC14">
            <v>0</v>
          </cell>
        </row>
        <row r="15">
          <cell r="A15" t="str">
            <v>Жар-ладушки с мясом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703</v>
          </cell>
          <cell r="D16">
            <v>1012</v>
          </cell>
          <cell r="E16">
            <v>331</v>
          </cell>
          <cell r="F16">
            <v>1274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331</v>
          </cell>
          <cell r="K16">
            <v>0</v>
          </cell>
          <cell r="O16">
            <v>66.2</v>
          </cell>
          <cell r="Q16">
            <v>0</v>
          </cell>
          <cell r="T16">
            <v>19.244712990936556</v>
          </cell>
          <cell r="U16">
            <v>19.244712990936556</v>
          </cell>
          <cell r="V16">
            <v>116.4</v>
          </cell>
          <cell r="W16">
            <v>126</v>
          </cell>
          <cell r="X16">
            <v>10.4</v>
          </cell>
          <cell r="Y16">
            <v>214</v>
          </cell>
          <cell r="Z16">
            <v>76.2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G17">
            <v>0</v>
          </cell>
          <cell r="H17">
            <v>180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70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310.8</v>
          </cell>
          <cell r="D18">
            <v>418.1</v>
          </cell>
          <cell r="E18">
            <v>244.2</v>
          </cell>
          <cell r="F18">
            <v>447.7</v>
          </cell>
          <cell r="G18">
            <v>1</v>
          </cell>
          <cell r="H18">
            <v>180</v>
          </cell>
          <cell r="I18" t="str">
            <v>матрица</v>
          </cell>
          <cell r="J18">
            <v>240.3</v>
          </cell>
          <cell r="K18">
            <v>3.8999999999999773</v>
          </cell>
          <cell r="O18">
            <v>48.839999999999996</v>
          </cell>
          <cell r="P18">
            <v>187.21999999999997</v>
          </cell>
          <cell r="Q18">
            <v>207.20000000000002</v>
          </cell>
          <cell r="T18">
            <v>13.40909090909091</v>
          </cell>
          <cell r="U18">
            <v>9.1666666666666679</v>
          </cell>
          <cell r="V18">
            <v>54.76</v>
          </cell>
          <cell r="W18">
            <v>54.02</v>
          </cell>
          <cell r="X18">
            <v>54.62</v>
          </cell>
          <cell r="Y18">
            <v>39.96</v>
          </cell>
          <cell r="Z18">
            <v>55.5</v>
          </cell>
          <cell r="AB18">
            <v>187.21999999999997</v>
          </cell>
          <cell r="AC18">
            <v>3.7</v>
          </cell>
          <cell r="AD18">
            <v>56</v>
          </cell>
          <cell r="AE18">
            <v>207.20000000000002</v>
          </cell>
          <cell r="AF18">
            <v>14</v>
          </cell>
          <cell r="AG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175</v>
          </cell>
          <cell r="D19">
            <v>2</v>
          </cell>
          <cell r="E19">
            <v>27</v>
          </cell>
          <cell r="F19">
            <v>150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26</v>
          </cell>
          <cell r="K19">
            <v>1</v>
          </cell>
          <cell r="O19">
            <v>5.4</v>
          </cell>
          <cell r="Q19">
            <v>0</v>
          </cell>
          <cell r="T19">
            <v>27.777777777777775</v>
          </cell>
          <cell r="U19">
            <v>27.777777777777775</v>
          </cell>
          <cell r="V19">
            <v>1.6</v>
          </cell>
          <cell r="W19">
            <v>1.8</v>
          </cell>
          <cell r="X19">
            <v>11.8</v>
          </cell>
          <cell r="Y19">
            <v>15.2</v>
          </cell>
          <cell r="Z19">
            <v>15.8</v>
          </cell>
          <cell r="AA19" t="str">
            <v>нужно увеличить продажи</v>
          </cell>
          <cell r="AB19">
            <v>0</v>
          </cell>
          <cell r="AC19">
            <v>9</v>
          </cell>
          <cell r="AD19">
            <v>0</v>
          </cell>
          <cell r="AE19">
            <v>0</v>
          </cell>
          <cell r="AF19">
            <v>14</v>
          </cell>
          <cell r="AG19">
            <v>126</v>
          </cell>
        </row>
        <row r="20">
          <cell r="A20" t="str">
            <v>Мини-чебуреки с мясом ТМ Зареченские ТС Зареченские продукты ПОКОМ</v>
          </cell>
          <cell r="B20" t="str">
            <v>кг</v>
          </cell>
          <cell r="C20">
            <v>165</v>
          </cell>
          <cell r="D20">
            <v>132</v>
          </cell>
          <cell r="E20">
            <v>121</v>
          </cell>
          <cell r="F20">
            <v>176</v>
          </cell>
          <cell r="G20">
            <v>1</v>
          </cell>
          <cell r="H20">
            <v>180</v>
          </cell>
          <cell r="I20" t="str">
            <v>матрица</v>
          </cell>
          <cell r="J20">
            <v>120.5</v>
          </cell>
          <cell r="K20">
            <v>0.5</v>
          </cell>
          <cell r="O20">
            <v>24.2</v>
          </cell>
          <cell r="P20">
            <v>162.80000000000001</v>
          </cell>
          <cell r="Q20">
            <v>132</v>
          </cell>
          <cell r="T20">
            <v>12.727272727272728</v>
          </cell>
          <cell r="U20">
            <v>7.2727272727272734</v>
          </cell>
          <cell r="V20">
            <v>19.8</v>
          </cell>
          <cell r="W20">
            <v>13.2</v>
          </cell>
          <cell r="X20">
            <v>8.8000000000000007</v>
          </cell>
          <cell r="Y20">
            <v>31.9</v>
          </cell>
          <cell r="Z20">
            <v>10.5</v>
          </cell>
          <cell r="AB20">
            <v>162.80000000000001</v>
          </cell>
          <cell r="AC20">
            <v>5.5</v>
          </cell>
          <cell r="AD20">
            <v>24</v>
          </cell>
          <cell r="AE20">
            <v>132</v>
          </cell>
          <cell r="AF20">
            <v>12</v>
          </cell>
          <cell r="AG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192</v>
          </cell>
          <cell r="E21">
            <v>25</v>
          </cell>
          <cell r="F21">
            <v>167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23</v>
          </cell>
          <cell r="K21">
            <v>2</v>
          </cell>
          <cell r="O21">
            <v>5</v>
          </cell>
          <cell r="Q21">
            <v>0</v>
          </cell>
          <cell r="T21">
            <v>33.4</v>
          </cell>
          <cell r="U21">
            <v>33.4</v>
          </cell>
          <cell r="V21">
            <v>2.6</v>
          </cell>
          <cell r="W21">
            <v>2.2000000000000002</v>
          </cell>
          <cell r="X21">
            <v>9.1999999999999993</v>
          </cell>
          <cell r="Y21">
            <v>13.2</v>
          </cell>
          <cell r="Z21">
            <v>13.6</v>
          </cell>
          <cell r="AA21" t="str">
            <v>нужно увеличить продажи</v>
          </cell>
          <cell r="AB21">
            <v>0</v>
          </cell>
          <cell r="AC21">
            <v>9</v>
          </cell>
          <cell r="AD21">
            <v>0</v>
          </cell>
          <cell r="AE21">
            <v>0</v>
          </cell>
          <cell r="AF21">
            <v>18</v>
          </cell>
          <cell r="AG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190</v>
          </cell>
          <cell r="E22">
            <v>2</v>
          </cell>
          <cell r="F22">
            <v>188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1</v>
          </cell>
          <cell r="K22">
            <v>1</v>
          </cell>
          <cell r="O22">
            <v>0.4</v>
          </cell>
          <cell r="Q22">
            <v>0</v>
          </cell>
          <cell r="T22">
            <v>470</v>
          </cell>
          <cell r="U22">
            <v>470</v>
          </cell>
          <cell r="V22">
            <v>1.6</v>
          </cell>
          <cell r="W22">
            <v>0</v>
          </cell>
          <cell r="X22">
            <v>4.4000000000000004</v>
          </cell>
          <cell r="Y22">
            <v>10.199999999999999</v>
          </cell>
          <cell r="Z22">
            <v>7.2</v>
          </cell>
          <cell r="AA22" t="str">
            <v>нужно увеличить продажи</v>
          </cell>
          <cell r="AB22">
            <v>0</v>
          </cell>
          <cell r="AC22">
            <v>9</v>
          </cell>
          <cell r="AD22">
            <v>0</v>
          </cell>
          <cell r="AE22">
            <v>0</v>
          </cell>
          <cell r="AF22">
            <v>18</v>
          </cell>
          <cell r="AG22">
            <v>234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291</v>
          </cell>
          <cell r="D23">
            <v>42</v>
          </cell>
          <cell r="E23">
            <v>120</v>
          </cell>
          <cell r="F23">
            <v>183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119</v>
          </cell>
          <cell r="K23">
            <v>1</v>
          </cell>
          <cell r="O23">
            <v>24</v>
          </cell>
          <cell r="P23">
            <v>153</v>
          </cell>
          <cell r="Q23">
            <v>168</v>
          </cell>
          <cell r="T23">
            <v>14.625</v>
          </cell>
          <cell r="U23">
            <v>7.625</v>
          </cell>
          <cell r="V23">
            <v>21</v>
          </cell>
          <cell r="W23">
            <v>13.2</v>
          </cell>
          <cell r="X23">
            <v>27</v>
          </cell>
          <cell r="Y23">
            <v>17.54</v>
          </cell>
          <cell r="Z23">
            <v>28.8</v>
          </cell>
          <cell r="AB23">
            <v>153</v>
          </cell>
          <cell r="AC23">
            <v>3</v>
          </cell>
          <cell r="AD23">
            <v>56</v>
          </cell>
          <cell r="AE23">
            <v>168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967</v>
          </cell>
          <cell r="D24">
            <v>1344</v>
          </cell>
          <cell r="E24">
            <v>629</v>
          </cell>
          <cell r="F24">
            <v>1555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626</v>
          </cell>
          <cell r="K24">
            <v>3</v>
          </cell>
          <cell r="O24">
            <v>125.8</v>
          </cell>
          <cell r="P24">
            <v>80.399999999999864</v>
          </cell>
          <cell r="Q24">
            <v>84</v>
          </cell>
          <cell r="T24">
            <v>13.028616852146264</v>
          </cell>
          <cell r="U24">
            <v>12.360890302066773</v>
          </cell>
          <cell r="V24">
            <v>166.6</v>
          </cell>
          <cell r="W24">
            <v>189.6</v>
          </cell>
          <cell r="X24">
            <v>137.19999999999999</v>
          </cell>
          <cell r="Y24">
            <v>298</v>
          </cell>
          <cell r="Z24">
            <v>115.4</v>
          </cell>
          <cell r="AB24">
            <v>20.099999999999966</v>
          </cell>
          <cell r="AC24">
            <v>6</v>
          </cell>
          <cell r="AD24">
            <v>14</v>
          </cell>
          <cell r="AE24">
            <v>21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 t="str">
            <v>нет потребности</v>
          </cell>
          <cell r="AB25">
            <v>0</v>
          </cell>
          <cell r="AC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576</v>
          </cell>
          <cell r="D27">
            <v>1014</v>
          </cell>
          <cell r="E27">
            <v>558</v>
          </cell>
          <cell r="F27">
            <v>972</v>
          </cell>
          <cell r="G27">
            <v>1</v>
          </cell>
          <cell r="H27">
            <v>180</v>
          </cell>
          <cell r="I27" t="str">
            <v>матрица</v>
          </cell>
          <cell r="J27">
            <v>563.79999999999995</v>
          </cell>
          <cell r="K27">
            <v>-5.7999999999999545</v>
          </cell>
          <cell r="O27">
            <v>111.6</v>
          </cell>
          <cell r="P27">
            <v>478.79999999999995</v>
          </cell>
          <cell r="Q27">
            <v>504</v>
          </cell>
          <cell r="T27">
            <v>13.225806451612904</v>
          </cell>
          <cell r="U27">
            <v>8.7096774193548399</v>
          </cell>
          <cell r="V27">
            <v>108</v>
          </cell>
          <cell r="W27">
            <v>88.8</v>
          </cell>
          <cell r="X27">
            <v>102.6</v>
          </cell>
          <cell r="Y27">
            <v>96</v>
          </cell>
          <cell r="Z27">
            <v>135.4</v>
          </cell>
          <cell r="AB27">
            <v>478.79999999999995</v>
          </cell>
          <cell r="AC27">
            <v>6</v>
          </cell>
          <cell r="AD27">
            <v>84</v>
          </cell>
          <cell r="AE27">
            <v>504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0.2</v>
          </cell>
          <cell r="Y28">
            <v>0</v>
          </cell>
          <cell r="Z28">
            <v>0</v>
          </cell>
          <cell r="AA28" t="str">
            <v>нет потребности</v>
          </cell>
          <cell r="AB28">
            <v>0</v>
          </cell>
          <cell r="AC28">
            <v>0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745</v>
          </cell>
          <cell r="D29">
            <v>1680</v>
          </cell>
          <cell r="E29">
            <v>538</v>
          </cell>
          <cell r="F29">
            <v>1727</v>
          </cell>
          <cell r="G29">
            <v>0.25</v>
          </cell>
          <cell r="H29">
            <v>365</v>
          </cell>
          <cell r="I29" t="str">
            <v>матрица</v>
          </cell>
          <cell r="J29">
            <v>537</v>
          </cell>
          <cell r="K29">
            <v>1</v>
          </cell>
          <cell r="O29">
            <v>107.6</v>
          </cell>
          <cell r="Q29">
            <v>0</v>
          </cell>
          <cell r="T29">
            <v>16.050185873605948</v>
          </cell>
          <cell r="U29">
            <v>16.050185873605948</v>
          </cell>
          <cell r="V29">
            <v>170.6</v>
          </cell>
          <cell r="W29">
            <v>182</v>
          </cell>
          <cell r="X29">
            <v>161.4</v>
          </cell>
          <cell r="Y29">
            <v>216.8</v>
          </cell>
          <cell r="Z29">
            <v>107.8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куриным филе и сыром ТМ Вязанка ТС Из печи Сливушки 0,25 кг.  Поком</v>
          </cell>
          <cell r="B30" t="str">
            <v>шт</v>
          </cell>
          <cell r="C30">
            <v>459</v>
          </cell>
          <cell r="D30">
            <v>1512</v>
          </cell>
          <cell r="E30">
            <v>458</v>
          </cell>
          <cell r="F30">
            <v>1389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452</v>
          </cell>
          <cell r="K30">
            <v>6</v>
          </cell>
          <cell r="O30">
            <v>91.6</v>
          </cell>
          <cell r="Q30">
            <v>0</v>
          </cell>
          <cell r="T30">
            <v>15.163755458515285</v>
          </cell>
          <cell r="U30">
            <v>15.163755458515285</v>
          </cell>
          <cell r="V30">
            <v>138</v>
          </cell>
          <cell r="W30">
            <v>128.19999999999999</v>
          </cell>
          <cell r="X30">
            <v>115.2</v>
          </cell>
          <cell r="Y30">
            <v>186.4</v>
          </cell>
          <cell r="Z30">
            <v>89.8</v>
          </cell>
          <cell r="AB30">
            <v>0</v>
          </cell>
          <cell r="AC30">
            <v>12</v>
          </cell>
          <cell r="AD30">
            <v>0</v>
          </cell>
          <cell r="AE30">
            <v>0</v>
          </cell>
          <cell r="AF30">
            <v>14</v>
          </cell>
          <cell r="AG30">
            <v>70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G31">
            <v>0</v>
          </cell>
          <cell r="H31">
            <v>180</v>
          </cell>
          <cell r="I31" t="str">
            <v>матрица</v>
          </cell>
          <cell r="K31">
            <v>0</v>
          </cell>
          <cell r="O31">
            <v>0</v>
          </cell>
          <cell r="T31" t="e">
            <v>#DIV/0!</v>
          </cell>
          <cell r="U31" t="e">
            <v>#DIV/0!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 t="str">
            <v>нет потребности</v>
          </cell>
          <cell r="AB31">
            <v>0</v>
          </cell>
          <cell r="AC31">
            <v>0</v>
          </cell>
          <cell r="AF31">
            <v>14</v>
          </cell>
          <cell r="AG31">
            <v>126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 t="str">
            <v>нет потребности</v>
          </cell>
          <cell r="AB32">
            <v>0</v>
          </cell>
          <cell r="AC32">
            <v>0</v>
          </cell>
          <cell r="AF32">
            <v>14</v>
          </cell>
          <cell r="AG32">
            <v>70</v>
          </cell>
        </row>
        <row r="33">
          <cell r="A33" t="str">
            <v>Пельмени Grandmeni с говядиной ТМ Горячая штучка флоупак сфера 0,75 кг.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 t="str">
            <v>нет потребности</v>
          </cell>
          <cell r="AB33">
            <v>0</v>
          </cell>
          <cell r="AC33">
            <v>0</v>
          </cell>
          <cell r="AF33">
            <v>12</v>
          </cell>
          <cell r="AG33">
            <v>84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со сливочным маслом Горячая штучка 0,75 кг ПОКОМ</v>
          </cell>
          <cell r="B36" t="str">
            <v>шт</v>
          </cell>
          <cell r="C36">
            <v>653</v>
          </cell>
          <cell r="D36">
            <v>576</v>
          </cell>
          <cell r="E36">
            <v>390</v>
          </cell>
          <cell r="F36">
            <v>763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389</v>
          </cell>
          <cell r="K36">
            <v>1</v>
          </cell>
          <cell r="O36">
            <v>78</v>
          </cell>
          <cell r="P36">
            <v>329</v>
          </cell>
          <cell r="Q36">
            <v>288</v>
          </cell>
          <cell r="T36">
            <v>13.474358974358974</v>
          </cell>
          <cell r="U36">
            <v>9.7820512820512828</v>
          </cell>
          <cell r="V36">
            <v>88.4</v>
          </cell>
          <cell r="W36">
            <v>80.400000000000006</v>
          </cell>
          <cell r="X36">
            <v>79.400000000000006</v>
          </cell>
          <cell r="Y36">
            <v>141.19999999999999</v>
          </cell>
          <cell r="Z36">
            <v>73</v>
          </cell>
          <cell r="AB36">
            <v>246.75</v>
          </cell>
          <cell r="AC36">
            <v>8</v>
          </cell>
          <cell r="AD36">
            <v>36</v>
          </cell>
          <cell r="AE36">
            <v>216</v>
          </cell>
          <cell r="AF36">
            <v>12</v>
          </cell>
          <cell r="AG36">
            <v>84</v>
          </cell>
        </row>
        <row r="37">
          <cell r="A37" t="str">
            <v>Пельмени «Бигбули с мясом» 0,43 Сфера ТМ «Горячая штучка» 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>
            <v>576</v>
          </cell>
          <cell r="D40">
            <v>580</v>
          </cell>
          <cell r="E40">
            <v>390</v>
          </cell>
          <cell r="F40">
            <v>682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390</v>
          </cell>
          <cell r="K40">
            <v>0</v>
          </cell>
          <cell r="O40">
            <v>78</v>
          </cell>
          <cell r="P40">
            <v>410</v>
          </cell>
          <cell r="Q40">
            <v>384</v>
          </cell>
          <cell r="T40">
            <v>13.666666666666666</v>
          </cell>
          <cell r="U40">
            <v>8.7435897435897427</v>
          </cell>
          <cell r="V40">
            <v>81.400000000000006</v>
          </cell>
          <cell r="W40">
            <v>77.8</v>
          </cell>
          <cell r="X40">
            <v>66.400000000000006</v>
          </cell>
          <cell r="Y40">
            <v>132.6</v>
          </cell>
          <cell r="Z40">
            <v>63.4</v>
          </cell>
          <cell r="AB40">
            <v>369</v>
          </cell>
          <cell r="AC40">
            <v>8</v>
          </cell>
          <cell r="AD40">
            <v>48</v>
          </cell>
          <cell r="AE40">
            <v>345.6</v>
          </cell>
          <cell r="AF40">
            <v>12</v>
          </cell>
          <cell r="AG40">
            <v>84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Бугбули со сливочным маслом ТМ Горячая штучка БУЛЬМЕНИ 0,43 кг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696</v>
          </cell>
          <cell r="D43">
            <v>2400</v>
          </cell>
          <cell r="E43">
            <v>807</v>
          </cell>
          <cell r="F43">
            <v>2111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809</v>
          </cell>
          <cell r="K43">
            <v>-2</v>
          </cell>
          <cell r="O43">
            <v>161.4</v>
          </cell>
          <cell r="Q43">
            <v>0</v>
          </cell>
          <cell r="T43">
            <v>13.079306071871127</v>
          </cell>
          <cell r="U43">
            <v>13.079306071871127</v>
          </cell>
          <cell r="V43">
            <v>210.2</v>
          </cell>
          <cell r="W43">
            <v>184.2</v>
          </cell>
          <cell r="X43">
            <v>162</v>
          </cell>
          <cell r="Y43">
            <v>206.4</v>
          </cell>
          <cell r="Z43">
            <v>151</v>
          </cell>
          <cell r="AB43">
            <v>0</v>
          </cell>
          <cell r="AC43">
            <v>8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387</v>
          </cell>
          <cell r="D44">
            <v>576</v>
          </cell>
          <cell r="E44">
            <v>131</v>
          </cell>
          <cell r="F44">
            <v>792</v>
          </cell>
          <cell r="G44">
            <v>0.43</v>
          </cell>
          <cell r="H44">
            <v>180</v>
          </cell>
          <cell r="I44" t="str">
            <v>матрица</v>
          </cell>
          <cell r="J44">
            <v>131</v>
          </cell>
          <cell r="K44">
            <v>0</v>
          </cell>
          <cell r="O44">
            <v>26.2</v>
          </cell>
          <cell r="Q44">
            <v>0</v>
          </cell>
          <cell r="T44">
            <v>30.229007633587788</v>
          </cell>
          <cell r="U44">
            <v>30.229007633587788</v>
          </cell>
          <cell r="V44">
            <v>67.599999999999994</v>
          </cell>
          <cell r="W44">
            <v>36.6</v>
          </cell>
          <cell r="X44">
            <v>44.6</v>
          </cell>
          <cell r="Y44">
            <v>87.2</v>
          </cell>
          <cell r="Z44">
            <v>16.2</v>
          </cell>
          <cell r="AA44" t="str">
            <v>нужно увеличить продажи</v>
          </cell>
          <cell r="AB44">
            <v>0</v>
          </cell>
          <cell r="AC44">
            <v>16</v>
          </cell>
          <cell r="AD44">
            <v>0</v>
          </cell>
          <cell r="AE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Наваристые Горячая штучка ВЕС  ПОКОМ</v>
          </cell>
          <cell r="B45" t="str">
            <v>кг</v>
          </cell>
          <cell r="C45">
            <v>1150</v>
          </cell>
          <cell r="D45">
            <v>2405</v>
          </cell>
          <cell r="E45">
            <v>930</v>
          </cell>
          <cell r="F45">
            <v>2505</v>
          </cell>
          <cell r="G45">
            <v>1</v>
          </cell>
          <cell r="H45">
            <v>180</v>
          </cell>
          <cell r="I45" t="str">
            <v>матрица</v>
          </cell>
          <cell r="J45">
            <v>930</v>
          </cell>
          <cell r="K45">
            <v>0</v>
          </cell>
          <cell r="O45">
            <v>186</v>
          </cell>
          <cell r="Q45">
            <v>0</v>
          </cell>
          <cell r="T45">
            <v>13.46774193548387</v>
          </cell>
          <cell r="U45">
            <v>13.46774193548387</v>
          </cell>
          <cell r="V45">
            <v>246</v>
          </cell>
          <cell r="W45">
            <v>183</v>
          </cell>
          <cell r="X45">
            <v>213</v>
          </cell>
          <cell r="Y45">
            <v>167</v>
          </cell>
          <cell r="Z45">
            <v>229</v>
          </cell>
          <cell r="AB45">
            <v>0</v>
          </cell>
          <cell r="AC45">
            <v>5</v>
          </cell>
          <cell r="AD45">
            <v>0</v>
          </cell>
          <cell r="AE45">
            <v>0</v>
          </cell>
          <cell r="AF45">
            <v>12</v>
          </cell>
          <cell r="AG45">
            <v>144</v>
          </cell>
        </row>
        <row r="46">
          <cell r="A46" t="str">
            <v>Пельмени Бульмени со сливочным маслом Горячая штучка 0,9 кг  ПОКОМ</v>
          </cell>
          <cell r="B46" t="str">
            <v>шт</v>
          </cell>
          <cell r="C46">
            <v>1336</v>
          </cell>
          <cell r="D46">
            <v>2496</v>
          </cell>
          <cell r="E46">
            <v>1165</v>
          </cell>
          <cell r="F46">
            <v>2414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1164</v>
          </cell>
          <cell r="K46">
            <v>1</v>
          </cell>
          <cell r="O46">
            <v>233</v>
          </cell>
          <cell r="P46">
            <v>615</v>
          </cell>
          <cell r="Q46">
            <v>576</v>
          </cell>
          <cell r="T46">
            <v>12.832618025751072</v>
          </cell>
          <cell r="U46">
            <v>10.360515021459227</v>
          </cell>
          <cell r="V46">
            <v>273.60000000000002</v>
          </cell>
          <cell r="W46">
            <v>277</v>
          </cell>
          <cell r="X46">
            <v>255.6</v>
          </cell>
          <cell r="Y46">
            <v>327.60000000000002</v>
          </cell>
          <cell r="Z46">
            <v>226.4</v>
          </cell>
          <cell r="AB46">
            <v>553.5</v>
          </cell>
          <cell r="AC46">
            <v>8</v>
          </cell>
          <cell r="AD46">
            <v>72</v>
          </cell>
          <cell r="AE46">
            <v>518.4</v>
          </cell>
          <cell r="AF46">
            <v>12</v>
          </cell>
          <cell r="AG46">
            <v>84</v>
          </cell>
        </row>
        <row r="47">
          <cell r="A47" t="str">
            <v>Пельмени Бульмени со сливочным маслом ТМ Горячая шт. 0,43 кг  ПОКОМ</v>
          </cell>
          <cell r="B47" t="str">
            <v>шт</v>
          </cell>
          <cell r="C47">
            <v>743</v>
          </cell>
          <cell r="D47">
            <v>384</v>
          </cell>
          <cell r="E47">
            <v>111</v>
          </cell>
          <cell r="F47">
            <v>966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113</v>
          </cell>
          <cell r="K47">
            <v>-2</v>
          </cell>
          <cell r="O47">
            <v>22.2</v>
          </cell>
          <cell r="Q47">
            <v>0</v>
          </cell>
          <cell r="T47">
            <v>43.513513513513516</v>
          </cell>
          <cell r="U47">
            <v>43.513513513513516</v>
          </cell>
          <cell r="V47">
            <v>72</v>
          </cell>
          <cell r="W47">
            <v>19.8</v>
          </cell>
          <cell r="X47">
            <v>39.4</v>
          </cell>
          <cell r="Y47">
            <v>118.6</v>
          </cell>
          <cell r="Z47">
            <v>19.399999999999999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Домашние с говядиной и свининой 0,7кг, сфера ТМ Зареченские  ПОКОМ</v>
          </cell>
          <cell r="B48" t="str">
            <v>шт</v>
          </cell>
          <cell r="C48">
            <v>124</v>
          </cell>
          <cell r="E48">
            <v>31</v>
          </cell>
          <cell r="F48">
            <v>92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29</v>
          </cell>
          <cell r="K48">
            <v>2</v>
          </cell>
          <cell r="O48">
            <v>6.2</v>
          </cell>
          <cell r="Q48">
            <v>0</v>
          </cell>
          <cell r="T48">
            <v>14.838709677419354</v>
          </cell>
          <cell r="U48">
            <v>14.838709677419354</v>
          </cell>
          <cell r="V48">
            <v>3</v>
          </cell>
          <cell r="W48">
            <v>3</v>
          </cell>
          <cell r="X48">
            <v>4.2</v>
          </cell>
          <cell r="Y48">
            <v>6.4</v>
          </cell>
          <cell r="Z48">
            <v>5.4</v>
          </cell>
          <cell r="AA48" t="str">
            <v>нужно увеличить продажи</v>
          </cell>
          <cell r="AB48">
            <v>0</v>
          </cell>
          <cell r="AC48">
            <v>10</v>
          </cell>
          <cell r="AD48">
            <v>0</v>
          </cell>
          <cell r="AE48">
            <v>0</v>
          </cell>
          <cell r="AF48">
            <v>12</v>
          </cell>
          <cell r="AG48">
            <v>84</v>
          </cell>
        </row>
        <row r="49">
          <cell r="A49" t="str">
            <v>Пельмени Домашние со сливочным маслом ТМ Зареченские  продукты флоу-пак сфера 0,7 кг.  Поком</v>
          </cell>
          <cell r="B49" t="str">
            <v>шт</v>
          </cell>
          <cell r="C49">
            <v>5</v>
          </cell>
          <cell r="D49">
            <v>121</v>
          </cell>
          <cell r="E49">
            <v>21</v>
          </cell>
          <cell r="F49">
            <v>103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17</v>
          </cell>
          <cell r="K49">
            <v>4</v>
          </cell>
          <cell r="O49">
            <v>4.2</v>
          </cell>
          <cell r="Q49">
            <v>0</v>
          </cell>
          <cell r="T49">
            <v>24.523809523809522</v>
          </cell>
          <cell r="U49">
            <v>24.523809523809522</v>
          </cell>
          <cell r="V49">
            <v>2.4</v>
          </cell>
          <cell r="W49">
            <v>5.6</v>
          </cell>
          <cell r="X49">
            <v>4.2</v>
          </cell>
          <cell r="Y49">
            <v>5</v>
          </cell>
          <cell r="Z49">
            <v>4.4000000000000004</v>
          </cell>
          <cell r="AA49" t="str">
            <v>нужно увеличить продажи</v>
          </cell>
          <cell r="AB49">
            <v>0</v>
          </cell>
          <cell r="AC49">
            <v>10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72</v>
          </cell>
          <cell r="D50">
            <v>192</v>
          </cell>
          <cell r="E50">
            <v>79</v>
          </cell>
          <cell r="F50">
            <v>157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79</v>
          </cell>
          <cell r="K50">
            <v>0</v>
          </cell>
          <cell r="O50">
            <v>15.8</v>
          </cell>
          <cell r="P50">
            <v>64.200000000000017</v>
          </cell>
          <cell r="Q50">
            <v>96</v>
          </cell>
          <cell r="T50">
            <v>16.0126582278481</v>
          </cell>
          <cell r="U50">
            <v>9.9367088607594933</v>
          </cell>
          <cell r="V50">
            <v>17</v>
          </cell>
          <cell r="W50">
            <v>23.2</v>
          </cell>
          <cell r="X50">
            <v>16.8</v>
          </cell>
          <cell r="Y50">
            <v>11.2</v>
          </cell>
          <cell r="Z50">
            <v>18.399999999999999</v>
          </cell>
          <cell r="AB50">
            <v>44.940000000000012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123</v>
          </cell>
          <cell r="D51">
            <v>99</v>
          </cell>
          <cell r="E51">
            <v>68</v>
          </cell>
          <cell r="F51">
            <v>141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68</v>
          </cell>
          <cell r="K51">
            <v>0</v>
          </cell>
          <cell r="O51">
            <v>13.6</v>
          </cell>
          <cell r="P51">
            <v>49.400000000000006</v>
          </cell>
          <cell r="Q51">
            <v>96</v>
          </cell>
          <cell r="T51">
            <v>17.426470588235293</v>
          </cell>
          <cell r="U51">
            <v>10.367647058823529</v>
          </cell>
          <cell r="V51">
            <v>10.8</v>
          </cell>
          <cell r="W51">
            <v>15.4</v>
          </cell>
          <cell r="X51">
            <v>16</v>
          </cell>
          <cell r="Y51">
            <v>20</v>
          </cell>
          <cell r="Z51">
            <v>14.8</v>
          </cell>
          <cell r="AB51">
            <v>34.58</v>
          </cell>
          <cell r="AC51">
            <v>8</v>
          </cell>
          <cell r="AD51">
            <v>12</v>
          </cell>
          <cell r="AE51">
            <v>67.199999999999989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120</v>
          </cell>
          <cell r="D52">
            <v>96</v>
          </cell>
          <cell r="E52">
            <v>39</v>
          </cell>
          <cell r="F52">
            <v>161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43</v>
          </cell>
          <cell r="K52">
            <v>-4</v>
          </cell>
          <cell r="O52">
            <v>7.8</v>
          </cell>
          <cell r="Q52">
            <v>0</v>
          </cell>
          <cell r="T52">
            <v>20.641025641025642</v>
          </cell>
          <cell r="U52">
            <v>20.641025641025642</v>
          </cell>
          <cell r="V52">
            <v>9.6</v>
          </cell>
          <cell r="W52">
            <v>19.8</v>
          </cell>
          <cell r="X52">
            <v>7</v>
          </cell>
          <cell r="Y52">
            <v>21</v>
          </cell>
          <cell r="Z52">
            <v>19.600000000000001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544</v>
          </cell>
          <cell r="D53">
            <v>576</v>
          </cell>
          <cell r="E53">
            <v>334</v>
          </cell>
          <cell r="F53">
            <v>722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330</v>
          </cell>
          <cell r="K53">
            <v>4</v>
          </cell>
          <cell r="O53">
            <v>66.8</v>
          </cell>
          <cell r="P53">
            <v>146.39999999999998</v>
          </cell>
          <cell r="Q53">
            <v>192</v>
          </cell>
          <cell r="T53">
            <v>13.682634730538922</v>
          </cell>
          <cell r="U53">
            <v>10.808383233532934</v>
          </cell>
          <cell r="V53">
            <v>76</v>
          </cell>
          <cell r="W53">
            <v>94.4</v>
          </cell>
          <cell r="X53">
            <v>73.2</v>
          </cell>
          <cell r="Y53">
            <v>127.8</v>
          </cell>
          <cell r="Z53">
            <v>83</v>
          </cell>
          <cell r="AB53">
            <v>102.47999999999998</v>
          </cell>
          <cell r="AC53">
            <v>8</v>
          </cell>
          <cell r="AD53">
            <v>24</v>
          </cell>
          <cell r="AE53">
            <v>134.39999999999998</v>
          </cell>
          <cell r="AF53">
            <v>12</v>
          </cell>
          <cell r="AG53">
            <v>84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356</v>
          </cell>
          <cell r="D54">
            <v>288</v>
          </cell>
          <cell r="E54">
            <v>52</v>
          </cell>
          <cell r="F54">
            <v>560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52</v>
          </cell>
          <cell r="K54">
            <v>0</v>
          </cell>
          <cell r="O54">
            <v>10.4</v>
          </cell>
          <cell r="Q54">
            <v>0</v>
          </cell>
          <cell r="T54">
            <v>53.846153846153847</v>
          </cell>
          <cell r="U54">
            <v>53.846153846153847</v>
          </cell>
          <cell r="V54">
            <v>45.6</v>
          </cell>
          <cell r="W54">
            <v>4.5999999999999996</v>
          </cell>
          <cell r="X54">
            <v>13.6</v>
          </cell>
          <cell r="Y54">
            <v>65.2</v>
          </cell>
          <cell r="Z54">
            <v>24</v>
          </cell>
          <cell r="AA54" t="str">
            <v>нужно увеличить продажи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279</v>
          </cell>
          <cell r="D55">
            <v>576</v>
          </cell>
          <cell r="E55">
            <v>132</v>
          </cell>
          <cell r="F55">
            <v>694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133</v>
          </cell>
          <cell r="K55">
            <v>-1</v>
          </cell>
          <cell r="O55">
            <v>26.4</v>
          </cell>
          <cell r="Q55">
            <v>0</v>
          </cell>
          <cell r="T55">
            <v>26.287878787878789</v>
          </cell>
          <cell r="U55">
            <v>26.287878787878789</v>
          </cell>
          <cell r="V55">
            <v>59.6</v>
          </cell>
          <cell r="W55">
            <v>42.2</v>
          </cell>
          <cell r="X55">
            <v>13</v>
          </cell>
          <cell r="Y55">
            <v>78.2</v>
          </cell>
          <cell r="Z55">
            <v>29.6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1195</v>
          </cell>
          <cell r="D56">
            <v>1800</v>
          </cell>
          <cell r="E56">
            <v>1080</v>
          </cell>
          <cell r="F56">
            <v>1765</v>
          </cell>
          <cell r="G56">
            <v>1</v>
          </cell>
          <cell r="H56">
            <v>180</v>
          </cell>
          <cell r="I56" t="str">
            <v>матрица</v>
          </cell>
          <cell r="J56">
            <v>1085</v>
          </cell>
          <cell r="K56">
            <v>-5</v>
          </cell>
          <cell r="O56">
            <v>216</v>
          </cell>
          <cell r="P56">
            <v>1043</v>
          </cell>
          <cell r="Q56">
            <v>1020</v>
          </cell>
          <cell r="T56">
            <v>12.893518518518519</v>
          </cell>
          <cell r="U56">
            <v>8.1712962962962958</v>
          </cell>
          <cell r="V56">
            <v>220</v>
          </cell>
          <cell r="W56">
            <v>228</v>
          </cell>
          <cell r="X56">
            <v>221</v>
          </cell>
          <cell r="Y56">
            <v>221</v>
          </cell>
          <cell r="Z56">
            <v>252</v>
          </cell>
          <cell r="AB56">
            <v>1043</v>
          </cell>
          <cell r="AC56">
            <v>5</v>
          </cell>
          <cell r="AD56">
            <v>204</v>
          </cell>
          <cell r="AE56">
            <v>1020</v>
          </cell>
          <cell r="AF56">
            <v>12</v>
          </cell>
          <cell r="AG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596</v>
          </cell>
          <cell r="D57">
            <v>1759</v>
          </cell>
          <cell r="E57">
            <v>850</v>
          </cell>
          <cell r="F57">
            <v>1394</v>
          </cell>
          <cell r="G57">
            <v>1</v>
          </cell>
          <cell r="H57">
            <v>180</v>
          </cell>
          <cell r="I57" t="str">
            <v>матрица</v>
          </cell>
          <cell r="J57">
            <v>842</v>
          </cell>
          <cell r="K57">
            <v>8</v>
          </cell>
          <cell r="O57">
            <v>170</v>
          </cell>
          <cell r="P57">
            <v>816</v>
          </cell>
          <cell r="Q57">
            <v>840</v>
          </cell>
          <cell r="T57">
            <v>13.141176470588235</v>
          </cell>
          <cell r="U57">
            <v>8.1999999999999993</v>
          </cell>
          <cell r="V57">
            <v>172</v>
          </cell>
          <cell r="W57">
            <v>170.8</v>
          </cell>
          <cell r="X57">
            <v>149</v>
          </cell>
          <cell r="Y57">
            <v>185.6</v>
          </cell>
          <cell r="Z57">
            <v>183</v>
          </cell>
          <cell r="AB57">
            <v>816</v>
          </cell>
          <cell r="AC57">
            <v>5</v>
          </cell>
          <cell r="AD57">
            <v>168</v>
          </cell>
          <cell r="AE57">
            <v>840</v>
          </cell>
          <cell r="AF57">
            <v>12</v>
          </cell>
          <cell r="AG57">
            <v>84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  <cell r="AF58">
            <v>8</v>
          </cell>
          <cell r="AG58">
            <v>48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6</v>
          </cell>
          <cell r="AG59">
            <v>72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6</v>
          </cell>
          <cell r="AG60">
            <v>72</v>
          </cell>
        </row>
        <row r="61">
          <cell r="A61" t="str">
            <v>Фрай-пицца с ветчиной и грибами 3,0 кг. ВЕС.  ПОКОМ</v>
          </cell>
          <cell r="B61" t="str">
            <v>кг</v>
          </cell>
          <cell r="C61">
            <v>45</v>
          </cell>
          <cell r="E61">
            <v>3</v>
          </cell>
          <cell r="F61">
            <v>42</v>
          </cell>
          <cell r="G61">
            <v>0</v>
          </cell>
          <cell r="H61" t="e">
            <v>#N/A</v>
          </cell>
          <cell r="I61" t="str">
            <v>не в матрице</v>
          </cell>
          <cell r="J61">
            <v>3</v>
          </cell>
          <cell r="K61">
            <v>0</v>
          </cell>
          <cell r="O61">
            <v>0.6</v>
          </cell>
          <cell r="T61">
            <v>70</v>
          </cell>
          <cell r="U61">
            <v>70</v>
          </cell>
          <cell r="V61">
            <v>0.6</v>
          </cell>
          <cell r="W61">
            <v>1.2</v>
          </cell>
          <cell r="X61">
            <v>0</v>
          </cell>
          <cell r="Y61">
            <v>1.8</v>
          </cell>
          <cell r="Z61">
            <v>0.6</v>
          </cell>
          <cell r="AA61" t="str">
            <v>дубль / нужно продавать</v>
          </cell>
          <cell r="AB61">
            <v>0</v>
          </cell>
          <cell r="AC61">
            <v>0</v>
          </cell>
        </row>
        <row r="62">
          <cell r="A62" t="str">
            <v>Фрай-пицца с ветчиной и грибами ТМ Зареченские ТС Зареченские продукты.  Поком</v>
          </cell>
          <cell r="B62" t="str">
            <v>кг</v>
          </cell>
          <cell r="E62">
            <v>3</v>
          </cell>
          <cell r="F62">
            <v>42</v>
          </cell>
          <cell r="G62">
            <v>1</v>
          </cell>
          <cell r="H62">
            <v>180</v>
          </cell>
          <cell r="I62" t="str">
            <v>матрица</v>
          </cell>
          <cell r="K62">
            <v>3</v>
          </cell>
          <cell r="O62">
            <v>0.6</v>
          </cell>
          <cell r="Q62">
            <v>0</v>
          </cell>
          <cell r="T62">
            <v>70</v>
          </cell>
          <cell r="U62">
            <v>70</v>
          </cell>
          <cell r="V62">
            <v>0.6</v>
          </cell>
          <cell r="W62">
            <v>1.2</v>
          </cell>
          <cell r="X62">
            <v>0</v>
          </cell>
          <cell r="Y62">
            <v>1.8</v>
          </cell>
          <cell r="Z62">
            <v>1.8</v>
          </cell>
          <cell r="AA62" t="str">
            <v>нужно увеличить продажи / есть дубль / ротация на мини-пиццу</v>
          </cell>
          <cell r="AB62">
            <v>0</v>
          </cell>
          <cell r="AC62">
            <v>3</v>
          </cell>
          <cell r="AD62">
            <v>0</v>
          </cell>
          <cell r="AE62">
            <v>0</v>
          </cell>
          <cell r="AF62">
            <v>14</v>
          </cell>
          <cell r="AG62">
            <v>126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1096</v>
          </cell>
          <cell r="D63">
            <v>2016</v>
          </cell>
          <cell r="E63">
            <v>1100</v>
          </cell>
          <cell r="F63">
            <v>1814</v>
          </cell>
          <cell r="G63">
            <v>0.25</v>
          </cell>
          <cell r="H63">
            <v>180</v>
          </cell>
          <cell r="I63" t="str">
            <v>матрица</v>
          </cell>
          <cell r="J63">
            <v>1095</v>
          </cell>
          <cell r="K63">
            <v>5</v>
          </cell>
          <cell r="O63">
            <v>220</v>
          </cell>
          <cell r="P63">
            <v>1046</v>
          </cell>
          <cell r="Q63">
            <v>1008</v>
          </cell>
          <cell r="T63">
            <v>12.827272727272728</v>
          </cell>
          <cell r="U63">
            <v>8.245454545454546</v>
          </cell>
          <cell r="V63">
            <v>204.2</v>
          </cell>
          <cell r="W63">
            <v>275.39999999999998</v>
          </cell>
          <cell r="X63">
            <v>224.8</v>
          </cell>
          <cell r="Y63">
            <v>294.8</v>
          </cell>
          <cell r="Z63">
            <v>194.4</v>
          </cell>
          <cell r="AB63">
            <v>261.5</v>
          </cell>
          <cell r="AC63">
            <v>12</v>
          </cell>
          <cell r="AD63">
            <v>84</v>
          </cell>
          <cell r="AE63">
            <v>252</v>
          </cell>
          <cell r="AF63">
            <v>14</v>
          </cell>
          <cell r="AG63">
            <v>70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673</v>
          </cell>
          <cell r="D64">
            <v>1344</v>
          </cell>
          <cell r="E64">
            <v>732</v>
          </cell>
          <cell r="F64">
            <v>1155</v>
          </cell>
          <cell r="G64">
            <v>0.3</v>
          </cell>
          <cell r="H64">
            <v>180</v>
          </cell>
          <cell r="I64" t="str">
            <v>матрица</v>
          </cell>
          <cell r="J64">
            <v>732</v>
          </cell>
          <cell r="K64">
            <v>0</v>
          </cell>
          <cell r="O64">
            <v>146.4</v>
          </cell>
          <cell r="P64">
            <v>748.2</v>
          </cell>
          <cell r="Q64">
            <v>672</v>
          </cell>
          <cell r="T64">
            <v>12.47950819672131</v>
          </cell>
          <cell r="U64">
            <v>7.889344262295082</v>
          </cell>
          <cell r="V64">
            <v>101.6</v>
          </cell>
          <cell r="W64">
            <v>170.4</v>
          </cell>
          <cell r="X64">
            <v>121.8</v>
          </cell>
          <cell r="Y64">
            <v>151.19999999999999</v>
          </cell>
          <cell r="Z64">
            <v>116.2</v>
          </cell>
          <cell r="AB64">
            <v>224.46</v>
          </cell>
          <cell r="AC64">
            <v>12</v>
          </cell>
          <cell r="AD64">
            <v>56</v>
          </cell>
          <cell r="AE64">
            <v>201.6</v>
          </cell>
          <cell r="AF64">
            <v>14</v>
          </cell>
          <cell r="AG64">
            <v>70</v>
          </cell>
        </row>
        <row r="65">
          <cell r="A65" t="str">
            <v>Хрустящие крылышки ТМ Зареченские ТС Зареченские продукты.   Поком</v>
          </cell>
          <cell r="B65" t="str">
            <v>кг</v>
          </cell>
          <cell r="C65">
            <v>433.3</v>
          </cell>
          <cell r="D65">
            <v>65.3</v>
          </cell>
          <cell r="E65">
            <v>210.6</v>
          </cell>
          <cell r="F65">
            <v>244.8</v>
          </cell>
          <cell r="G65">
            <v>1</v>
          </cell>
          <cell r="H65">
            <v>180</v>
          </cell>
          <cell r="I65" t="str">
            <v>матрица / Общий прайс</v>
          </cell>
          <cell r="J65">
            <v>210</v>
          </cell>
          <cell r="K65">
            <v>0.59999999999999432</v>
          </cell>
          <cell r="O65">
            <v>42.12</v>
          </cell>
          <cell r="P65">
            <v>302.75999999999993</v>
          </cell>
          <cell r="Q65">
            <v>291.59999999999997</v>
          </cell>
          <cell r="T65">
            <v>12.735042735042736</v>
          </cell>
          <cell r="U65">
            <v>5.8119658119658126</v>
          </cell>
          <cell r="V65">
            <v>32.08</v>
          </cell>
          <cell r="W65">
            <v>37.54</v>
          </cell>
          <cell r="X65">
            <v>48.66</v>
          </cell>
          <cell r="Y65">
            <v>24.12</v>
          </cell>
          <cell r="Z65">
            <v>34.200000000000003</v>
          </cell>
          <cell r="AB65">
            <v>302.75999999999993</v>
          </cell>
          <cell r="AC65">
            <v>1.8</v>
          </cell>
          <cell r="AD65">
            <v>161.99999999999997</v>
          </cell>
          <cell r="AE65">
            <v>291.59999999999997</v>
          </cell>
          <cell r="AF65">
            <v>18</v>
          </cell>
          <cell r="AG65">
            <v>234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772</v>
          </cell>
          <cell r="D66">
            <v>1008</v>
          </cell>
          <cell r="E66">
            <v>755</v>
          </cell>
          <cell r="F66">
            <v>877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748</v>
          </cell>
          <cell r="K66">
            <v>7</v>
          </cell>
          <cell r="O66">
            <v>151</v>
          </cell>
          <cell r="P66">
            <v>1086</v>
          </cell>
          <cell r="Q66">
            <v>1008</v>
          </cell>
          <cell r="T66">
            <v>12.483443708609272</v>
          </cell>
          <cell r="U66">
            <v>5.8079470198675498</v>
          </cell>
          <cell r="V66">
            <v>121</v>
          </cell>
          <cell r="W66">
            <v>117.8</v>
          </cell>
          <cell r="X66">
            <v>112.6</v>
          </cell>
          <cell r="Y66">
            <v>120.4</v>
          </cell>
          <cell r="Z66">
            <v>98.6</v>
          </cell>
          <cell r="AB66">
            <v>325.8</v>
          </cell>
          <cell r="AC66">
            <v>12</v>
          </cell>
          <cell r="AD66">
            <v>84</v>
          </cell>
          <cell r="AE66">
            <v>302.39999999999998</v>
          </cell>
          <cell r="AF66">
            <v>14</v>
          </cell>
          <cell r="AG66">
            <v>70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C67">
            <v>211</v>
          </cell>
          <cell r="E67">
            <v>108</v>
          </cell>
          <cell r="F67">
            <v>72</v>
          </cell>
          <cell r="G67">
            <v>0.2</v>
          </cell>
          <cell r="H67">
            <v>365</v>
          </cell>
          <cell r="I67" t="str">
            <v>матрица</v>
          </cell>
          <cell r="J67">
            <v>108</v>
          </cell>
          <cell r="K67">
            <v>0</v>
          </cell>
          <cell r="O67">
            <v>21.6</v>
          </cell>
          <cell r="P67">
            <v>230.40000000000003</v>
          </cell>
          <cell r="Q67">
            <v>240</v>
          </cell>
          <cell r="T67">
            <v>14.444444444444443</v>
          </cell>
          <cell r="U67">
            <v>3.333333333333333</v>
          </cell>
          <cell r="V67">
            <v>12</v>
          </cell>
          <cell r="W67">
            <v>15.4</v>
          </cell>
          <cell r="X67">
            <v>18.2</v>
          </cell>
          <cell r="Y67">
            <v>14</v>
          </cell>
          <cell r="Z67">
            <v>14.4</v>
          </cell>
          <cell r="AB67">
            <v>46.080000000000013</v>
          </cell>
          <cell r="AC67">
            <v>6</v>
          </cell>
          <cell r="AD67">
            <v>40</v>
          </cell>
          <cell r="AE67">
            <v>48</v>
          </cell>
          <cell r="AF67">
            <v>10</v>
          </cell>
          <cell r="AG67">
            <v>130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C68">
            <v>47</v>
          </cell>
          <cell r="E68">
            <v>10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17</v>
          </cell>
          <cell r="K68">
            <v>-7</v>
          </cell>
          <cell r="O68">
            <v>2</v>
          </cell>
          <cell r="P68">
            <v>240</v>
          </cell>
          <cell r="Q68">
            <v>240</v>
          </cell>
          <cell r="T68">
            <v>120</v>
          </cell>
          <cell r="U68">
            <v>0</v>
          </cell>
          <cell r="V68">
            <v>19.600000000000001</v>
          </cell>
          <cell r="W68">
            <v>16.8</v>
          </cell>
          <cell r="X68">
            <v>12.6</v>
          </cell>
          <cell r="Y68">
            <v>15.8</v>
          </cell>
          <cell r="Z68">
            <v>12</v>
          </cell>
          <cell r="AA68" t="str">
            <v>нет в бланке</v>
          </cell>
          <cell r="AB68">
            <v>48</v>
          </cell>
          <cell r="AC68">
            <v>6</v>
          </cell>
          <cell r="AD68">
            <v>40</v>
          </cell>
          <cell r="AE68">
            <v>48</v>
          </cell>
          <cell r="AF68">
            <v>10</v>
          </cell>
          <cell r="AG68">
            <v>130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G69">
            <v>0</v>
          </cell>
          <cell r="H69">
            <v>180</v>
          </cell>
          <cell r="I69" t="str">
            <v>матрица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 t="str">
            <v>нет потребности</v>
          </cell>
          <cell r="AB69">
            <v>0</v>
          </cell>
          <cell r="AC69">
            <v>0</v>
          </cell>
          <cell r="AF69">
            <v>14</v>
          </cell>
          <cell r="AG69">
            <v>70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0</v>
          </cell>
          <cell r="AF70">
            <v>14</v>
          </cell>
          <cell r="AG70">
            <v>70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1308</v>
          </cell>
          <cell r="D71">
            <v>2652</v>
          </cell>
          <cell r="E71">
            <v>1109</v>
          </cell>
          <cell r="F71">
            <v>2608</v>
          </cell>
          <cell r="G71">
            <v>0.25</v>
          </cell>
          <cell r="H71">
            <v>180</v>
          </cell>
          <cell r="I71" t="str">
            <v>матрица</v>
          </cell>
          <cell r="J71">
            <v>1103</v>
          </cell>
          <cell r="K71">
            <v>6</v>
          </cell>
          <cell r="O71">
            <v>221.8</v>
          </cell>
          <cell r="P71">
            <v>275.40000000000009</v>
          </cell>
          <cell r="Q71">
            <v>336</v>
          </cell>
          <cell r="T71">
            <v>13.273219116321009</v>
          </cell>
          <cell r="U71">
            <v>11.758340847610459</v>
          </cell>
          <cell r="V71">
            <v>267.8</v>
          </cell>
          <cell r="W71">
            <v>255.2</v>
          </cell>
          <cell r="X71">
            <v>231.2</v>
          </cell>
          <cell r="Y71">
            <v>354.8</v>
          </cell>
          <cell r="Z71">
            <v>191.4</v>
          </cell>
          <cell r="AB71">
            <v>68.850000000000023</v>
          </cell>
          <cell r="AC71">
            <v>12</v>
          </cell>
          <cell r="AD71">
            <v>28</v>
          </cell>
          <cell r="AE71">
            <v>84</v>
          </cell>
          <cell r="AF71">
            <v>14</v>
          </cell>
          <cell r="AG71">
            <v>70</v>
          </cell>
        </row>
        <row r="72">
          <cell r="A72" t="str">
            <v>Чебупицца курочка по-итальянски Горячая штучка 0,25 кг зам  ПОКОМ</v>
          </cell>
          <cell r="B72" t="str">
            <v>шт</v>
          </cell>
          <cell r="C72">
            <v>1439</v>
          </cell>
          <cell r="D72">
            <v>2316</v>
          </cell>
          <cell r="E72">
            <v>1236</v>
          </cell>
          <cell r="F72">
            <v>2270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1229</v>
          </cell>
          <cell r="K72">
            <v>7</v>
          </cell>
          <cell r="O72">
            <v>247.2</v>
          </cell>
          <cell r="P72">
            <v>943.59999999999991</v>
          </cell>
          <cell r="Q72">
            <v>1008</v>
          </cell>
          <cell r="T72">
            <v>13.260517799352751</v>
          </cell>
          <cell r="U72">
            <v>9.1828478964401299</v>
          </cell>
          <cell r="V72">
            <v>242.6</v>
          </cell>
          <cell r="W72">
            <v>292.60000000000002</v>
          </cell>
          <cell r="X72">
            <v>257.60000000000002</v>
          </cell>
          <cell r="Y72">
            <v>284</v>
          </cell>
          <cell r="Z72">
            <v>209.6</v>
          </cell>
          <cell r="AB72">
            <v>235.89999999999998</v>
          </cell>
          <cell r="AC72">
            <v>12</v>
          </cell>
          <cell r="AD72">
            <v>84</v>
          </cell>
          <cell r="AE72">
            <v>252</v>
          </cell>
          <cell r="AF72">
            <v>14</v>
          </cell>
          <cell r="AG72">
            <v>70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C73">
            <v>18.899999999999999</v>
          </cell>
          <cell r="D73">
            <v>113.4</v>
          </cell>
          <cell r="E73">
            <v>2.7</v>
          </cell>
          <cell r="F73">
            <v>126.9</v>
          </cell>
          <cell r="G73">
            <v>1</v>
          </cell>
          <cell r="H73">
            <v>180</v>
          </cell>
          <cell r="I73" t="str">
            <v>матрица</v>
          </cell>
          <cell r="J73">
            <v>2.7</v>
          </cell>
          <cell r="K73">
            <v>0</v>
          </cell>
          <cell r="O73">
            <v>0.54</v>
          </cell>
          <cell r="Q73">
            <v>0</v>
          </cell>
          <cell r="T73">
            <v>235</v>
          </cell>
          <cell r="U73">
            <v>235</v>
          </cell>
          <cell r="V73">
            <v>8.64</v>
          </cell>
          <cell r="W73">
            <v>11.34</v>
          </cell>
          <cell r="X73">
            <v>4.32</v>
          </cell>
          <cell r="Y73">
            <v>7.02</v>
          </cell>
          <cell r="Z73">
            <v>0</v>
          </cell>
          <cell r="AA73" t="str">
            <v>нужно увеличить продажи</v>
          </cell>
          <cell r="AB73">
            <v>0</v>
          </cell>
          <cell r="AC73">
            <v>2.7</v>
          </cell>
          <cell r="AD73">
            <v>0</v>
          </cell>
          <cell r="AE73">
            <v>0</v>
          </cell>
          <cell r="AF73">
            <v>14</v>
          </cell>
          <cell r="AG73">
            <v>126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C74">
            <v>870</v>
          </cell>
          <cell r="D74">
            <v>1620</v>
          </cell>
          <cell r="E74">
            <v>910</v>
          </cell>
          <cell r="F74">
            <v>1415</v>
          </cell>
          <cell r="G74">
            <v>1</v>
          </cell>
          <cell r="H74">
            <v>180</v>
          </cell>
          <cell r="I74" t="str">
            <v>матрица</v>
          </cell>
          <cell r="J74">
            <v>910</v>
          </cell>
          <cell r="K74">
            <v>0</v>
          </cell>
          <cell r="O74">
            <v>182</v>
          </cell>
          <cell r="P74">
            <v>951</v>
          </cell>
          <cell r="Q74">
            <v>960</v>
          </cell>
          <cell r="T74">
            <v>13.049450549450549</v>
          </cell>
          <cell r="U74">
            <v>7.7747252747252746</v>
          </cell>
          <cell r="V74">
            <v>180</v>
          </cell>
          <cell r="W74">
            <v>208</v>
          </cell>
          <cell r="X74">
            <v>167</v>
          </cell>
          <cell r="Y74">
            <v>197</v>
          </cell>
          <cell r="Z74">
            <v>200</v>
          </cell>
          <cell r="AB74">
            <v>951</v>
          </cell>
          <cell r="AC74">
            <v>5</v>
          </cell>
          <cell r="AD74">
            <v>192</v>
          </cell>
          <cell r="AE74">
            <v>960</v>
          </cell>
          <cell r="AF74">
            <v>12</v>
          </cell>
          <cell r="AG74">
            <v>84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C75">
            <v>1869</v>
          </cell>
          <cell r="D75">
            <v>23</v>
          </cell>
          <cell r="E75">
            <v>182</v>
          </cell>
          <cell r="F75">
            <v>1627</v>
          </cell>
          <cell r="G75">
            <v>0.14000000000000001</v>
          </cell>
          <cell r="H75">
            <v>180</v>
          </cell>
          <cell r="I75" t="str">
            <v>матрица</v>
          </cell>
          <cell r="J75">
            <v>175</v>
          </cell>
          <cell r="K75">
            <v>7</v>
          </cell>
          <cell r="O75">
            <v>36.4</v>
          </cell>
          <cell r="Q75">
            <v>0</v>
          </cell>
          <cell r="T75">
            <v>44.697802197802197</v>
          </cell>
          <cell r="U75">
            <v>44.697802197802197</v>
          </cell>
          <cell r="V75">
            <v>135.4</v>
          </cell>
          <cell r="W75">
            <v>81.400000000000006</v>
          </cell>
          <cell r="X75">
            <v>6.6</v>
          </cell>
          <cell r="Y75">
            <v>286</v>
          </cell>
          <cell r="Z75">
            <v>27</v>
          </cell>
          <cell r="AA75" t="str">
            <v>нужно увеличить продажи</v>
          </cell>
          <cell r="AB75">
            <v>0</v>
          </cell>
          <cell r="AC75">
            <v>22</v>
          </cell>
          <cell r="AD75">
            <v>0</v>
          </cell>
          <cell r="AE75">
            <v>0</v>
          </cell>
          <cell r="AF75">
            <v>12</v>
          </cell>
          <cell r="AG7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5" sqref="S5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3.28515625" customWidth="1"/>
    <col min="10" max="11" width="6.42578125" customWidth="1"/>
    <col min="12" max="13" width="0.7109375" customWidth="1"/>
    <col min="14" max="15" width="6.42578125" customWidth="1"/>
    <col min="16" max="17" width="11.42578125" customWidth="1"/>
    <col min="18" max="18" width="6.42578125" customWidth="1"/>
    <col min="19" max="19" width="21.7109375" customWidth="1"/>
    <col min="20" max="21" width="4.85546875" customWidth="1"/>
    <col min="22" max="26" width="6.140625" customWidth="1"/>
    <col min="27" max="27" width="33.140625" customWidth="1"/>
    <col min="28" max="28" width="6.85546875" style="37" customWidth="1"/>
    <col min="29" max="29" width="6.85546875" style="8" customWidth="1"/>
    <col min="30" max="30" width="6.85546875" style="13" customWidth="1"/>
    <col min="31" max="33" width="6.85546875" style="3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4"/>
      <c r="Q1" s="17" t="s">
        <v>117</v>
      </c>
      <c r="R1" s="1"/>
      <c r="S1" s="1"/>
      <c r="T1" s="1"/>
      <c r="U1" s="1"/>
      <c r="V1" s="1"/>
      <c r="W1" s="1"/>
      <c r="X1" s="1"/>
      <c r="Y1" s="1"/>
      <c r="Z1" s="1"/>
      <c r="AA1" s="1"/>
      <c r="AB1" s="33"/>
      <c r="AC1" s="6"/>
      <c r="AD1" s="10"/>
      <c r="AE1" s="33"/>
      <c r="AF1" s="33"/>
      <c r="AG1" s="33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4" t="s">
        <v>115</v>
      </c>
      <c r="Q2" s="17" t="s">
        <v>116</v>
      </c>
      <c r="R2" s="1"/>
      <c r="S2" s="1"/>
      <c r="T2" s="1"/>
      <c r="U2" s="1"/>
      <c r="V2" s="1"/>
      <c r="W2" s="1"/>
      <c r="X2" s="1"/>
      <c r="Y2" s="1"/>
      <c r="Z2" s="1"/>
      <c r="AA2" s="1"/>
      <c r="AB2" s="34" t="s">
        <v>115</v>
      </c>
      <c r="AC2" s="15"/>
      <c r="AD2" s="16"/>
      <c r="AE2" s="38" t="s">
        <v>116</v>
      </c>
      <c r="AF2" s="33"/>
      <c r="AG2" s="33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35" t="s">
        <v>22</v>
      </c>
      <c r="AC3" s="7" t="s">
        <v>23</v>
      </c>
      <c r="AD3" s="11" t="s">
        <v>24</v>
      </c>
      <c r="AE3" s="35" t="s">
        <v>25</v>
      </c>
      <c r="AF3" s="39" t="s">
        <v>112</v>
      </c>
      <c r="AG3" s="39" t="s">
        <v>113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6"/>
      <c r="AC4" s="6"/>
      <c r="AD4" s="10" t="s">
        <v>120</v>
      </c>
      <c r="AE4" s="6"/>
      <c r="AF4" s="6"/>
      <c r="AG4" s="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17484</v>
      </c>
      <c r="F5" s="4">
        <f>SUM(F6:F500)</f>
        <v>23827.5</v>
      </c>
      <c r="G5" s="6"/>
      <c r="H5" s="1"/>
      <c r="I5" s="1"/>
      <c r="J5" s="4">
        <f t="shared" ref="J5:R5" si="0">SUM(J6:J500)</f>
        <v>17635.399999999998</v>
      </c>
      <c r="K5" s="4">
        <f t="shared" si="0"/>
        <v>-151.40000000000003</v>
      </c>
      <c r="L5" s="4">
        <f t="shared" si="0"/>
        <v>0</v>
      </c>
      <c r="M5" s="4">
        <f t="shared" si="0"/>
        <v>0</v>
      </c>
      <c r="N5" s="4">
        <f t="shared" si="0"/>
        <v>13158.800000000001</v>
      </c>
      <c r="O5" s="4">
        <f t="shared" si="0"/>
        <v>3496.8</v>
      </c>
      <c r="P5" s="4">
        <f t="shared" si="0"/>
        <v>21982.240000000002</v>
      </c>
      <c r="Q5" s="4">
        <f t="shared" si="0"/>
        <v>21925.399999999998</v>
      </c>
      <c r="R5" s="4">
        <f t="shared" si="0"/>
        <v>60</v>
      </c>
      <c r="S5" s="1"/>
      <c r="T5" s="1"/>
      <c r="U5" s="1"/>
      <c r="V5" s="4">
        <f t="shared" ref="V5:Z5" si="1">SUM(V6:V500)</f>
        <v>3779.9</v>
      </c>
      <c r="W5" s="4">
        <f t="shared" si="1"/>
        <v>4359.6799999999985</v>
      </c>
      <c r="X5" s="4">
        <f t="shared" si="1"/>
        <v>4358.5</v>
      </c>
      <c r="Y5" s="4">
        <f t="shared" si="1"/>
        <v>3790.599999999999</v>
      </c>
      <c r="Z5" s="4">
        <f t="shared" si="1"/>
        <v>5516.14</v>
      </c>
      <c r="AA5" s="1"/>
      <c r="AB5" s="36">
        <f>SUM(AB6:AB500)</f>
        <v>12914.239999999998</v>
      </c>
      <c r="AC5" s="6"/>
      <c r="AD5" s="12">
        <f>SUM(AD6:AD500)</f>
        <v>3008</v>
      </c>
      <c r="AE5" s="36">
        <f>SUM(AE6:AE500)</f>
        <v>12938.6</v>
      </c>
      <c r="AF5" s="33"/>
      <c r="AG5" s="33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5" t="s">
        <v>33</v>
      </c>
      <c r="B6" s="1" t="s">
        <v>34</v>
      </c>
      <c r="C6" s="1"/>
      <c r="D6" s="1"/>
      <c r="E6" s="1"/>
      <c r="F6" s="1"/>
      <c r="G6" s="6">
        <v>1</v>
      </c>
      <c r="H6" s="1">
        <v>90</v>
      </c>
      <c r="I6" s="1" t="s">
        <v>35</v>
      </c>
      <c r="J6" s="1"/>
      <c r="K6" s="1">
        <f t="shared" ref="K6:K37" si="2">E6-J6</f>
        <v>0</v>
      </c>
      <c r="L6" s="1"/>
      <c r="M6" s="1"/>
      <c r="N6" s="1">
        <v>120</v>
      </c>
      <c r="O6" s="1">
        <f>E6/5</f>
        <v>0</v>
      </c>
      <c r="P6" s="5"/>
      <c r="Q6" s="5">
        <f>AC6*AD6</f>
        <v>0</v>
      </c>
      <c r="R6" s="5"/>
      <c r="S6" s="1"/>
      <c r="T6" s="1" t="e">
        <f>(F6+N6+Q6)/O6</f>
        <v>#DIV/0!</v>
      </c>
      <c r="U6" s="1" t="e">
        <f>(F6+N6)/O6</f>
        <v>#DIV/0!</v>
      </c>
      <c r="V6" s="1">
        <v>12</v>
      </c>
      <c r="W6" s="1">
        <v>0</v>
      </c>
      <c r="X6" s="1">
        <v>0</v>
      </c>
      <c r="Y6" s="1">
        <v>0</v>
      </c>
      <c r="Z6" s="1">
        <v>0</v>
      </c>
      <c r="AA6" s="1" t="s">
        <v>36</v>
      </c>
      <c r="AB6" s="6">
        <f>P6*G6</f>
        <v>0</v>
      </c>
      <c r="AC6" s="6">
        <v>5</v>
      </c>
      <c r="AD6" s="10">
        <f>MROUND(P6,AC6*AF6)/AC6</f>
        <v>0</v>
      </c>
      <c r="AE6" s="6">
        <f>AD6*AC6*G6</f>
        <v>0</v>
      </c>
      <c r="AF6" s="6">
        <f>VLOOKUP(A6,[1]Sheet!$A:$AG,32,0)</f>
        <v>12</v>
      </c>
      <c r="AG6" s="6">
        <f>VLOOKUP(A6,[1]Sheet!$A:$AG,33,0)</f>
        <v>144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586</v>
      </c>
      <c r="D7" s="1">
        <v>336</v>
      </c>
      <c r="E7" s="1">
        <v>420</v>
      </c>
      <c r="F7" s="1">
        <v>385</v>
      </c>
      <c r="G7" s="6">
        <v>0.3</v>
      </c>
      <c r="H7" s="1">
        <v>180</v>
      </c>
      <c r="I7" s="1" t="s">
        <v>35</v>
      </c>
      <c r="J7" s="1">
        <v>416</v>
      </c>
      <c r="K7" s="1">
        <f t="shared" si="2"/>
        <v>4</v>
      </c>
      <c r="L7" s="1"/>
      <c r="M7" s="1"/>
      <c r="N7" s="1">
        <v>336</v>
      </c>
      <c r="O7" s="1">
        <f t="shared" ref="O7:O70" si="3">E7/5</f>
        <v>84</v>
      </c>
      <c r="P7" s="5">
        <f>16*O7-N7-F7</f>
        <v>623</v>
      </c>
      <c r="Q7" s="5">
        <f>AC7*AD7</f>
        <v>672</v>
      </c>
      <c r="R7" s="5"/>
      <c r="S7" s="1"/>
      <c r="T7" s="1">
        <f t="shared" ref="T7:T70" si="4">(F7+N7+Q7)/O7</f>
        <v>16.583333333333332</v>
      </c>
      <c r="U7" s="1">
        <f t="shared" ref="U7:U70" si="5">(F7+N7)/O7</f>
        <v>8.5833333333333339</v>
      </c>
      <c r="V7" s="1">
        <v>85.4</v>
      </c>
      <c r="W7" s="1">
        <v>89</v>
      </c>
      <c r="X7" s="1">
        <v>94.6</v>
      </c>
      <c r="Y7" s="1">
        <v>67.2</v>
      </c>
      <c r="Z7" s="1">
        <v>81.400000000000006</v>
      </c>
      <c r="AA7" s="1"/>
      <c r="AB7" s="33">
        <f t="shared" ref="AB7:AB70" si="6">P7*G7</f>
        <v>186.9</v>
      </c>
      <c r="AC7" s="6">
        <v>12</v>
      </c>
      <c r="AD7" s="10">
        <f>MROUND(P7,AC7*AF7)/AC7</f>
        <v>56</v>
      </c>
      <c r="AE7" s="33">
        <f>AD7*AC7*G7</f>
        <v>201.6</v>
      </c>
      <c r="AF7" s="33">
        <f>VLOOKUP(A7,[1]Sheet!$A:$AG,32,0)</f>
        <v>14</v>
      </c>
      <c r="AG7" s="33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6" t="s">
        <v>39</v>
      </c>
      <c r="B8" s="26" t="s">
        <v>38</v>
      </c>
      <c r="C8" s="26"/>
      <c r="D8" s="26"/>
      <c r="E8" s="26"/>
      <c r="F8" s="26"/>
      <c r="G8" s="27">
        <v>0</v>
      </c>
      <c r="H8" s="26">
        <v>180</v>
      </c>
      <c r="I8" s="26" t="s">
        <v>35</v>
      </c>
      <c r="J8" s="26"/>
      <c r="K8" s="26">
        <f t="shared" si="2"/>
        <v>0</v>
      </c>
      <c r="L8" s="26"/>
      <c r="M8" s="26"/>
      <c r="N8" s="26"/>
      <c r="O8" s="26">
        <f t="shared" si="3"/>
        <v>0</v>
      </c>
      <c r="P8" s="28"/>
      <c r="Q8" s="28"/>
      <c r="R8" s="28"/>
      <c r="S8" s="26"/>
      <c r="T8" s="26" t="e">
        <f t="shared" si="4"/>
        <v>#DIV/0!</v>
      </c>
      <c r="U8" s="26" t="e">
        <f t="shared" si="5"/>
        <v>#DIV/0!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 t="s">
        <v>40</v>
      </c>
      <c r="AB8" s="27">
        <f t="shared" si="6"/>
        <v>0</v>
      </c>
      <c r="AC8" s="27">
        <v>0</v>
      </c>
      <c r="AD8" s="29"/>
      <c r="AE8" s="27"/>
      <c r="AF8" s="27">
        <f>VLOOKUP(A8,[1]Sheet!$A:$AG,32,0)</f>
        <v>14</v>
      </c>
      <c r="AG8" s="27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38</v>
      </c>
      <c r="C9" s="1">
        <v>1237</v>
      </c>
      <c r="D9" s="1">
        <v>840</v>
      </c>
      <c r="E9" s="1">
        <v>921</v>
      </c>
      <c r="F9" s="1">
        <v>930</v>
      </c>
      <c r="G9" s="6">
        <v>0.3</v>
      </c>
      <c r="H9" s="1">
        <v>180</v>
      </c>
      <c r="I9" s="1" t="s">
        <v>35</v>
      </c>
      <c r="J9" s="1">
        <v>919</v>
      </c>
      <c r="K9" s="1">
        <f t="shared" si="2"/>
        <v>2</v>
      </c>
      <c r="L9" s="1"/>
      <c r="M9" s="1"/>
      <c r="N9" s="1">
        <v>672</v>
      </c>
      <c r="O9" s="1">
        <f t="shared" si="3"/>
        <v>184.2</v>
      </c>
      <c r="P9" s="5">
        <f>16*O9-N9-F9</f>
        <v>1345.1999999999998</v>
      </c>
      <c r="Q9" s="5">
        <f>AC9*AD9</f>
        <v>1344</v>
      </c>
      <c r="R9" s="5"/>
      <c r="S9" s="1"/>
      <c r="T9" s="1">
        <f t="shared" si="4"/>
        <v>15.993485342019545</v>
      </c>
      <c r="U9" s="1">
        <f t="shared" si="5"/>
        <v>8.697068403908796</v>
      </c>
      <c r="V9" s="1">
        <v>193.4</v>
      </c>
      <c r="W9" s="1">
        <v>220.6</v>
      </c>
      <c r="X9" s="1">
        <v>220.2</v>
      </c>
      <c r="Y9" s="1">
        <v>223.4</v>
      </c>
      <c r="Z9" s="1">
        <v>290.8</v>
      </c>
      <c r="AA9" s="1"/>
      <c r="AB9" s="33">
        <f t="shared" si="6"/>
        <v>403.55999999999995</v>
      </c>
      <c r="AC9" s="6">
        <v>12</v>
      </c>
      <c r="AD9" s="10">
        <f>MROUND(P9,AC9*AF9)/AC9</f>
        <v>112</v>
      </c>
      <c r="AE9" s="33">
        <f>AD9*AC9*G9</f>
        <v>403.2</v>
      </c>
      <c r="AF9" s="33">
        <f>VLOOKUP(A9,[1]Sheet!$A:$AG,32,0)</f>
        <v>14</v>
      </c>
      <c r="AG9" s="33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6" t="s">
        <v>42</v>
      </c>
      <c r="B10" s="26" t="s">
        <v>38</v>
      </c>
      <c r="C10" s="26"/>
      <c r="D10" s="26"/>
      <c r="E10" s="26"/>
      <c r="F10" s="26"/>
      <c r="G10" s="27">
        <v>0</v>
      </c>
      <c r="H10" s="26">
        <v>180</v>
      </c>
      <c r="I10" s="26" t="s">
        <v>35</v>
      </c>
      <c r="J10" s="26"/>
      <c r="K10" s="26">
        <f t="shared" si="2"/>
        <v>0</v>
      </c>
      <c r="L10" s="26"/>
      <c r="M10" s="26"/>
      <c r="N10" s="26"/>
      <c r="O10" s="26">
        <f t="shared" si="3"/>
        <v>0</v>
      </c>
      <c r="P10" s="28"/>
      <c r="Q10" s="28"/>
      <c r="R10" s="28"/>
      <c r="S10" s="26"/>
      <c r="T10" s="26" t="e">
        <f t="shared" si="4"/>
        <v>#DIV/0!</v>
      </c>
      <c r="U10" s="26" t="e">
        <f t="shared" si="5"/>
        <v>#DIV/0!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 t="s">
        <v>40</v>
      </c>
      <c r="AB10" s="27">
        <f t="shared" si="6"/>
        <v>0</v>
      </c>
      <c r="AC10" s="27">
        <v>0</v>
      </c>
      <c r="AD10" s="29"/>
      <c r="AE10" s="27"/>
      <c r="AF10" s="27">
        <f>VLOOKUP(A10,[1]Sheet!$A:$AG,32,0)</f>
        <v>14</v>
      </c>
      <c r="AG10" s="27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38</v>
      </c>
      <c r="C11" s="1">
        <v>1548</v>
      </c>
      <c r="D11" s="1">
        <v>672</v>
      </c>
      <c r="E11" s="1">
        <v>1029</v>
      </c>
      <c r="F11" s="1">
        <v>951</v>
      </c>
      <c r="G11" s="6">
        <v>0.3</v>
      </c>
      <c r="H11" s="1">
        <v>180</v>
      </c>
      <c r="I11" s="1" t="s">
        <v>35</v>
      </c>
      <c r="J11" s="1">
        <v>1028</v>
      </c>
      <c r="K11" s="1">
        <f t="shared" si="2"/>
        <v>1</v>
      </c>
      <c r="L11" s="1"/>
      <c r="M11" s="1"/>
      <c r="N11" s="1">
        <v>1680</v>
      </c>
      <c r="O11" s="1">
        <f t="shared" si="3"/>
        <v>205.8</v>
      </c>
      <c r="P11" s="5">
        <f>16*O11-N11-F11</f>
        <v>661.80000000000018</v>
      </c>
      <c r="Q11" s="5">
        <f>AC11*AD11</f>
        <v>672</v>
      </c>
      <c r="R11" s="5"/>
      <c r="S11" s="1"/>
      <c r="T11" s="1">
        <f t="shared" si="4"/>
        <v>16.049562682215743</v>
      </c>
      <c r="U11" s="1">
        <f t="shared" si="5"/>
        <v>12.784256559766764</v>
      </c>
      <c r="V11" s="1">
        <v>283.60000000000002</v>
      </c>
      <c r="W11" s="1">
        <v>267.8</v>
      </c>
      <c r="X11" s="1">
        <v>294.60000000000002</v>
      </c>
      <c r="Y11" s="1">
        <v>273.39999999999998</v>
      </c>
      <c r="Z11" s="1">
        <v>330</v>
      </c>
      <c r="AA11" s="1"/>
      <c r="AB11" s="33">
        <f t="shared" si="6"/>
        <v>198.54000000000005</v>
      </c>
      <c r="AC11" s="6">
        <v>12</v>
      </c>
      <c r="AD11" s="10">
        <f>MROUND(P11,AC11*AF11)/AC11</f>
        <v>56</v>
      </c>
      <c r="AE11" s="33">
        <f>AD11*AC11*G11</f>
        <v>201.6</v>
      </c>
      <c r="AF11" s="33">
        <f>VLOOKUP(A11,[1]Sheet!$A:$AG,32,0)</f>
        <v>14</v>
      </c>
      <c r="AG11" s="33">
        <f>VLOOKUP(A11,[1]Sheet!$A:$AG,33,0)</f>
        <v>70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6" t="s">
        <v>44</v>
      </c>
      <c r="B12" s="26" t="s">
        <v>38</v>
      </c>
      <c r="C12" s="26"/>
      <c r="D12" s="26"/>
      <c r="E12" s="26"/>
      <c r="F12" s="26"/>
      <c r="G12" s="27">
        <v>0</v>
      </c>
      <c r="H12" s="26">
        <v>180</v>
      </c>
      <c r="I12" s="26" t="s">
        <v>35</v>
      </c>
      <c r="J12" s="26"/>
      <c r="K12" s="26">
        <f t="shared" si="2"/>
        <v>0</v>
      </c>
      <c r="L12" s="26"/>
      <c r="M12" s="26"/>
      <c r="N12" s="26"/>
      <c r="O12" s="26">
        <f t="shared" si="3"/>
        <v>0</v>
      </c>
      <c r="P12" s="28"/>
      <c r="Q12" s="28"/>
      <c r="R12" s="28"/>
      <c r="S12" s="26"/>
      <c r="T12" s="26" t="e">
        <f t="shared" si="4"/>
        <v>#DIV/0!</v>
      </c>
      <c r="U12" s="26" t="e">
        <f t="shared" si="5"/>
        <v>#DIV/0!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 t="s">
        <v>40</v>
      </c>
      <c r="AB12" s="27">
        <f t="shared" si="6"/>
        <v>0</v>
      </c>
      <c r="AC12" s="27">
        <v>0</v>
      </c>
      <c r="AD12" s="29"/>
      <c r="AE12" s="27"/>
      <c r="AF12" s="27">
        <f>VLOOKUP(A12,[1]Sheet!$A:$AG,32,0)</f>
        <v>14</v>
      </c>
      <c r="AG12" s="27">
        <f>VLOOKUP(A12,[1]Sheet!$A:$AG,33,0)</f>
        <v>126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6" t="s">
        <v>45</v>
      </c>
      <c r="B13" s="26" t="s">
        <v>38</v>
      </c>
      <c r="C13" s="26"/>
      <c r="D13" s="26"/>
      <c r="E13" s="26"/>
      <c r="F13" s="26"/>
      <c r="G13" s="27">
        <v>0</v>
      </c>
      <c r="H13" s="26">
        <v>180</v>
      </c>
      <c r="I13" s="26" t="s">
        <v>35</v>
      </c>
      <c r="J13" s="26"/>
      <c r="K13" s="26">
        <f t="shared" si="2"/>
        <v>0</v>
      </c>
      <c r="L13" s="26"/>
      <c r="M13" s="26"/>
      <c r="N13" s="26"/>
      <c r="O13" s="26">
        <f t="shared" si="3"/>
        <v>0</v>
      </c>
      <c r="P13" s="28"/>
      <c r="Q13" s="28"/>
      <c r="R13" s="28"/>
      <c r="S13" s="26"/>
      <c r="T13" s="26" t="e">
        <f t="shared" si="4"/>
        <v>#DIV/0!</v>
      </c>
      <c r="U13" s="26" t="e">
        <f t="shared" si="5"/>
        <v>#DIV/0!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 t="s">
        <v>40</v>
      </c>
      <c r="AB13" s="27">
        <f t="shared" si="6"/>
        <v>0</v>
      </c>
      <c r="AC13" s="27">
        <v>0</v>
      </c>
      <c r="AD13" s="29"/>
      <c r="AE13" s="27"/>
      <c r="AF13" s="27">
        <f>VLOOKUP(A13,[1]Sheet!$A:$AG,32,0)</f>
        <v>14</v>
      </c>
      <c r="AG13" s="27">
        <f>VLOOKUP(A13,[1]Sheet!$A:$AG,33,0)</f>
        <v>70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46</v>
      </c>
      <c r="B14" s="18" t="s">
        <v>34</v>
      </c>
      <c r="C14" s="18">
        <v>85.1</v>
      </c>
      <c r="D14" s="18"/>
      <c r="E14" s="18">
        <v>14.8</v>
      </c>
      <c r="F14" s="18">
        <v>67.3</v>
      </c>
      <c r="G14" s="19">
        <v>0</v>
      </c>
      <c r="H14" s="18">
        <v>180</v>
      </c>
      <c r="I14" s="18" t="s">
        <v>47</v>
      </c>
      <c r="J14" s="18">
        <v>13.6</v>
      </c>
      <c r="K14" s="18">
        <f t="shared" si="2"/>
        <v>1.2000000000000011</v>
      </c>
      <c r="L14" s="18"/>
      <c r="M14" s="18"/>
      <c r="N14" s="18"/>
      <c r="O14" s="18">
        <f t="shared" si="3"/>
        <v>2.96</v>
      </c>
      <c r="P14" s="20"/>
      <c r="Q14" s="20"/>
      <c r="R14" s="20"/>
      <c r="S14" s="18"/>
      <c r="T14" s="18">
        <f t="shared" si="4"/>
        <v>22.736486486486484</v>
      </c>
      <c r="U14" s="18">
        <f t="shared" si="5"/>
        <v>22.736486486486484</v>
      </c>
      <c r="V14" s="18">
        <v>0.6</v>
      </c>
      <c r="W14" s="18">
        <v>0</v>
      </c>
      <c r="X14" s="18">
        <v>0</v>
      </c>
      <c r="Y14" s="18">
        <v>0</v>
      </c>
      <c r="Z14" s="18">
        <v>0</v>
      </c>
      <c r="AA14" s="24" t="s">
        <v>48</v>
      </c>
      <c r="AB14" s="19">
        <f t="shared" si="6"/>
        <v>0</v>
      </c>
      <c r="AC14" s="19">
        <v>0</v>
      </c>
      <c r="AD14" s="21"/>
      <c r="AE14" s="19"/>
      <c r="AF14" s="19"/>
      <c r="AG14" s="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114</v>
      </c>
      <c r="B15" s="26" t="s">
        <v>34</v>
      </c>
      <c r="C15" s="26"/>
      <c r="D15" s="26"/>
      <c r="E15" s="26"/>
      <c r="F15" s="26"/>
      <c r="G15" s="27">
        <v>0</v>
      </c>
      <c r="H15" s="26">
        <v>180</v>
      </c>
      <c r="I15" s="26" t="s">
        <v>35</v>
      </c>
      <c r="J15" s="26"/>
      <c r="K15" s="26">
        <f t="shared" si="2"/>
        <v>0</v>
      </c>
      <c r="L15" s="26"/>
      <c r="M15" s="26"/>
      <c r="N15" s="26"/>
      <c r="O15" s="26">
        <f t="shared" si="3"/>
        <v>0</v>
      </c>
      <c r="P15" s="28"/>
      <c r="Q15" s="28"/>
      <c r="R15" s="28"/>
      <c r="S15" s="26"/>
      <c r="T15" s="26" t="e">
        <f t="shared" si="4"/>
        <v>#DIV/0!</v>
      </c>
      <c r="U15" s="26" t="e">
        <f t="shared" si="5"/>
        <v>#DIV/0!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 t="s">
        <v>40</v>
      </c>
      <c r="AB15" s="27">
        <f t="shared" si="6"/>
        <v>0</v>
      </c>
      <c r="AC15" s="27">
        <v>0</v>
      </c>
      <c r="AD15" s="29"/>
      <c r="AE15" s="27"/>
      <c r="AF15" s="27">
        <v>14</v>
      </c>
      <c r="AG15" s="27"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38</v>
      </c>
      <c r="C16" s="1">
        <v>1059</v>
      </c>
      <c r="D16" s="1">
        <v>336</v>
      </c>
      <c r="E16" s="1">
        <v>426</v>
      </c>
      <c r="F16" s="1">
        <v>849</v>
      </c>
      <c r="G16" s="6">
        <v>0.25</v>
      </c>
      <c r="H16" s="1">
        <v>180</v>
      </c>
      <c r="I16" s="1" t="s">
        <v>35</v>
      </c>
      <c r="J16" s="1">
        <v>425</v>
      </c>
      <c r="K16" s="1">
        <f t="shared" si="2"/>
        <v>1</v>
      </c>
      <c r="L16" s="1"/>
      <c r="M16" s="1"/>
      <c r="N16" s="1">
        <v>0</v>
      </c>
      <c r="O16" s="1">
        <f t="shared" si="3"/>
        <v>85.2</v>
      </c>
      <c r="P16" s="5">
        <f>16*O16-N16-F16</f>
        <v>514.20000000000005</v>
      </c>
      <c r="Q16" s="5">
        <f>AC16*AD16</f>
        <v>504</v>
      </c>
      <c r="R16" s="5"/>
      <c r="S16" s="1"/>
      <c r="T16" s="1">
        <f t="shared" si="4"/>
        <v>15.880281690140844</v>
      </c>
      <c r="U16" s="1">
        <f t="shared" si="5"/>
        <v>9.964788732394366</v>
      </c>
      <c r="V16" s="1">
        <v>66.2</v>
      </c>
      <c r="W16" s="1">
        <v>116.4</v>
      </c>
      <c r="X16" s="1">
        <v>126</v>
      </c>
      <c r="Y16" s="1">
        <v>10.4</v>
      </c>
      <c r="Z16" s="1">
        <v>214</v>
      </c>
      <c r="AA16" s="1"/>
      <c r="AB16" s="33">
        <f t="shared" si="6"/>
        <v>128.55000000000001</v>
      </c>
      <c r="AC16" s="6">
        <v>12</v>
      </c>
      <c r="AD16" s="10">
        <f>MROUND(P16,AC16*AF16)/AC16</f>
        <v>42</v>
      </c>
      <c r="AE16" s="33">
        <f>AD16*AC16*G16</f>
        <v>126</v>
      </c>
      <c r="AF16" s="33">
        <f>VLOOKUP(A16,[1]Sheet!$A:$AG,32,0)</f>
        <v>14</v>
      </c>
      <c r="AG16" s="33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50</v>
      </c>
      <c r="B17" s="26" t="s">
        <v>38</v>
      </c>
      <c r="C17" s="26"/>
      <c r="D17" s="26"/>
      <c r="E17" s="26"/>
      <c r="F17" s="26"/>
      <c r="G17" s="27">
        <v>0</v>
      </c>
      <c r="H17" s="26">
        <v>180</v>
      </c>
      <c r="I17" s="26" t="s">
        <v>35</v>
      </c>
      <c r="J17" s="26"/>
      <c r="K17" s="26">
        <f t="shared" si="2"/>
        <v>0</v>
      </c>
      <c r="L17" s="26"/>
      <c r="M17" s="26"/>
      <c r="N17" s="26"/>
      <c r="O17" s="26">
        <f t="shared" si="3"/>
        <v>0</v>
      </c>
      <c r="P17" s="28"/>
      <c r="Q17" s="28"/>
      <c r="R17" s="28"/>
      <c r="S17" s="26"/>
      <c r="T17" s="26" t="e">
        <f t="shared" si="4"/>
        <v>#DIV/0!</v>
      </c>
      <c r="U17" s="26" t="e">
        <f t="shared" si="5"/>
        <v>#DIV/0!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 t="s">
        <v>40</v>
      </c>
      <c r="AB17" s="27">
        <f t="shared" si="6"/>
        <v>0</v>
      </c>
      <c r="AC17" s="27">
        <v>0</v>
      </c>
      <c r="AD17" s="29"/>
      <c r="AE17" s="27"/>
      <c r="AF17" s="27">
        <f>VLOOKUP(A17,[1]Sheet!$A:$AG,32,0)</f>
        <v>14</v>
      </c>
      <c r="AG17" s="27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266.39999999999998</v>
      </c>
      <c r="D18" s="1">
        <v>207.2</v>
      </c>
      <c r="E18" s="1">
        <v>277.5</v>
      </c>
      <c r="F18" s="1">
        <v>170.2</v>
      </c>
      <c r="G18" s="6">
        <v>1</v>
      </c>
      <c r="H18" s="1">
        <v>180</v>
      </c>
      <c r="I18" s="1" t="s">
        <v>35</v>
      </c>
      <c r="J18" s="1">
        <v>269.3</v>
      </c>
      <c r="K18" s="1">
        <f t="shared" si="2"/>
        <v>8.1999999999999886</v>
      </c>
      <c r="L18" s="1"/>
      <c r="M18" s="1"/>
      <c r="N18" s="1">
        <v>207.2</v>
      </c>
      <c r="O18" s="1">
        <f t="shared" si="3"/>
        <v>55.5</v>
      </c>
      <c r="P18" s="5">
        <f>16*O18-N18-F18</f>
        <v>510.59999999999997</v>
      </c>
      <c r="Q18" s="5">
        <f t="shared" ref="Q18:Q24" si="7">AC18*AD18</f>
        <v>518</v>
      </c>
      <c r="R18" s="5"/>
      <c r="S18" s="1"/>
      <c r="T18" s="1">
        <f t="shared" si="4"/>
        <v>16.133333333333333</v>
      </c>
      <c r="U18" s="1">
        <f t="shared" si="5"/>
        <v>6.8</v>
      </c>
      <c r="V18" s="1">
        <v>48.84</v>
      </c>
      <c r="W18" s="1">
        <v>54.76</v>
      </c>
      <c r="X18" s="1">
        <v>54.02</v>
      </c>
      <c r="Y18" s="1">
        <v>54.62</v>
      </c>
      <c r="Z18" s="1">
        <v>39.96</v>
      </c>
      <c r="AA18" s="1"/>
      <c r="AB18" s="33">
        <f t="shared" si="6"/>
        <v>510.59999999999997</v>
      </c>
      <c r="AC18" s="6">
        <v>3.7</v>
      </c>
      <c r="AD18" s="10">
        <f t="shared" ref="AD18:AD24" si="8">MROUND(P18,AC18*AF18)/AC18</f>
        <v>140</v>
      </c>
      <c r="AE18" s="33">
        <f t="shared" ref="AE18:AE24" si="9">AD18*AC18*G18</f>
        <v>518</v>
      </c>
      <c r="AF18" s="33">
        <f>VLOOKUP(A18,[1]Sheet!$A:$AG,32,0)</f>
        <v>14</v>
      </c>
      <c r="AG18" s="33">
        <f>VLOOKUP(A18,[1]Sheet!$A:$AG,33,0)</f>
        <v>126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38</v>
      </c>
      <c r="C19" s="1">
        <v>153</v>
      </c>
      <c r="D19" s="1"/>
      <c r="E19" s="1">
        <v>29</v>
      </c>
      <c r="F19" s="1">
        <v>121</v>
      </c>
      <c r="G19" s="6">
        <v>0.3</v>
      </c>
      <c r="H19" s="1">
        <v>180</v>
      </c>
      <c r="I19" s="1" t="s">
        <v>53</v>
      </c>
      <c r="J19" s="1">
        <v>30</v>
      </c>
      <c r="K19" s="1">
        <f t="shared" si="2"/>
        <v>-1</v>
      </c>
      <c r="L19" s="1"/>
      <c r="M19" s="1"/>
      <c r="N19" s="1">
        <v>0</v>
      </c>
      <c r="O19" s="1">
        <f t="shared" si="3"/>
        <v>5.8</v>
      </c>
      <c r="P19" s="5"/>
      <c r="Q19" s="5">
        <f t="shared" si="7"/>
        <v>0</v>
      </c>
      <c r="R19" s="5"/>
      <c r="S19" s="1"/>
      <c r="T19" s="1">
        <f t="shared" si="4"/>
        <v>20.862068965517242</v>
      </c>
      <c r="U19" s="1">
        <f t="shared" si="5"/>
        <v>20.862068965517242</v>
      </c>
      <c r="V19" s="1">
        <v>5.4</v>
      </c>
      <c r="W19" s="1">
        <v>1.6</v>
      </c>
      <c r="X19" s="1">
        <v>1.8</v>
      </c>
      <c r="Y19" s="1">
        <v>11.8</v>
      </c>
      <c r="Z19" s="1">
        <v>15.2</v>
      </c>
      <c r="AA19" s="22" t="s">
        <v>48</v>
      </c>
      <c r="AB19" s="6">
        <f t="shared" si="6"/>
        <v>0</v>
      </c>
      <c r="AC19" s="6">
        <v>9</v>
      </c>
      <c r="AD19" s="10">
        <f t="shared" si="8"/>
        <v>0</v>
      </c>
      <c r="AE19" s="6">
        <f t="shared" si="9"/>
        <v>0</v>
      </c>
      <c r="AF19" s="6">
        <f>VLOOKUP(A19,[1]Sheet!$A:$AG,32,0)</f>
        <v>14</v>
      </c>
      <c r="AG19" s="6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49.5</v>
      </c>
      <c r="D20" s="1">
        <v>132</v>
      </c>
      <c r="E20" s="1">
        <v>66</v>
      </c>
      <c r="F20" s="1">
        <v>110</v>
      </c>
      <c r="G20" s="6">
        <v>1</v>
      </c>
      <c r="H20" s="1">
        <v>180</v>
      </c>
      <c r="I20" s="1" t="s">
        <v>35</v>
      </c>
      <c r="J20" s="1">
        <v>66</v>
      </c>
      <c r="K20" s="1">
        <f t="shared" si="2"/>
        <v>0</v>
      </c>
      <c r="L20" s="1"/>
      <c r="M20" s="1"/>
      <c r="N20" s="1">
        <v>132</v>
      </c>
      <c r="O20" s="1">
        <f t="shared" si="3"/>
        <v>13.2</v>
      </c>
      <c r="P20" s="5"/>
      <c r="Q20" s="5">
        <f t="shared" si="7"/>
        <v>0</v>
      </c>
      <c r="R20" s="5"/>
      <c r="S20" s="1"/>
      <c r="T20" s="1">
        <f t="shared" si="4"/>
        <v>18.333333333333336</v>
      </c>
      <c r="U20" s="1">
        <f t="shared" si="5"/>
        <v>18.333333333333336</v>
      </c>
      <c r="V20" s="1">
        <v>24.2</v>
      </c>
      <c r="W20" s="1">
        <v>19.8</v>
      </c>
      <c r="X20" s="1">
        <v>13.2</v>
      </c>
      <c r="Y20" s="1">
        <v>8.8000000000000007</v>
      </c>
      <c r="Z20" s="1">
        <v>31.9</v>
      </c>
      <c r="AA20" s="1"/>
      <c r="AB20" s="6">
        <f t="shared" si="6"/>
        <v>0</v>
      </c>
      <c r="AC20" s="6">
        <v>5.5</v>
      </c>
      <c r="AD20" s="10">
        <f t="shared" si="8"/>
        <v>0</v>
      </c>
      <c r="AE20" s="6">
        <f t="shared" si="9"/>
        <v>0</v>
      </c>
      <c r="AF20" s="6">
        <f>VLOOKUP(A20,[1]Sheet!$A:$AG,32,0)</f>
        <v>12</v>
      </c>
      <c r="AG20" s="6">
        <f>VLOOKUP(A20,[1]Sheet!$A:$AG,33,0)</f>
        <v>84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38</v>
      </c>
      <c r="C21" s="1">
        <v>175</v>
      </c>
      <c r="D21" s="1"/>
      <c r="E21" s="1">
        <v>36</v>
      </c>
      <c r="F21" s="1">
        <v>131</v>
      </c>
      <c r="G21" s="6">
        <v>0.3</v>
      </c>
      <c r="H21" s="1">
        <v>180</v>
      </c>
      <c r="I21" s="1" t="s">
        <v>53</v>
      </c>
      <c r="J21" s="1">
        <v>37</v>
      </c>
      <c r="K21" s="1">
        <f t="shared" si="2"/>
        <v>-1</v>
      </c>
      <c r="L21" s="1"/>
      <c r="M21" s="1"/>
      <c r="N21" s="1">
        <v>0</v>
      </c>
      <c r="O21" s="1">
        <f t="shared" si="3"/>
        <v>7.2</v>
      </c>
      <c r="P21" s="5"/>
      <c r="Q21" s="5">
        <f t="shared" si="7"/>
        <v>0</v>
      </c>
      <c r="R21" s="5"/>
      <c r="S21" s="1"/>
      <c r="T21" s="1">
        <f t="shared" si="4"/>
        <v>18.194444444444443</v>
      </c>
      <c r="U21" s="1">
        <f t="shared" si="5"/>
        <v>18.194444444444443</v>
      </c>
      <c r="V21" s="1">
        <v>5</v>
      </c>
      <c r="W21" s="1">
        <v>2.6</v>
      </c>
      <c r="X21" s="1">
        <v>2.2000000000000002</v>
      </c>
      <c r="Y21" s="1">
        <v>9.1999999999999993</v>
      </c>
      <c r="Z21" s="1">
        <v>13.2</v>
      </c>
      <c r="AA21" s="22" t="s">
        <v>48</v>
      </c>
      <c r="AB21" s="6">
        <f t="shared" si="6"/>
        <v>0</v>
      </c>
      <c r="AC21" s="6">
        <v>9</v>
      </c>
      <c r="AD21" s="10">
        <f t="shared" si="8"/>
        <v>0</v>
      </c>
      <c r="AE21" s="6">
        <f t="shared" si="9"/>
        <v>0</v>
      </c>
      <c r="AF21" s="6">
        <f>VLOOKUP(A21,[1]Sheet!$A:$AG,32,0)</f>
        <v>18</v>
      </c>
      <c r="AG21" s="6">
        <f>VLOOKUP(A21,[1]Sheet!$A:$AG,33,0)</f>
        <v>234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38</v>
      </c>
      <c r="C22" s="1">
        <v>189</v>
      </c>
      <c r="D22" s="1"/>
      <c r="E22" s="1">
        <v>28</v>
      </c>
      <c r="F22" s="1">
        <v>160</v>
      </c>
      <c r="G22" s="6">
        <v>0.3</v>
      </c>
      <c r="H22" s="1">
        <v>180</v>
      </c>
      <c r="I22" s="1" t="s">
        <v>53</v>
      </c>
      <c r="J22" s="1">
        <v>28</v>
      </c>
      <c r="K22" s="1">
        <f t="shared" si="2"/>
        <v>0</v>
      </c>
      <c r="L22" s="1"/>
      <c r="M22" s="1"/>
      <c r="N22" s="1">
        <v>0</v>
      </c>
      <c r="O22" s="1">
        <f t="shared" si="3"/>
        <v>5.6</v>
      </c>
      <c r="P22" s="5"/>
      <c r="Q22" s="5">
        <f t="shared" si="7"/>
        <v>0</v>
      </c>
      <c r="R22" s="5"/>
      <c r="S22" s="1"/>
      <c r="T22" s="1">
        <f t="shared" si="4"/>
        <v>28.571428571428573</v>
      </c>
      <c r="U22" s="1">
        <f t="shared" si="5"/>
        <v>28.571428571428573</v>
      </c>
      <c r="V22" s="1">
        <v>0.4</v>
      </c>
      <c r="W22" s="1">
        <v>1.6</v>
      </c>
      <c r="X22" s="1">
        <v>0</v>
      </c>
      <c r="Y22" s="1">
        <v>4.4000000000000004</v>
      </c>
      <c r="Z22" s="1">
        <v>10.199999999999999</v>
      </c>
      <c r="AA22" s="22" t="s">
        <v>48</v>
      </c>
      <c r="AB22" s="6">
        <f t="shared" si="6"/>
        <v>0</v>
      </c>
      <c r="AC22" s="6">
        <v>9</v>
      </c>
      <c r="AD22" s="10">
        <f t="shared" si="8"/>
        <v>0</v>
      </c>
      <c r="AE22" s="6">
        <f t="shared" si="9"/>
        <v>0</v>
      </c>
      <c r="AF22" s="6">
        <f>VLOOKUP(A22,[1]Sheet!$A:$AG,32,0)</f>
        <v>18</v>
      </c>
      <c r="AG22" s="6">
        <f>VLOOKUP(A22,[1]Sheet!$A:$AG,33,0)</f>
        <v>234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159</v>
      </c>
      <c r="D23" s="1">
        <v>42</v>
      </c>
      <c r="E23" s="1">
        <v>120</v>
      </c>
      <c r="F23" s="1">
        <v>63</v>
      </c>
      <c r="G23" s="6">
        <v>1</v>
      </c>
      <c r="H23" s="1">
        <v>180</v>
      </c>
      <c r="I23" s="1" t="s">
        <v>35</v>
      </c>
      <c r="J23" s="1">
        <v>119.2</v>
      </c>
      <c r="K23" s="1">
        <f t="shared" si="2"/>
        <v>0.79999999999999716</v>
      </c>
      <c r="L23" s="1"/>
      <c r="M23" s="1"/>
      <c r="N23" s="1">
        <v>168</v>
      </c>
      <c r="O23" s="1">
        <f t="shared" si="3"/>
        <v>24</v>
      </c>
      <c r="P23" s="5">
        <f t="shared" ref="P23:P24" si="10">16*O23-N23-F23</f>
        <v>153</v>
      </c>
      <c r="Q23" s="5">
        <f t="shared" si="7"/>
        <v>168</v>
      </c>
      <c r="R23" s="5"/>
      <c r="S23" s="1"/>
      <c r="T23" s="1">
        <f t="shared" si="4"/>
        <v>16.625</v>
      </c>
      <c r="U23" s="1">
        <f t="shared" si="5"/>
        <v>9.625</v>
      </c>
      <c r="V23" s="1">
        <v>24</v>
      </c>
      <c r="W23" s="1">
        <v>21</v>
      </c>
      <c r="X23" s="1">
        <v>13.2</v>
      </c>
      <c r="Y23" s="1">
        <v>27</v>
      </c>
      <c r="Z23" s="1">
        <v>17.54</v>
      </c>
      <c r="AA23" s="1"/>
      <c r="AB23" s="33">
        <f t="shared" si="6"/>
        <v>153</v>
      </c>
      <c r="AC23" s="6">
        <v>3</v>
      </c>
      <c r="AD23" s="10">
        <f t="shared" si="8"/>
        <v>56</v>
      </c>
      <c r="AE23" s="33">
        <f t="shared" si="9"/>
        <v>168</v>
      </c>
      <c r="AF23" s="33">
        <f>VLOOKUP(A23,[1]Sheet!$A:$AG,32,0)</f>
        <v>14</v>
      </c>
      <c r="AG23" s="33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38</v>
      </c>
      <c r="C24" s="1">
        <v>1340</v>
      </c>
      <c r="D24" s="1">
        <v>336</v>
      </c>
      <c r="E24" s="1">
        <v>708</v>
      </c>
      <c r="F24" s="1">
        <v>849</v>
      </c>
      <c r="G24" s="6">
        <v>0.25</v>
      </c>
      <c r="H24" s="1">
        <v>180</v>
      </c>
      <c r="I24" s="1" t="s">
        <v>35</v>
      </c>
      <c r="J24" s="1">
        <v>704</v>
      </c>
      <c r="K24" s="1">
        <f t="shared" si="2"/>
        <v>4</v>
      </c>
      <c r="L24" s="1"/>
      <c r="M24" s="1"/>
      <c r="N24" s="1">
        <v>84</v>
      </c>
      <c r="O24" s="1">
        <f t="shared" si="3"/>
        <v>141.6</v>
      </c>
      <c r="P24" s="5">
        <f t="shared" si="10"/>
        <v>1332.6</v>
      </c>
      <c r="Q24" s="5">
        <f t="shared" si="7"/>
        <v>1344</v>
      </c>
      <c r="R24" s="5"/>
      <c r="S24" s="1"/>
      <c r="T24" s="1">
        <f t="shared" si="4"/>
        <v>16.080508474576273</v>
      </c>
      <c r="U24" s="1">
        <f t="shared" si="5"/>
        <v>6.5889830508474576</v>
      </c>
      <c r="V24" s="1">
        <v>125.8</v>
      </c>
      <c r="W24" s="1">
        <v>166.6</v>
      </c>
      <c r="X24" s="1">
        <v>189.6</v>
      </c>
      <c r="Y24" s="1">
        <v>137.19999999999999</v>
      </c>
      <c r="Z24" s="1">
        <v>298</v>
      </c>
      <c r="AA24" s="1"/>
      <c r="AB24" s="33">
        <f t="shared" si="6"/>
        <v>333.15</v>
      </c>
      <c r="AC24" s="6">
        <v>6</v>
      </c>
      <c r="AD24" s="10">
        <f t="shared" si="8"/>
        <v>224</v>
      </c>
      <c r="AE24" s="33">
        <f t="shared" si="9"/>
        <v>336</v>
      </c>
      <c r="AF24" s="33">
        <f>VLOOKUP(A24,[1]Sheet!$A:$AG,32,0)</f>
        <v>14</v>
      </c>
      <c r="AG24" s="33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59</v>
      </c>
      <c r="B25" s="26" t="s">
        <v>38</v>
      </c>
      <c r="C25" s="26"/>
      <c r="D25" s="26"/>
      <c r="E25" s="26"/>
      <c r="F25" s="26"/>
      <c r="G25" s="27">
        <v>0</v>
      </c>
      <c r="H25" s="26">
        <v>180</v>
      </c>
      <c r="I25" s="26" t="s">
        <v>35</v>
      </c>
      <c r="J25" s="26"/>
      <c r="K25" s="26">
        <f t="shared" si="2"/>
        <v>0</v>
      </c>
      <c r="L25" s="26"/>
      <c r="M25" s="26"/>
      <c r="N25" s="26"/>
      <c r="O25" s="26">
        <f t="shared" si="3"/>
        <v>0</v>
      </c>
      <c r="P25" s="28"/>
      <c r="Q25" s="28"/>
      <c r="R25" s="28"/>
      <c r="S25" s="26"/>
      <c r="T25" s="26" t="e">
        <f t="shared" si="4"/>
        <v>#DIV/0!</v>
      </c>
      <c r="U25" s="26" t="e">
        <f t="shared" si="5"/>
        <v>#DIV/0!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 t="s">
        <v>40</v>
      </c>
      <c r="AB25" s="27">
        <f t="shared" si="6"/>
        <v>0</v>
      </c>
      <c r="AC25" s="27">
        <v>0</v>
      </c>
      <c r="AD25" s="29"/>
      <c r="AE25" s="27"/>
      <c r="AF25" s="27">
        <f>VLOOKUP(A25,[1]Sheet!$A:$AG,32,0)</f>
        <v>14</v>
      </c>
      <c r="AG25" s="27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60</v>
      </c>
      <c r="B26" s="26" t="s">
        <v>38</v>
      </c>
      <c r="C26" s="26"/>
      <c r="D26" s="26"/>
      <c r="E26" s="26"/>
      <c r="F26" s="26"/>
      <c r="G26" s="27">
        <v>0</v>
      </c>
      <c r="H26" s="26">
        <v>180</v>
      </c>
      <c r="I26" s="26" t="s">
        <v>35</v>
      </c>
      <c r="J26" s="26"/>
      <c r="K26" s="26">
        <f t="shared" si="2"/>
        <v>0</v>
      </c>
      <c r="L26" s="26"/>
      <c r="M26" s="26"/>
      <c r="N26" s="26"/>
      <c r="O26" s="26">
        <f t="shared" si="3"/>
        <v>0</v>
      </c>
      <c r="P26" s="28"/>
      <c r="Q26" s="28"/>
      <c r="R26" s="28"/>
      <c r="S26" s="26"/>
      <c r="T26" s="26" t="e">
        <f t="shared" si="4"/>
        <v>#DIV/0!</v>
      </c>
      <c r="U26" s="26" t="e">
        <f t="shared" si="5"/>
        <v>#DIV/0!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 t="s">
        <v>40</v>
      </c>
      <c r="AB26" s="27">
        <f t="shared" si="6"/>
        <v>0</v>
      </c>
      <c r="AC26" s="27">
        <v>0</v>
      </c>
      <c r="AD26" s="29"/>
      <c r="AE26" s="27"/>
      <c r="AF26" s="27">
        <f>VLOOKUP(A26,[1]Sheet!$A:$AG,32,0)</f>
        <v>14</v>
      </c>
      <c r="AG26" s="27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228</v>
      </c>
      <c r="D27" s="1">
        <v>792</v>
      </c>
      <c r="E27" s="1">
        <v>432</v>
      </c>
      <c r="F27" s="1">
        <v>540</v>
      </c>
      <c r="G27" s="6">
        <v>1</v>
      </c>
      <c r="H27" s="1">
        <v>180</v>
      </c>
      <c r="I27" s="1" t="s">
        <v>35</v>
      </c>
      <c r="J27" s="1">
        <v>425</v>
      </c>
      <c r="K27" s="1">
        <f t="shared" si="2"/>
        <v>7</v>
      </c>
      <c r="L27" s="1"/>
      <c r="M27" s="1"/>
      <c r="N27" s="1">
        <v>504</v>
      </c>
      <c r="O27" s="1">
        <f t="shared" si="3"/>
        <v>86.4</v>
      </c>
      <c r="P27" s="5">
        <f>16*O27-N27-F27</f>
        <v>338.40000000000009</v>
      </c>
      <c r="Q27" s="5">
        <f>AC27*AD27</f>
        <v>360</v>
      </c>
      <c r="R27" s="5"/>
      <c r="S27" s="1"/>
      <c r="T27" s="1">
        <f t="shared" si="4"/>
        <v>16.25</v>
      </c>
      <c r="U27" s="1">
        <f t="shared" si="5"/>
        <v>12.083333333333332</v>
      </c>
      <c r="V27" s="1">
        <v>111.6</v>
      </c>
      <c r="W27" s="1">
        <v>108</v>
      </c>
      <c r="X27" s="1">
        <v>88.8</v>
      </c>
      <c r="Y27" s="1">
        <v>102.6</v>
      </c>
      <c r="Z27" s="1">
        <v>96</v>
      </c>
      <c r="AA27" s="1"/>
      <c r="AB27" s="33">
        <f t="shared" si="6"/>
        <v>338.40000000000009</v>
      </c>
      <c r="AC27" s="6">
        <v>6</v>
      </c>
      <c r="AD27" s="10">
        <f>MROUND(P27,AC27*AF27)/AC27</f>
        <v>60</v>
      </c>
      <c r="AE27" s="33">
        <f>AD27*AC27*G27</f>
        <v>360</v>
      </c>
      <c r="AF27" s="33">
        <f>VLOOKUP(A27,[1]Sheet!$A:$AG,32,0)</f>
        <v>12</v>
      </c>
      <c r="AG27" s="33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6" t="s">
        <v>62</v>
      </c>
      <c r="B28" s="26" t="s">
        <v>38</v>
      </c>
      <c r="C28" s="26"/>
      <c r="D28" s="26"/>
      <c r="E28" s="26"/>
      <c r="F28" s="26"/>
      <c r="G28" s="27">
        <v>0</v>
      </c>
      <c r="H28" s="26">
        <v>365</v>
      </c>
      <c r="I28" s="26" t="s">
        <v>35</v>
      </c>
      <c r="J28" s="26"/>
      <c r="K28" s="26">
        <f t="shared" si="2"/>
        <v>0</v>
      </c>
      <c r="L28" s="26"/>
      <c r="M28" s="26"/>
      <c r="N28" s="26"/>
      <c r="O28" s="26">
        <f t="shared" si="3"/>
        <v>0</v>
      </c>
      <c r="P28" s="28"/>
      <c r="Q28" s="28"/>
      <c r="R28" s="28"/>
      <c r="S28" s="26"/>
      <c r="T28" s="26" t="e">
        <f t="shared" si="4"/>
        <v>#DIV/0!</v>
      </c>
      <c r="U28" s="26" t="e">
        <f t="shared" si="5"/>
        <v>#DIV/0!</v>
      </c>
      <c r="V28" s="26">
        <v>0</v>
      </c>
      <c r="W28" s="26">
        <v>0</v>
      </c>
      <c r="X28" s="26">
        <v>0</v>
      </c>
      <c r="Y28" s="26">
        <v>0.2</v>
      </c>
      <c r="Z28" s="26">
        <v>0</v>
      </c>
      <c r="AA28" s="26" t="s">
        <v>40</v>
      </c>
      <c r="AB28" s="27">
        <f t="shared" si="6"/>
        <v>0</v>
      </c>
      <c r="AC28" s="27">
        <v>0</v>
      </c>
      <c r="AD28" s="29"/>
      <c r="AE28" s="27"/>
      <c r="AF28" s="27">
        <f>VLOOKUP(A28,[1]Sheet!$A:$AG,32,0)</f>
        <v>14</v>
      </c>
      <c r="AG28" s="27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38</v>
      </c>
      <c r="C29" s="1">
        <v>1370</v>
      </c>
      <c r="D29" s="1">
        <v>504</v>
      </c>
      <c r="E29" s="1">
        <v>504</v>
      </c>
      <c r="F29" s="1">
        <v>1224</v>
      </c>
      <c r="G29" s="6">
        <v>0.25</v>
      </c>
      <c r="H29" s="1">
        <v>365</v>
      </c>
      <c r="I29" s="1" t="s">
        <v>35</v>
      </c>
      <c r="J29" s="1">
        <v>503</v>
      </c>
      <c r="K29" s="1">
        <f t="shared" si="2"/>
        <v>1</v>
      </c>
      <c r="L29" s="1"/>
      <c r="M29" s="1"/>
      <c r="N29" s="1">
        <v>0</v>
      </c>
      <c r="O29" s="1">
        <f t="shared" si="3"/>
        <v>100.8</v>
      </c>
      <c r="P29" s="5">
        <f t="shared" ref="P29:P30" si="11">16*O29-N29-F29</f>
        <v>388.79999999999995</v>
      </c>
      <c r="Q29" s="5">
        <f t="shared" ref="Q29:Q30" si="12">AC29*AD29</f>
        <v>336</v>
      </c>
      <c r="R29" s="5"/>
      <c r="S29" s="1"/>
      <c r="T29" s="1">
        <f t="shared" si="4"/>
        <v>15.476190476190476</v>
      </c>
      <c r="U29" s="1">
        <f t="shared" si="5"/>
        <v>12.142857142857142</v>
      </c>
      <c r="V29" s="1">
        <v>107.6</v>
      </c>
      <c r="W29" s="1">
        <v>170.6</v>
      </c>
      <c r="X29" s="1">
        <v>182</v>
      </c>
      <c r="Y29" s="1">
        <v>161.4</v>
      </c>
      <c r="Z29" s="1">
        <v>216.8</v>
      </c>
      <c r="AA29" s="1"/>
      <c r="AB29" s="33">
        <f t="shared" si="6"/>
        <v>97.199999999999989</v>
      </c>
      <c r="AC29" s="6">
        <v>12</v>
      </c>
      <c r="AD29" s="10">
        <f t="shared" ref="AD29:AD30" si="13">MROUND(P29,AC29*AF29)/AC29</f>
        <v>28</v>
      </c>
      <c r="AE29" s="33">
        <f t="shared" ref="AE29:AE30" si="14">AD29*AC29*G29</f>
        <v>84</v>
      </c>
      <c r="AF29" s="33">
        <f>VLOOKUP(A29,[1]Sheet!$A:$AG,32,0)</f>
        <v>14</v>
      </c>
      <c r="AG29" s="33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38</v>
      </c>
      <c r="C30" s="1">
        <v>867</v>
      </c>
      <c r="D30" s="1">
        <v>672</v>
      </c>
      <c r="E30" s="1">
        <v>391</v>
      </c>
      <c r="F30" s="1">
        <v>1005</v>
      </c>
      <c r="G30" s="6">
        <v>0.25</v>
      </c>
      <c r="H30" s="1">
        <v>180</v>
      </c>
      <c r="I30" s="1" t="s">
        <v>35</v>
      </c>
      <c r="J30" s="1">
        <v>392</v>
      </c>
      <c r="K30" s="1">
        <f t="shared" si="2"/>
        <v>-1</v>
      </c>
      <c r="L30" s="1"/>
      <c r="M30" s="1"/>
      <c r="N30" s="1">
        <v>0</v>
      </c>
      <c r="O30" s="1">
        <f t="shared" si="3"/>
        <v>78.2</v>
      </c>
      <c r="P30" s="5">
        <f t="shared" si="11"/>
        <v>246.20000000000005</v>
      </c>
      <c r="Q30" s="5">
        <f t="shared" si="12"/>
        <v>168</v>
      </c>
      <c r="R30" s="5"/>
      <c r="S30" s="1"/>
      <c r="T30" s="1">
        <f t="shared" si="4"/>
        <v>15</v>
      </c>
      <c r="U30" s="1">
        <f t="shared" si="5"/>
        <v>12.851662404092071</v>
      </c>
      <c r="V30" s="1">
        <v>91.6</v>
      </c>
      <c r="W30" s="1">
        <v>138</v>
      </c>
      <c r="X30" s="1">
        <v>128.19999999999999</v>
      </c>
      <c r="Y30" s="1">
        <v>115.2</v>
      </c>
      <c r="Z30" s="1">
        <v>186.4</v>
      </c>
      <c r="AA30" s="1"/>
      <c r="AB30" s="33">
        <f t="shared" si="6"/>
        <v>61.550000000000011</v>
      </c>
      <c r="AC30" s="6">
        <v>12</v>
      </c>
      <c r="AD30" s="10">
        <f t="shared" si="13"/>
        <v>14</v>
      </c>
      <c r="AE30" s="33">
        <f t="shared" si="14"/>
        <v>42</v>
      </c>
      <c r="AF30" s="33">
        <f>VLOOKUP(A30,[1]Sheet!$A:$AG,32,0)</f>
        <v>14</v>
      </c>
      <c r="AG30" s="33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6" t="s">
        <v>65</v>
      </c>
      <c r="B31" s="26" t="s">
        <v>38</v>
      </c>
      <c r="C31" s="26"/>
      <c r="D31" s="26"/>
      <c r="E31" s="26"/>
      <c r="F31" s="26"/>
      <c r="G31" s="27">
        <v>0</v>
      </c>
      <c r="H31" s="26">
        <v>180</v>
      </c>
      <c r="I31" s="26" t="s">
        <v>35</v>
      </c>
      <c r="J31" s="26"/>
      <c r="K31" s="26">
        <f t="shared" si="2"/>
        <v>0</v>
      </c>
      <c r="L31" s="26"/>
      <c r="M31" s="26"/>
      <c r="N31" s="26"/>
      <c r="O31" s="26">
        <f t="shared" si="3"/>
        <v>0</v>
      </c>
      <c r="P31" s="28"/>
      <c r="Q31" s="28"/>
      <c r="R31" s="28"/>
      <c r="S31" s="26"/>
      <c r="T31" s="26" t="e">
        <f t="shared" si="4"/>
        <v>#DIV/0!</v>
      </c>
      <c r="U31" s="26" t="e">
        <f t="shared" si="5"/>
        <v>#DIV/0!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 t="s">
        <v>40</v>
      </c>
      <c r="AB31" s="27">
        <f t="shared" si="6"/>
        <v>0</v>
      </c>
      <c r="AC31" s="27">
        <v>0</v>
      </c>
      <c r="AD31" s="29"/>
      <c r="AE31" s="27"/>
      <c r="AF31" s="27">
        <f>VLOOKUP(A31,[1]Sheet!$A:$AG,32,0)</f>
        <v>14</v>
      </c>
      <c r="AG31" s="27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6" t="s">
        <v>66</v>
      </c>
      <c r="B32" s="26" t="s">
        <v>38</v>
      </c>
      <c r="C32" s="26"/>
      <c r="D32" s="26"/>
      <c r="E32" s="26"/>
      <c r="F32" s="26"/>
      <c r="G32" s="27">
        <v>0</v>
      </c>
      <c r="H32" s="26">
        <v>180</v>
      </c>
      <c r="I32" s="26" t="s">
        <v>35</v>
      </c>
      <c r="J32" s="26"/>
      <c r="K32" s="26">
        <f t="shared" si="2"/>
        <v>0</v>
      </c>
      <c r="L32" s="26"/>
      <c r="M32" s="26"/>
      <c r="N32" s="26"/>
      <c r="O32" s="26">
        <f t="shared" si="3"/>
        <v>0</v>
      </c>
      <c r="P32" s="28"/>
      <c r="Q32" s="28"/>
      <c r="R32" s="28"/>
      <c r="S32" s="26"/>
      <c r="T32" s="26" t="e">
        <f t="shared" si="4"/>
        <v>#DIV/0!</v>
      </c>
      <c r="U32" s="26" t="e">
        <f t="shared" si="5"/>
        <v>#DIV/0!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 t="s">
        <v>40</v>
      </c>
      <c r="AB32" s="27">
        <f t="shared" si="6"/>
        <v>0</v>
      </c>
      <c r="AC32" s="27">
        <v>0</v>
      </c>
      <c r="AD32" s="29"/>
      <c r="AE32" s="27"/>
      <c r="AF32" s="27">
        <f>VLOOKUP(A32,[1]Sheet!$A:$AG,32,0)</f>
        <v>14</v>
      </c>
      <c r="AG32" s="27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6" t="s">
        <v>67</v>
      </c>
      <c r="B33" s="26" t="s">
        <v>38</v>
      </c>
      <c r="C33" s="26"/>
      <c r="D33" s="26"/>
      <c r="E33" s="26"/>
      <c r="F33" s="26"/>
      <c r="G33" s="27">
        <v>0</v>
      </c>
      <c r="H33" s="26">
        <v>180</v>
      </c>
      <c r="I33" s="26" t="s">
        <v>35</v>
      </c>
      <c r="J33" s="26"/>
      <c r="K33" s="26">
        <f t="shared" si="2"/>
        <v>0</v>
      </c>
      <c r="L33" s="26"/>
      <c r="M33" s="26"/>
      <c r="N33" s="26"/>
      <c r="O33" s="26">
        <f t="shared" si="3"/>
        <v>0</v>
      </c>
      <c r="P33" s="28"/>
      <c r="Q33" s="28"/>
      <c r="R33" s="28"/>
      <c r="S33" s="26"/>
      <c r="T33" s="26" t="e">
        <f t="shared" si="4"/>
        <v>#DIV/0!</v>
      </c>
      <c r="U33" s="26" t="e">
        <f t="shared" si="5"/>
        <v>#DIV/0!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 t="s">
        <v>40</v>
      </c>
      <c r="AB33" s="27">
        <f t="shared" si="6"/>
        <v>0</v>
      </c>
      <c r="AC33" s="27">
        <v>0</v>
      </c>
      <c r="AD33" s="29"/>
      <c r="AE33" s="27"/>
      <c r="AF33" s="27">
        <f>VLOOKUP(A33,[1]Sheet!$A:$AG,32,0)</f>
        <v>12</v>
      </c>
      <c r="AG33" s="27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6" t="s">
        <v>68</v>
      </c>
      <c r="B34" s="26" t="s">
        <v>38</v>
      </c>
      <c r="C34" s="26"/>
      <c r="D34" s="26"/>
      <c r="E34" s="26"/>
      <c r="F34" s="26"/>
      <c r="G34" s="27">
        <v>0</v>
      </c>
      <c r="H34" s="26">
        <v>180</v>
      </c>
      <c r="I34" s="26" t="s">
        <v>35</v>
      </c>
      <c r="J34" s="26"/>
      <c r="K34" s="26">
        <f t="shared" si="2"/>
        <v>0</v>
      </c>
      <c r="L34" s="26"/>
      <c r="M34" s="26"/>
      <c r="N34" s="26"/>
      <c r="O34" s="26">
        <f t="shared" si="3"/>
        <v>0</v>
      </c>
      <c r="P34" s="28"/>
      <c r="Q34" s="28"/>
      <c r="R34" s="28"/>
      <c r="S34" s="26"/>
      <c r="T34" s="26" t="e">
        <f t="shared" si="4"/>
        <v>#DIV/0!</v>
      </c>
      <c r="U34" s="26" t="e">
        <f t="shared" si="5"/>
        <v>#DIV/0!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 t="s">
        <v>40</v>
      </c>
      <c r="AB34" s="27">
        <f t="shared" si="6"/>
        <v>0</v>
      </c>
      <c r="AC34" s="27">
        <v>0</v>
      </c>
      <c r="AD34" s="29"/>
      <c r="AE34" s="27"/>
      <c r="AF34" s="27">
        <f>VLOOKUP(A34,[1]Sheet!$A:$AG,32,0)</f>
        <v>12</v>
      </c>
      <c r="AG34" s="27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6" t="s">
        <v>69</v>
      </c>
      <c r="B35" s="26" t="s">
        <v>38</v>
      </c>
      <c r="C35" s="26"/>
      <c r="D35" s="26"/>
      <c r="E35" s="26"/>
      <c r="F35" s="26"/>
      <c r="G35" s="27">
        <v>0</v>
      </c>
      <c r="H35" s="26">
        <v>180</v>
      </c>
      <c r="I35" s="26" t="s">
        <v>35</v>
      </c>
      <c r="J35" s="26"/>
      <c r="K35" s="26">
        <f t="shared" si="2"/>
        <v>0</v>
      </c>
      <c r="L35" s="26"/>
      <c r="M35" s="26"/>
      <c r="N35" s="26"/>
      <c r="O35" s="26">
        <f t="shared" si="3"/>
        <v>0</v>
      </c>
      <c r="P35" s="28"/>
      <c r="Q35" s="28"/>
      <c r="R35" s="28"/>
      <c r="S35" s="26"/>
      <c r="T35" s="26" t="e">
        <f t="shared" si="4"/>
        <v>#DIV/0!</v>
      </c>
      <c r="U35" s="26" t="e">
        <f t="shared" si="5"/>
        <v>#DIV/0!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 t="s">
        <v>40</v>
      </c>
      <c r="AB35" s="27">
        <f t="shared" si="6"/>
        <v>0</v>
      </c>
      <c r="AC35" s="27">
        <v>0</v>
      </c>
      <c r="AD35" s="29"/>
      <c r="AE35" s="27"/>
      <c r="AF35" s="27">
        <f>VLOOKUP(A35,[1]Sheet!$A:$AG,32,0)</f>
        <v>12</v>
      </c>
      <c r="AG35" s="27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38</v>
      </c>
      <c r="C36" s="1">
        <v>319</v>
      </c>
      <c r="D36" s="1">
        <v>480</v>
      </c>
      <c r="E36" s="1">
        <v>307</v>
      </c>
      <c r="F36" s="1">
        <v>456</v>
      </c>
      <c r="G36" s="6">
        <v>0.75</v>
      </c>
      <c r="H36" s="1">
        <v>180</v>
      </c>
      <c r="I36" s="1" t="s">
        <v>35</v>
      </c>
      <c r="J36" s="1">
        <v>307</v>
      </c>
      <c r="K36" s="1">
        <f t="shared" si="2"/>
        <v>0</v>
      </c>
      <c r="L36" s="1"/>
      <c r="M36" s="1"/>
      <c r="N36" s="1">
        <v>288</v>
      </c>
      <c r="O36" s="1">
        <f t="shared" si="3"/>
        <v>61.4</v>
      </c>
      <c r="P36" s="5">
        <f>16*O36-N36-F36</f>
        <v>238.39999999999998</v>
      </c>
      <c r="Q36" s="5">
        <f>AC36*AD36</f>
        <v>192</v>
      </c>
      <c r="R36" s="5"/>
      <c r="S36" s="1"/>
      <c r="T36" s="1">
        <f t="shared" si="4"/>
        <v>15.244299674267101</v>
      </c>
      <c r="U36" s="1">
        <f t="shared" si="5"/>
        <v>12.117263843648209</v>
      </c>
      <c r="V36" s="1">
        <v>78</v>
      </c>
      <c r="W36" s="1">
        <v>88.4</v>
      </c>
      <c r="X36" s="1">
        <v>80.400000000000006</v>
      </c>
      <c r="Y36" s="1">
        <v>79.400000000000006</v>
      </c>
      <c r="Z36" s="1">
        <v>141.19999999999999</v>
      </c>
      <c r="AA36" s="1"/>
      <c r="AB36" s="33">
        <f t="shared" si="6"/>
        <v>178.79999999999998</v>
      </c>
      <c r="AC36" s="6">
        <v>8</v>
      </c>
      <c r="AD36" s="10">
        <f>MROUND(P36,AC36*AF36)/AC36</f>
        <v>24</v>
      </c>
      <c r="AE36" s="33">
        <f>AD36*AC36*G36</f>
        <v>144</v>
      </c>
      <c r="AF36" s="33">
        <f>VLOOKUP(A36,[1]Sheet!$A:$AG,32,0)</f>
        <v>12</v>
      </c>
      <c r="AG36" s="33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71</v>
      </c>
      <c r="B37" s="26" t="s">
        <v>38</v>
      </c>
      <c r="C37" s="26"/>
      <c r="D37" s="26"/>
      <c r="E37" s="26"/>
      <c r="F37" s="26"/>
      <c r="G37" s="27">
        <v>0</v>
      </c>
      <c r="H37" s="26">
        <v>180</v>
      </c>
      <c r="I37" s="26" t="s">
        <v>35</v>
      </c>
      <c r="J37" s="26"/>
      <c r="K37" s="26">
        <f t="shared" si="2"/>
        <v>0</v>
      </c>
      <c r="L37" s="26"/>
      <c r="M37" s="26"/>
      <c r="N37" s="26"/>
      <c r="O37" s="26">
        <f t="shared" si="3"/>
        <v>0</v>
      </c>
      <c r="P37" s="28"/>
      <c r="Q37" s="28"/>
      <c r="R37" s="28"/>
      <c r="S37" s="26"/>
      <c r="T37" s="26" t="e">
        <f t="shared" si="4"/>
        <v>#DIV/0!</v>
      </c>
      <c r="U37" s="26" t="e">
        <f t="shared" si="5"/>
        <v>#DIV/0!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 t="s">
        <v>40</v>
      </c>
      <c r="AB37" s="27">
        <f t="shared" si="6"/>
        <v>0</v>
      </c>
      <c r="AC37" s="27">
        <v>0</v>
      </c>
      <c r="AD37" s="29"/>
      <c r="AE37" s="27"/>
      <c r="AF37" s="27">
        <f>VLOOKUP(A37,[1]Sheet!$A:$AG,32,0)</f>
        <v>12</v>
      </c>
      <c r="AG37" s="27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72</v>
      </c>
      <c r="B38" s="26" t="s">
        <v>38</v>
      </c>
      <c r="C38" s="26"/>
      <c r="D38" s="26"/>
      <c r="E38" s="26"/>
      <c r="F38" s="26"/>
      <c r="G38" s="27">
        <v>0</v>
      </c>
      <c r="H38" s="26">
        <v>180</v>
      </c>
      <c r="I38" s="26" t="s">
        <v>35</v>
      </c>
      <c r="J38" s="26"/>
      <c r="K38" s="26">
        <f t="shared" ref="K38:K69" si="15">E38-J38</f>
        <v>0</v>
      </c>
      <c r="L38" s="26"/>
      <c r="M38" s="26"/>
      <c r="N38" s="26"/>
      <c r="O38" s="26">
        <f t="shared" si="3"/>
        <v>0</v>
      </c>
      <c r="P38" s="28"/>
      <c r="Q38" s="28"/>
      <c r="R38" s="28"/>
      <c r="S38" s="26"/>
      <c r="T38" s="26" t="e">
        <f t="shared" si="4"/>
        <v>#DIV/0!</v>
      </c>
      <c r="U38" s="26" t="e">
        <f t="shared" si="5"/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 t="s">
        <v>40</v>
      </c>
      <c r="AB38" s="27">
        <f t="shared" si="6"/>
        <v>0</v>
      </c>
      <c r="AC38" s="27">
        <v>0</v>
      </c>
      <c r="AD38" s="29"/>
      <c r="AE38" s="27"/>
      <c r="AF38" s="27">
        <f>VLOOKUP(A38,[1]Sheet!$A:$AG,32,0)</f>
        <v>12</v>
      </c>
      <c r="AG38" s="27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73</v>
      </c>
      <c r="B39" s="26" t="s">
        <v>38</v>
      </c>
      <c r="C39" s="26"/>
      <c r="D39" s="26"/>
      <c r="E39" s="26"/>
      <c r="F39" s="26"/>
      <c r="G39" s="27">
        <v>0</v>
      </c>
      <c r="H39" s="26">
        <v>180</v>
      </c>
      <c r="I39" s="26" t="s">
        <v>35</v>
      </c>
      <c r="J39" s="26"/>
      <c r="K39" s="26">
        <f t="shared" si="15"/>
        <v>0</v>
      </c>
      <c r="L39" s="26"/>
      <c r="M39" s="26"/>
      <c r="N39" s="26"/>
      <c r="O39" s="26">
        <f t="shared" si="3"/>
        <v>0</v>
      </c>
      <c r="P39" s="28"/>
      <c r="Q39" s="28"/>
      <c r="R39" s="28"/>
      <c r="S39" s="26"/>
      <c r="T39" s="26" t="e">
        <f t="shared" si="4"/>
        <v>#DIV/0!</v>
      </c>
      <c r="U39" s="26" t="e">
        <f t="shared" si="5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40</v>
      </c>
      <c r="AB39" s="27">
        <f t="shared" si="6"/>
        <v>0</v>
      </c>
      <c r="AC39" s="27">
        <v>0</v>
      </c>
      <c r="AD39" s="29"/>
      <c r="AE39" s="27"/>
      <c r="AF39" s="27">
        <f>VLOOKUP(A39,[1]Sheet!$A:$AG,32,0)</f>
        <v>12</v>
      </c>
      <c r="AG39" s="27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38</v>
      </c>
      <c r="C40" s="1">
        <v>367</v>
      </c>
      <c r="D40" s="1">
        <v>384</v>
      </c>
      <c r="E40" s="1">
        <v>304</v>
      </c>
      <c r="F40" s="1">
        <v>378</v>
      </c>
      <c r="G40" s="6">
        <v>0.9</v>
      </c>
      <c r="H40" s="1">
        <v>180</v>
      </c>
      <c r="I40" s="1" t="s">
        <v>35</v>
      </c>
      <c r="J40" s="1">
        <v>344</v>
      </c>
      <c r="K40" s="1">
        <f t="shared" si="15"/>
        <v>-40</v>
      </c>
      <c r="L40" s="1"/>
      <c r="M40" s="1"/>
      <c r="N40" s="1">
        <v>384</v>
      </c>
      <c r="O40" s="1">
        <f t="shared" si="3"/>
        <v>60.8</v>
      </c>
      <c r="P40" s="5">
        <f>16*O40-N40-F40</f>
        <v>210.79999999999995</v>
      </c>
      <c r="Q40" s="5">
        <f>AC40*AD40</f>
        <v>192</v>
      </c>
      <c r="R40" s="5"/>
      <c r="S40" s="1"/>
      <c r="T40" s="1">
        <f t="shared" si="4"/>
        <v>15.690789473684211</v>
      </c>
      <c r="U40" s="1">
        <f t="shared" si="5"/>
        <v>12.532894736842106</v>
      </c>
      <c r="V40" s="1">
        <v>78</v>
      </c>
      <c r="W40" s="1">
        <v>81.400000000000006</v>
      </c>
      <c r="X40" s="1">
        <v>77.8</v>
      </c>
      <c r="Y40" s="1">
        <v>66.400000000000006</v>
      </c>
      <c r="Z40" s="1">
        <v>132.6</v>
      </c>
      <c r="AA40" s="1"/>
      <c r="AB40" s="33">
        <f t="shared" si="6"/>
        <v>189.71999999999997</v>
      </c>
      <c r="AC40" s="6">
        <v>8</v>
      </c>
      <c r="AD40" s="10">
        <f>MROUND(P40,AC40*AF40)/AC40</f>
        <v>24</v>
      </c>
      <c r="AE40" s="33">
        <f>AD40*AC40*G40</f>
        <v>172.8</v>
      </c>
      <c r="AF40" s="33">
        <f>VLOOKUP(A40,[1]Sheet!$A:$AG,32,0)</f>
        <v>12</v>
      </c>
      <c r="AG40" s="33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75</v>
      </c>
      <c r="B41" s="26" t="s">
        <v>38</v>
      </c>
      <c r="C41" s="26"/>
      <c r="D41" s="26"/>
      <c r="E41" s="26"/>
      <c r="F41" s="26"/>
      <c r="G41" s="27">
        <v>0</v>
      </c>
      <c r="H41" s="26">
        <v>180</v>
      </c>
      <c r="I41" s="26" t="s">
        <v>35</v>
      </c>
      <c r="J41" s="26"/>
      <c r="K41" s="26">
        <f t="shared" si="15"/>
        <v>0</v>
      </c>
      <c r="L41" s="26"/>
      <c r="M41" s="26"/>
      <c r="N41" s="26"/>
      <c r="O41" s="26">
        <f t="shared" si="3"/>
        <v>0</v>
      </c>
      <c r="P41" s="28"/>
      <c r="Q41" s="28"/>
      <c r="R41" s="28"/>
      <c r="S41" s="26"/>
      <c r="T41" s="26" t="e">
        <f t="shared" si="4"/>
        <v>#DIV/0!</v>
      </c>
      <c r="U41" s="26" t="e">
        <f t="shared" si="5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40</v>
      </c>
      <c r="AB41" s="27">
        <f t="shared" si="6"/>
        <v>0</v>
      </c>
      <c r="AC41" s="27">
        <v>0</v>
      </c>
      <c r="AD41" s="29"/>
      <c r="AE41" s="27"/>
      <c r="AF41" s="27">
        <f>VLOOKUP(A41,[1]Sheet!$A:$AG,32,0)</f>
        <v>12</v>
      </c>
      <c r="AG41" s="27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76</v>
      </c>
      <c r="B42" s="26" t="s">
        <v>38</v>
      </c>
      <c r="C42" s="26"/>
      <c r="D42" s="26"/>
      <c r="E42" s="26"/>
      <c r="F42" s="26"/>
      <c r="G42" s="27">
        <v>0</v>
      </c>
      <c r="H42" s="26">
        <v>180</v>
      </c>
      <c r="I42" s="26" t="s">
        <v>35</v>
      </c>
      <c r="J42" s="26"/>
      <c r="K42" s="26">
        <f t="shared" si="15"/>
        <v>0</v>
      </c>
      <c r="L42" s="26"/>
      <c r="M42" s="26"/>
      <c r="N42" s="26"/>
      <c r="O42" s="26">
        <f t="shared" si="3"/>
        <v>0</v>
      </c>
      <c r="P42" s="28"/>
      <c r="Q42" s="28"/>
      <c r="R42" s="28"/>
      <c r="S42" s="26"/>
      <c r="T42" s="26" t="e">
        <f t="shared" si="4"/>
        <v>#DIV/0!</v>
      </c>
      <c r="U42" s="26" t="e">
        <f t="shared" si="5"/>
        <v>#DIV/0!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 t="s">
        <v>40</v>
      </c>
      <c r="AB42" s="27">
        <f t="shared" si="6"/>
        <v>0</v>
      </c>
      <c r="AC42" s="27">
        <v>0</v>
      </c>
      <c r="AD42" s="29"/>
      <c r="AE42" s="27"/>
      <c r="AF42" s="27">
        <f>VLOOKUP(A42,[1]Sheet!$A:$AG,32,0)</f>
        <v>12</v>
      </c>
      <c r="AG42" s="27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38</v>
      </c>
      <c r="C43" s="1">
        <v>824</v>
      </c>
      <c r="D43" s="1">
        <v>1440</v>
      </c>
      <c r="E43" s="1">
        <v>672</v>
      </c>
      <c r="F43" s="1">
        <v>1442</v>
      </c>
      <c r="G43" s="6">
        <v>0.9</v>
      </c>
      <c r="H43" s="1">
        <v>180</v>
      </c>
      <c r="I43" s="1" t="s">
        <v>35</v>
      </c>
      <c r="J43" s="1">
        <v>669</v>
      </c>
      <c r="K43" s="1">
        <f t="shared" si="15"/>
        <v>3</v>
      </c>
      <c r="L43" s="1"/>
      <c r="M43" s="1"/>
      <c r="N43" s="1">
        <v>0</v>
      </c>
      <c r="O43" s="1">
        <f t="shared" si="3"/>
        <v>134.4</v>
      </c>
      <c r="P43" s="5">
        <f>16*O43-N43-F43</f>
        <v>708.40000000000009</v>
      </c>
      <c r="Q43" s="5">
        <f t="shared" ref="Q43:Q57" si="16">AC43*AD43</f>
        <v>672</v>
      </c>
      <c r="R43" s="5"/>
      <c r="S43" s="1"/>
      <c r="T43" s="1">
        <f t="shared" si="4"/>
        <v>15.729166666666666</v>
      </c>
      <c r="U43" s="1">
        <f t="shared" si="5"/>
        <v>10.729166666666666</v>
      </c>
      <c r="V43" s="1">
        <v>161.4</v>
      </c>
      <c r="W43" s="1">
        <v>210.2</v>
      </c>
      <c r="X43" s="1">
        <v>184.2</v>
      </c>
      <c r="Y43" s="1">
        <v>162</v>
      </c>
      <c r="Z43" s="1">
        <v>206.4</v>
      </c>
      <c r="AA43" s="1"/>
      <c r="AB43" s="33">
        <f t="shared" si="6"/>
        <v>637.56000000000006</v>
      </c>
      <c r="AC43" s="6">
        <v>8</v>
      </c>
      <c r="AD43" s="10">
        <f t="shared" ref="AD43:AD57" si="17">MROUND(P43,AC43*AF43)/AC43</f>
        <v>84</v>
      </c>
      <c r="AE43" s="33">
        <f t="shared" ref="AE43:AE57" si="18">AD43*AC43*G43</f>
        <v>604.80000000000007</v>
      </c>
      <c r="AF43" s="33">
        <f>VLOOKUP(A43,[1]Sheet!$A:$AG,32,0)</f>
        <v>12</v>
      </c>
      <c r="AG43" s="33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38</v>
      </c>
      <c r="C44" s="1">
        <v>244</v>
      </c>
      <c r="D44" s="1">
        <v>576</v>
      </c>
      <c r="E44" s="1">
        <v>169</v>
      </c>
      <c r="F44" s="1">
        <v>623</v>
      </c>
      <c r="G44" s="6">
        <v>0.43</v>
      </c>
      <c r="H44" s="1">
        <v>180</v>
      </c>
      <c r="I44" s="1" t="s">
        <v>35</v>
      </c>
      <c r="J44" s="1">
        <v>169</v>
      </c>
      <c r="K44" s="1">
        <f t="shared" si="15"/>
        <v>0</v>
      </c>
      <c r="L44" s="1"/>
      <c r="M44" s="1"/>
      <c r="N44" s="1">
        <v>0</v>
      </c>
      <c r="O44" s="1">
        <f t="shared" si="3"/>
        <v>33.799999999999997</v>
      </c>
      <c r="P44" s="5"/>
      <c r="Q44" s="5">
        <f t="shared" si="16"/>
        <v>0</v>
      </c>
      <c r="R44" s="5"/>
      <c r="S44" s="1"/>
      <c r="T44" s="1">
        <f t="shared" si="4"/>
        <v>18.431952662721894</v>
      </c>
      <c r="U44" s="1">
        <f t="shared" si="5"/>
        <v>18.431952662721894</v>
      </c>
      <c r="V44" s="1">
        <v>26.2</v>
      </c>
      <c r="W44" s="1">
        <v>67.599999999999994</v>
      </c>
      <c r="X44" s="1">
        <v>36.6</v>
      </c>
      <c r="Y44" s="1">
        <v>44.6</v>
      </c>
      <c r="Z44" s="1">
        <v>87.2</v>
      </c>
      <c r="AA44" s="22" t="s">
        <v>48</v>
      </c>
      <c r="AB44" s="6">
        <f t="shared" si="6"/>
        <v>0</v>
      </c>
      <c r="AC44" s="6">
        <v>16</v>
      </c>
      <c r="AD44" s="10">
        <f t="shared" si="17"/>
        <v>0</v>
      </c>
      <c r="AE44" s="6">
        <f t="shared" si="18"/>
        <v>0</v>
      </c>
      <c r="AF44" s="6">
        <f>VLOOKUP(A44,[1]Sheet!$A:$AG,32,0)</f>
        <v>12</v>
      </c>
      <c r="AG44" s="6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34</v>
      </c>
      <c r="C45" s="1">
        <v>515</v>
      </c>
      <c r="D45" s="1">
        <v>2100</v>
      </c>
      <c r="E45" s="1">
        <v>840</v>
      </c>
      <c r="F45" s="1">
        <v>1665</v>
      </c>
      <c r="G45" s="6">
        <v>1</v>
      </c>
      <c r="H45" s="1">
        <v>180</v>
      </c>
      <c r="I45" s="1" t="s">
        <v>35</v>
      </c>
      <c r="J45" s="1">
        <v>850</v>
      </c>
      <c r="K45" s="1">
        <f t="shared" si="15"/>
        <v>-10</v>
      </c>
      <c r="L45" s="1"/>
      <c r="M45" s="1"/>
      <c r="N45" s="1">
        <v>0</v>
      </c>
      <c r="O45" s="1">
        <f t="shared" si="3"/>
        <v>168</v>
      </c>
      <c r="P45" s="5">
        <f t="shared" ref="P45:P46" si="19">16*O45-N45-F45</f>
        <v>1023</v>
      </c>
      <c r="Q45" s="5">
        <f t="shared" si="16"/>
        <v>1020</v>
      </c>
      <c r="R45" s="5"/>
      <c r="S45" s="1"/>
      <c r="T45" s="1">
        <f t="shared" si="4"/>
        <v>15.982142857142858</v>
      </c>
      <c r="U45" s="1">
        <f t="shared" si="5"/>
        <v>9.9107142857142865</v>
      </c>
      <c r="V45" s="1">
        <v>186</v>
      </c>
      <c r="W45" s="1">
        <v>246</v>
      </c>
      <c r="X45" s="1">
        <v>183</v>
      </c>
      <c r="Y45" s="1">
        <v>213</v>
      </c>
      <c r="Z45" s="1">
        <v>167</v>
      </c>
      <c r="AA45" s="1"/>
      <c r="AB45" s="33">
        <f t="shared" si="6"/>
        <v>1023</v>
      </c>
      <c r="AC45" s="6">
        <v>5</v>
      </c>
      <c r="AD45" s="10">
        <f t="shared" si="17"/>
        <v>204</v>
      </c>
      <c r="AE45" s="33">
        <f t="shared" si="18"/>
        <v>1020</v>
      </c>
      <c r="AF45" s="33">
        <f>VLOOKUP(A45,[1]Sheet!$A:$AG,32,0)</f>
        <v>12</v>
      </c>
      <c r="AG45" s="33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38</v>
      </c>
      <c r="C46" s="1">
        <v>1558</v>
      </c>
      <c r="D46" s="1">
        <v>1056</v>
      </c>
      <c r="E46" s="1">
        <v>1349</v>
      </c>
      <c r="F46" s="1">
        <v>1068</v>
      </c>
      <c r="G46" s="6">
        <v>0.9</v>
      </c>
      <c r="H46" s="1">
        <v>180</v>
      </c>
      <c r="I46" s="1" t="s">
        <v>35</v>
      </c>
      <c r="J46" s="1">
        <v>1353</v>
      </c>
      <c r="K46" s="1">
        <f t="shared" si="15"/>
        <v>-4</v>
      </c>
      <c r="L46" s="1"/>
      <c r="M46" s="1"/>
      <c r="N46" s="1">
        <v>576</v>
      </c>
      <c r="O46" s="1">
        <f t="shared" si="3"/>
        <v>269.8</v>
      </c>
      <c r="P46" s="5">
        <f t="shared" si="19"/>
        <v>2672.8</v>
      </c>
      <c r="Q46" s="5">
        <f t="shared" si="16"/>
        <v>2688</v>
      </c>
      <c r="R46" s="5"/>
      <c r="S46" s="1"/>
      <c r="T46" s="1">
        <f t="shared" si="4"/>
        <v>16.056338028169012</v>
      </c>
      <c r="U46" s="1">
        <f t="shared" si="5"/>
        <v>6.09340252038547</v>
      </c>
      <c r="V46" s="1">
        <v>233</v>
      </c>
      <c r="W46" s="1">
        <v>273.60000000000002</v>
      </c>
      <c r="X46" s="1">
        <v>277</v>
      </c>
      <c r="Y46" s="1">
        <v>255.6</v>
      </c>
      <c r="Z46" s="1">
        <v>327.60000000000002</v>
      </c>
      <c r="AA46" s="1"/>
      <c r="AB46" s="33">
        <f t="shared" si="6"/>
        <v>2405.5200000000004</v>
      </c>
      <c r="AC46" s="6">
        <v>8</v>
      </c>
      <c r="AD46" s="10">
        <f t="shared" si="17"/>
        <v>336</v>
      </c>
      <c r="AE46" s="33">
        <f t="shared" si="18"/>
        <v>2419.2000000000003</v>
      </c>
      <c r="AF46" s="33">
        <f>VLOOKUP(A46,[1]Sheet!$A:$AG,32,0)</f>
        <v>12</v>
      </c>
      <c r="AG46" s="33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38</v>
      </c>
      <c r="C47" s="1">
        <v>618</v>
      </c>
      <c r="D47" s="1">
        <v>384</v>
      </c>
      <c r="E47" s="1">
        <v>145</v>
      </c>
      <c r="F47" s="1">
        <v>821</v>
      </c>
      <c r="G47" s="6">
        <v>0.43</v>
      </c>
      <c r="H47" s="1">
        <v>180</v>
      </c>
      <c r="I47" s="1" t="s">
        <v>35</v>
      </c>
      <c r="J47" s="1">
        <v>147</v>
      </c>
      <c r="K47" s="1">
        <f t="shared" si="15"/>
        <v>-2</v>
      </c>
      <c r="L47" s="1"/>
      <c r="M47" s="1"/>
      <c r="N47" s="1">
        <v>0</v>
      </c>
      <c r="O47" s="1">
        <f t="shared" si="3"/>
        <v>29</v>
      </c>
      <c r="P47" s="5"/>
      <c r="Q47" s="5">
        <f t="shared" si="16"/>
        <v>0</v>
      </c>
      <c r="R47" s="5"/>
      <c r="S47" s="1"/>
      <c r="T47" s="1">
        <f t="shared" si="4"/>
        <v>28.310344827586206</v>
      </c>
      <c r="U47" s="1">
        <f t="shared" si="5"/>
        <v>28.310344827586206</v>
      </c>
      <c r="V47" s="1">
        <v>22.2</v>
      </c>
      <c r="W47" s="1">
        <v>72</v>
      </c>
      <c r="X47" s="1">
        <v>19.8</v>
      </c>
      <c r="Y47" s="1">
        <v>39.4</v>
      </c>
      <c r="Z47" s="1">
        <v>118.6</v>
      </c>
      <c r="AA47" s="22" t="s">
        <v>48</v>
      </c>
      <c r="AB47" s="6">
        <f t="shared" si="6"/>
        <v>0</v>
      </c>
      <c r="AC47" s="6">
        <v>16</v>
      </c>
      <c r="AD47" s="10">
        <f t="shared" si="17"/>
        <v>0</v>
      </c>
      <c r="AE47" s="6">
        <f t="shared" si="18"/>
        <v>0</v>
      </c>
      <c r="AF47" s="6">
        <f>VLOOKUP(A47,[1]Sheet!$A:$AG,32,0)</f>
        <v>12</v>
      </c>
      <c r="AG47" s="6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38</v>
      </c>
      <c r="C48" s="1">
        <v>103</v>
      </c>
      <c r="D48" s="1"/>
      <c r="E48" s="1">
        <v>17</v>
      </c>
      <c r="F48" s="1">
        <v>75</v>
      </c>
      <c r="G48" s="6">
        <v>0.7</v>
      </c>
      <c r="H48" s="1">
        <v>180</v>
      </c>
      <c r="I48" s="1" t="s">
        <v>35</v>
      </c>
      <c r="J48" s="1">
        <v>17</v>
      </c>
      <c r="K48" s="1">
        <f t="shared" si="15"/>
        <v>0</v>
      </c>
      <c r="L48" s="1"/>
      <c r="M48" s="1"/>
      <c r="N48" s="1">
        <v>0</v>
      </c>
      <c r="O48" s="1">
        <f t="shared" si="3"/>
        <v>3.4</v>
      </c>
      <c r="P48" s="5"/>
      <c r="Q48" s="5">
        <f t="shared" si="16"/>
        <v>0</v>
      </c>
      <c r="R48" s="5"/>
      <c r="S48" s="1"/>
      <c r="T48" s="1">
        <f t="shared" si="4"/>
        <v>22.058823529411764</v>
      </c>
      <c r="U48" s="1">
        <f t="shared" si="5"/>
        <v>22.058823529411764</v>
      </c>
      <c r="V48" s="1">
        <v>6.2</v>
      </c>
      <c r="W48" s="1">
        <v>3</v>
      </c>
      <c r="X48" s="1">
        <v>3</v>
      </c>
      <c r="Y48" s="1">
        <v>4.2</v>
      </c>
      <c r="Z48" s="1">
        <v>6.4</v>
      </c>
      <c r="AA48" s="22" t="s">
        <v>48</v>
      </c>
      <c r="AB48" s="6">
        <f t="shared" si="6"/>
        <v>0</v>
      </c>
      <c r="AC48" s="6">
        <v>10</v>
      </c>
      <c r="AD48" s="10">
        <f t="shared" si="17"/>
        <v>0</v>
      </c>
      <c r="AE48" s="6">
        <f t="shared" si="18"/>
        <v>0</v>
      </c>
      <c r="AF48" s="6">
        <f>VLOOKUP(A48,[1]Sheet!$A:$AG,32,0)</f>
        <v>12</v>
      </c>
      <c r="AG48" s="6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38</v>
      </c>
      <c r="C49" s="1">
        <v>104</v>
      </c>
      <c r="D49" s="1"/>
      <c r="E49" s="1">
        <v>42</v>
      </c>
      <c r="F49" s="1">
        <v>61</v>
      </c>
      <c r="G49" s="6">
        <v>0.7</v>
      </c>
      <c r="H49" s="1">
        <v>180</v>
      </c>
      <c r="I49" s="1" t="s">
        <v>35</v>
      </c>
      <c r="J49" s="1">
        <v>42</v>
      </c>
      <c r="K49" s="1">
        <f t="shared" si="15"/>
        <v>0</v>
      </c>
      <c r="L49" s="1"/>
      <c r="M49" s="1"/>
      <c r="N49" s="1">
        <v>0</v>
      </c>
      <c r="O49" s="1">
        <f t="shared" si="3"/>
        <v>8.4</v>
      </c>
      <c r="P49" s="5">
        <f>16*O49-N49-F49</f>
        <v>73.400000000000006</v>
      </c>
      <c r="Q49" s="5">
        <f t="shared" si="16"/>
        <v>120</v>
      </c>
      <c r="R49" s="5"/>
      <c r="S49" s="1"/>
      <c r="T49" s="1">
        <f t="shared" si="4"/>
        <v>21.547619047619047</v>
      </c>
      <c r="U49" s="1">
        <f t="shared" si="5"/>
        <v>7.2619047619047619</v>
      </c>
      <c r="V49" s="1">
        <v>4.2</v>
      </c>
      <c r="W49" s="1">
        <v>2.4</v>
      </c>
      <c r="X49" s="1">
        <v>5.6</v>
      </c>
      <c r="Y49" s="1">
        <v>4.2</v>
      </c>
      <c r="Z49" s="1">
        <v>5</v>
      </c>
      <c r="AA49" s="1"/>
      <c r="AB49" s="33">
        <f t="shared" si="6"/>
        <v>51.38</v>
      </c>
      <c r="AC49" s="6">
        <v>10</v>
      </c>
      <c r="AD49" s="10">
        <f t="shared" si="17"/>
        <v>12</v>
      </c>
      <c r="AE49" s="33">
        <f t="shared" si="18"/>
        <v>84</v>
      </c>
      <c r="AF49" s="33">
        <f>VLOOKUP(A49,[1]Sheet!$A:$AG,32,0)</f>
        <v>12</v>
      </c>
      <c r="AG49" s="33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38</v>
      </c>
      <c r="C50" s="1">
        <v>185</v>
      </c>
      <c r="D50" s="1"/>
      <c r="E50" s="1">
        <v>76</v>
      </c>
      <c r="F50" s="1">
        <v>82</v>
      </c>
      <c r="G50" s="6">
        <v>0.7</v>
      </c>
      <c r="H50" s="1">
        <v>180</v>
      </c>
      <c r="I50" s="1" t="s">
        <v>35</v>
      </c>
      <c r="J50" s="1">
        <v>76</v>
      </c>
      <c r="K50" s="1">
        <f t="shared" si="15"/>
        <v>0</v>
      </c>
      <c r="L50" s="1"/>
      <c r="M50" s="1"/>
      <c r="N50" s="1">
        <v>96</v>
      </c>
      <c r="O50" s="1">
        <f t="shared" si="3"/>
        <v>15.2</v>
      </c>
      <c r="P50" s="5">
        <f>16*O50-N50-F50</f>
        <v>65.199999999999989</v>
      </c>
      <c r="Q50" s="5">
        <f t="shared" si="16"/>
        <v>96</v>
      </c>
      <c r="R50" s="5"/>
      <c r="S50" s="1"/>
      <c r="T50" s="1">
        <f t="shared" si="4"/>
        <v>18.026315789473685</v>
      </c>
      <c r="U50" s="1">
        <f t="shared" si="5"/>
        <v>11.710526315789474</v>
      </c>
      <c r="V50" s="1">
        <v>15.8</v>
      </c>
      <c r="W50" s="1">
        <v>17</v>
      </c>
      <c r="X50" s="1">
        <v>23.2</v>
      </c>
      <c r="Y50" s="1">
        <v>16.8</v>
      </c>
      <c r="Z50" s="1">
        <v>11.2</v>
      </c>
      <c r="AA50" s="1"/>
      <c r="AB50" s="33">
        <f t="shared" si="6"/>
        <v>45.639999999999986</v>
      </c>
      <c r="AC50" s="6">
        <v>8</v>
      </c>
      <c r="AD50" s="10">
        <f t="shared" si="17"/>
        <v>12</v>
      </c>
      <c r="AE50" s="33">
        <f t="shared" si="18"/>
        <v>67.199999999999989</v>
      </c>
      <c r="AF50" s="33">
        <f>VLOOKUP(A50,[1]Sheet!$A:$AG,32,0)</f>
        <v>12</v>
      </c>
      <c r="AG50" s="33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38</v>
      </c>
      <c r="C51" s="1">
        <v>162</v>
      </c>
      <c r="D51" s="1"/>
      <c r="E51" s="1">
        <v>49</v>
      </c>
      <c r="F51" s="1">
        <v>93</v>
      </c>
      <c r="G51" s="6">
        <v>0.7</v>
      </c>
      <c r="H51" s="1">
        <v>180</v>
      </c>
      <c r="I51" s="1" t="s">
        <v>35</v>
      </c>
      <c r="J51" s="1">
        <v>49</v>
      </c>
      <c r="K51" s="1">
        <f t="shared" si="15"/>
        <v>0</v>
      </c>
      <c r="L51" s="1"/>
      <c r="M51" s="1"/>
      <c r="N51" s="1">
        <v>96</v>
      </c>
      <c r="O51" s="1">
        <f t="shared" si="3"/>
        <v>9.8000000000000007</v>
      </c>
      <c r="P51" s="5"/>
      <c r="Q51" s="5">
        <f t="shared" si="16"/>
        <v>0</v>
      </c>
      <c r="R51" s="5"/>
      <c r="S51" s="1"/>
      <c r="T51" s="1">
        <f t="shared" si="4"/>
        <v>19.285714285714285</v>
      </c>
      <c r="U51" s="1">
        <f t="shared" si="5"/>
        <v>19.285714285714285</v>
      </c>
      <c r="V51" s="1">
        <v>13.6</v>
      </c>
      <c r="W51" s="1">
        <v>10.8</v>
      </c>
      <c r="X51" s="1">
        <v>15.4</v>
      </c>
      <c r="Y51" s="1">
        <v>16</v>
      </c>
      <c r="Z51" s="1">
        <v>20</v>
      </c>
      <c r="AA51" s="1"/>
      <c r="AB51" s="6">
        <f t="shared" si="6"/>
        <v>0</v>
      </c>
      <c r="AC51" s="6">
        <v>8</v>
      </c>
      <c r="AD51" s="10">
        <f t="shared" si="17"/>
        <v>0</v>
      </c>
      <c r="AE51" s="6">
        <f t="shared" si="18"/>
        <v>0</v>
      </c>
      <c r="AF51" s="6">
        <f>VLOOKUP(A51,[1]Sheet!$A:$AG,32,0)</f>
        <v>12</v>
      </c>
      <c r="AG51" s="6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38</v>
      </c>
      <c r="C52" s="1">
        <v>172</v>
      </c>
      <c r="D52" s="1"/>
      <c r="E52" s="1">
        <v>39</v>
      </c>
      <c r="F52" s="1">
        <v>122</v>
      </c>
      <c r="G52" s="6">
        <v>0.7</v>
      </c>
      <c r="H52" s="1">
        <v>180</v>
      </c>
      <c r="I52" s="1" t="s">
        <v>35</v>
      </c>
      <c r="J52" s="1">
        <v>43</v>
      </c>
      <c r="K52" s="1">
        <f t="shared" si="15"/>
        <v>-4</v>
      </c>
      <c r="L52" s="1"/>
      <c r="M52" s="1"/>
      <c r="N52" s="1">
        <v>0</v>
      </c>
      <c r="O52" s="1">
        <f t="shared" si="3"/>
        <v>7.8</v>
      </c>
      <c r="P52" s="5">
        <f t="shared" ref="P52:P53" si="20">16*O52-N52-F52</f>
        <v>2.7999999999999972</v>
      </c>
      <c r="Q52" s="5">
        <f t="shared" si="16"/>
        <v>0</v>
      </c>
      <c r="R52" s="5"/>
      <c r="S52" s="1"/>
      <c r="T52" s="1">
        <f t="shared" si="4"/>
        <v>15.641025641025641</v>
      </c>
      <c r="U52" s="1">
        <f t="shared" si="5"/>
        <v>15.641025641025641</v>
      </c>
      <c r="V52" s="1">
        <v>7.8</v>
      </c>
      <c r="W52" s="1">
        <v>9.6</v>
      </c>
      <c r="X52" s="1">
        <v>19.8</v>
      </c>
      <c r="Y52" s="1">
        <v>7</v>
      </c>
      <c r="Z52" s="1">
        <v>21</v>
      </c>
      <c r="AA52" s="1"/>
      <c r="AB52" s="6">
        <f t="shared" si="6"/>
        <v>1.959999999999998</v>
      </c>
      <c r="AC52" s="6">
        <v>8</v>
      </c>
      <c r="AD52" s="10">
        <f t="shared" si="17"/>
        <v>0</v>
      </c>
      <c r="AE52" s="6">
        <f t="shared" si="18"/>
        <v>0</v>
      </c>
      <c r="AF52" s="6">
        <f>VLOOKUP(A52,[1]Sheet!$A:$AG,32,0)</f>
        <v>12</v>
      </c>
      <c r="AG52" s="6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38</v>
      </c>
      <c r="C53" s="1">
        <v>650</v>
      </c>
      <c r="D53" s="1">
        <v>96</v>
      </c>
      <c r="E53" s="1">
        <v>239</v>
      </c>
      <c r="F53" s="1">
        <v>483</v>
      </c>
      <c r="G53" s="6">
        <v>0.7</v>
      </c>
      <c r="H53" s="1">
        <v>180</v>
      </c>
      <c r="I53" s="1" t="s">
        <v>35</v>
      </c>
      <c r="J53" s="1">
        <v>279</v>
      </c>
      <c r="K53" s="1">
        <f t="shared" si="15"/>
        <v>-40</v>
      </c>
      <c r="L53" s="1"/>
      <c r="M53" s="1"/>
      <c r="N53" s="1">
        <v>192</v>
      </c>
      <c r="O53" s="1">
        <f t="shared" si="3"/>
        <v>47.8</v>
      </c>
      <c r="P53" s="5">
        <f t="shared" si="20"/>
        <v>89.799999999999955</v>
      </c>
      <c r="Q53" s="5">
        <f t="shared" si="16"/>
        <v>96</v>
      </c>
      <c r="R53" s="5"/>
      <c r="S53" s="1"/>
      <c r="T53" s="1">
        <f t="shared" si="4"/>
        <v>16.129707112970713</v>
      </c>
      <c r="U53" s="1">
        <f t="shared" si="5"/>
        <v>14.121338912133892</v>
      </c>
      <c r="V53" s="1">
        <v>66.8</v>
      </c>
      <c r="W53" s="1">
        <v>76</v>
      </c>
      <c r="X53" s="1">
        <v>94.4</v>
      </c>
      <c r="Y53" s="1">
        <v>73.2</v>
      </c>
      <c r="Z53" s="1">
        <v>127.8</v>
      </c>
      <c r="AA53" s="1"/>
      <c r="AB53" s="6">
        <f t="shared" si="6"/>
        <v>62.859999999999964</v>
      </c>
      <c r="AC53" s="6">
        <v>8</v>
      </c>
      <c r="AD53" s="10">
        <f t="shared" si="17"/>
        <v>12</v>
      </c>
      <c r="AE53" s="6">
        <f t="shared" si="18"/>
        <v>67.199999999999989</v>
      </c>
      <c r="AF53" s="6">
        <f>VLOOKUP(A53,[1]Sheet!$A:$AG,32,0)</f>
        <v>12</v>
      </c>
      <c r="AG53" s="6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38</v>
      </c>
      <c r="C54" s="1">
        <v>277</v>
      </c>
      <c r="D54" s="1">
        <v>288</v>
      </c>
      <c r="E54" s="1">
        <v>90</v>
      </c>
      <c r="F54" s="1">
        <v>470</v>
      </c>
      <c r="G54" s="6">
        <v>0.9</v>
      </c>
      <c r="H54" s="1">
        <v>180</v>
      </c>
      <c r="I54" s="1" t="s">
        <v>35</v>
      </c>
      <c r="J54" s="1">
        <v>90</v>
      </c>
      <c r="K54" s="1">
        <f t="shared" si="15"/>
        <v>0</v>
      </c>
      <c r="L54" s="1"/>
      <c r="M54" s="1"/>
      <c r="N54" s="1">
        <v>0</v>
      </c>
      <c r="O54" s="1">
        <f t="shared" si="3"/>
        <v>18</v>
      </c>
      <c r="P54" s="5"/>
      <c r="Q54" s="5">
        <f t="shared" si="16"/>
        <v>0</v>
      </c>
      <c r="R54" s="5"/>
      <c r="S54" s="1"/>
      <c r="T54" s="1">
        <f t="shared" si="4"/>
        <v>26.111111111111111</v>
      </c>
      <c r="U54" s="1">
        <f t="shared" si="5"/>
        <v>26.111111111111111</v>
      </c>
      <c r="V54" s="1">
        <v>10.4</v>
      </c>
      <c r="W54" s="1">
        <v>45.6</v>
      </c>
      <c r="X54" s="1">
        <v>4.5999999999999996</v>
      </c>
      <c r="Y54" s="1">
        <v>13.6</v>
      </c>
      <c r="Z54" s="1">
        <v>65.2</v>
      </c>
      <c r="AA54" s="22" t="s">
        <v>48</v>
      </c>
      <c r="AB54" s="6">
        <f t="shared" si="6"/>
        <v>0</v>
      </c>
      <c r="AC54" s="6">
        <v>8</v>
      </c>
      <c r="AD54" s="10">
        <f t="shared" si="17"/>
        <v>0</v>
      </c>
      <c r="AE54" s="6">
        <f t="shared" si="18"/>
        <v>0</v>
      </c>
      <c r="AF54" s="6">
        <f>VLOOKUP(A54,[1]Sheet!$A:$AG,32,0)</f>
        <v>12</v>
      </c>
      <c r="AG54" s="6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38</v>
      </c>
      <c r="C55" s="1">
        <v>328</v>
      </c>
      <c r="D55" s="1">
        <v>384</v>
      </c>
      <c r="E55" s="1">
        <v>86</v>
      </c>
      <c r="F55" s="1">
        <v>608</v>
      </c>
      <c r="G55" s="6">
        <v>0.9</v>
      </c>
      <c r="H55" s="1">
        <v>180</v>
      </c>
      <c r="I55" s="1" t="s">
        <v>35</v>
      </c>
      <c r="J55" s="1">
        <v>84</v>
      </c>
      <c r="K55" s="1">
        <f t="shared" si="15"/>
        <v>2</v>
      </c>
      <c r="L55" s="1"/>
      <c r="M55" s="1"/>
      <c r="N55" s="1">
        <v>0</v>
      </c>
      <c r="O55" s="1">
        <f t="shared" si="3"/>
        <v>17.2</v>
      </c>
      <c r="P55" s="5"/>
      <c r="Q55" s="5">
        <f t="shared" si="16"/>
        <v>0</v>
      </c>
      <c r="R55" s="5"/>
      <c r="S55" s="1"/>
      <c r="T55" s="1">
        <f t="shared" si="4"/>
        <v>35.348837209302324</v>
      </c>
      <c r="U55" s="1">
        <f t="shared" si="5"/>
        <v>35.348837209302324</v>
      </c>
      <c r="V55" s="1">
        <v>26.4</v>
      </c>
      <c r="W55" s="1">
        <v>59.6</v>
      </c>
      <c r="X55" s="1">
        <v>42.2</v>
      </c>
      <c r="Y55" s="1">
        <v>13</v>
      </c>
      <c r="Z55" s="1">
        <v>78.2</v>
      </c>
      <c r="AA55" s="22" t="s">
        <v>48</v>
      </c>
      <c r="AB55" s="6">
        <f t="shared" si="6"/>
        <v>0</v>
      </c>
      <c r="AC55" s="6">
        <v>8</v>
      </c>
      <c r="AD55" s="10">
        <f t="shared" si="17"/>
        <v>0</v>
      </c>
      <c r="AE55" s="6">
        <f t="shared" si="18"/>
        <v>0</v>
      </c>
      <c r="AF55" s="6">
        <f>VLOOKUP(A55,[1]Sheet!$A:$AG,32,0)</f>
        <v>12</v>
      </c>
      <c r="AG55" s="6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34</v>
      </c>
      <c r="C56" s="1">
        <v>1115</v>
      </c>
      <c r="D56" s="1">
        <v>780</v>
      </c>
      <c r="E56" s="1">
        <v>980</v>
      </c>
      <c r="F56" s="1">
        <v>785</v>
      </c>
      <c r="G56" s="6">
        <v>1</v>
      </c>
      <c r="H56" s="1">
        <v>180</v>
      </c>
      <c r="I56" s="1" t="s">
        <v>35</v>
      </c>
      <c r="J56" s="1">
        <v>980</v>
      </c>
      <c r="K56" s="1">
        <f t="shared" si="15"/>
        <v>0</v>
      </c>
      <c r="L56" s="1"/>
      <c r="M56" s="1"/>
      <c r="N56" s="1">
        <v>1020</v>
      </c>
      <c r="O56" s="1">
        <f t="shared" si="3"/>
        <v>196</v>
      </c>
      <c r="P56" s="5">
        <f t="shared" ref="P56:P57" si="21">16*O56-N56-F56</f>
        <v>1331</v>
      </c>
      <c r="Q56" s="5">
        <f t="shared" si="16"/>
        <v>1320</v>
      </c>
      <c r="R56" s="5"/>
      <c r="S56" s="1"/>
      <c r="T56" s="1">
        <f t="shared" si="4"/>
        <v>15.943877551020408</v>
      </c>
      <c r="U56" s="1">
        <f t="shared" si="5"/>
        <v>9.2091836734693882</v>
      </c>
      <c r="V56" s="1">
        <v>216</v>
      </c>
      <c r="W56" s="1">
        <v>220</v>
      </c>
      <c r="X56" s="1">
        <v>228</v>
      </c>
      <c r="Y56" s="1">
        <v>221</v>
      </c>
      <c r="Z56" s="1">
        <v>221</v>
      </c>
      <c r="AA56" s="1"/>
      <c r="AB56" s="33">
        <f t="shared" si="6"/>
        <v>1331</v>
      </c>
      <c r="AC56" s="6">
        <v>5</v>
      </c>
      <c r="AD56" s="10">
        <f t="shared" si="17"/>
        <v>264</v>
      </c>
      <c r="AE56" s="33">
        <f t="shared" si="18"/>
        <v>1320</v>
      </c>
      <c r="AF56" s="33">
        <f>VLOOKUP(A56,[1]Sheet!$A:$AG,32,0)</f>
        <v>12</v>
      </c>
      <c r="AG56" s="33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38</v>
      </c>
      <c r="C57" s="1">
        <v>809</v>
      </c>
      <c r="D57" s="1">
        <v>720</v>
      </c>
      <c r="E57" s="1">
        <v>684</v>
      </c>
      <c r="F57" s="1">
        <v>710</v>
      </c>
      <c r="G57" s="6">
        <v>1</v>
      </c>
      <c r="H57" s="1">
        <v>180</v>
      </c>
      <c r="I57" s="1" t="s">
        <v>35</v>
      </c>
      <c r="J57" s="1">
        <v>695</v>
      </c>
      <c r="K57" s="1">
        <f t="shared" si="15"/>
        <v>-11</v>
      </c>
      <c r="L57" s="1"/>
      <c r="M57" s="1"/>
      <c r="N57" s="1">
        <v>840</v>
      </c>
      <c r="O57" s="1">
        <f t="shared" si="3"/>
        <v>136.80000000000001</v>
      </c>
      <c r="P57" s="5">
        <f t="shared" si="21"/>
        <v>638.80000000000018</v>
      </c>
      <c r="Q57" s="5">
        <f t="shared" si="16"/>
        <v>660</v>
      </c>
      <c r="R57" s="5"/>
      <c r="S57" s="1"/>
      <c r="T57" s="1">
        <f t="shared" si="4"/>
        <v>16.154970760233915</v>
      </c>
      <c r="U57" s="1">
        <f t="shared" si="5"/>
        <v>11.330409356725145</v>
      </c>
      <c r="V57" s="1">
        <v>170</v>
      </c>
      <c r="W57" s="1">
        <v>172</v>
      </c>
      <c r="X57" s="1">
        <v>170.8</v>
      </c>
      <c r="Y57" s="1">
        <v>149</v>
      </c>
      <c r="Z57" s="1">
        <v>185.6</v>
      </c>
      <c r="AA57" s="1"/>
      <c r="AB57" s="33">
        <f t="shared" si="6"/>
        <v>638.80000000000018</v>
      </c>
      <c r="AC57" s="6">
        <v>5</v>
      </c>
      <c r="AD57" s="10">
        <f t="shared" si="17"/>
        <v>132</v>
      </c>
      <c r="AE57" s="33">
        <f t="shared" si="18"/>
        <v>660</v>
      </c>
      <c r="AF57" s="33">
        <f>VLOOKUP(A57,[1]Sheet!$A:$AG,32,0)</f>
        <v>12</v>
      </c>
      <c r="AG57" s="33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6" t="s">
        <v>92</v>
      </c>
      <c r="B58" s="26" t="s">
        <v>38</v>
      </c>
      <c r="C58" s="26"/>
      <c r="D58" s="26"/>
      <c r="E58" s="26"/>
      <c r="F58" s="26"/>
      <c r="G58" s="27">
        <v>0</v>
      </c>
      <c r="H58" s="26">
        <v>180</v>
      </c>
      <c r="I58" s="26" t="s">
        <v>35</v>
      </c>
      <c r="J58" s="26"/>
      <c r="K58" s="26">
        <f t="shared" si="15"/>
        <v>0</v>
      </c>
      <c r="L58" s="26"/>
      <c r="M58" s="26"/>
      <c r="N58" s="26"/>
      <c r="O58" s="26">
        <f t="shared" si="3"/>
        <v>0</v>
      </c>
      <c r="P58" s="28"/>
      <c r="Q58" s="28"/>
      <c r="R58" s="28"/>
      <c r="S58" s="26"/>
      <c r="T58" s="26" t="e">
        <f t="shared" si="4"/>
        <v>#DIV/0!</v>
      </c>
      <c r="U58" s="26" t="e">
        <f t="shared" si="5"/>
        <v>#DIV/0!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 t="s">
        <v>40</v>
      </c>
      <c r="AB58" s="27">
        <f t="shared" si="6"/>
        <v>0</v>
      </c>
      <c r="AC58" s="27">
        <v>0</v>
      </c>
      <c r="AD58" s="29"/>
      <c r="AE58" s="27"/>
      <c r="AF58" s="27">
        <f>VLOOKUP(A58,[1]Sheet!$A:$AG,32,0)</f>
        <v>8</v>
      </c>
      <c r="AG58" s="27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6" t="s">
        <v>93</v>
      </c>
      <c r="B59" s="26" t="s">
        <v>38</v>
      </c>
      <c r="C59" s="26"/>
      <c r="D59" s="26"/>
      <c r="E59" s="26"/>
      <c r="F59" s="26"/>
      <c r="G59" s="27">
        <v>0</v>
      </c>
      <c r="H59" s="26">
        <v>180</v>
      </c>
      <c r="I59" s="26" t="s">
        <v>35</v>
      </c>
      <c r="J59" s="26"/>
      <c r="K59" s="26">
        <f t="shared" si="15"/>
        <v>0</v>
      </c>
      <c r="L59" s="26"/>
      <c r="M59" s="26"/>
      <c r="N59" s="26"/>
      <c r="O59" s="26">
        <f t="shared" si="3"/>
        <v>0</v>
      </c>
      <c r="P59" s="28"/>
      <c r="Q59" s="28"/>
      <c r="R59" s="28"/>
      <c r="S59" s="26"/>
      <c r="T59" s="26" t="e">
        <f t="shared" si="4"/>
        <v>#DIV/0!</v>
      </c>
      <c r="U59" s="26" t="e">
        <f t="shared" si="5"/>
        <v>#DIV/0!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 t="s">
        <v>40</v>
      </c>
      <c r="AB59" s="27">
        <f t="shared" si="6"/>
        <v>0</v>
      </c>
      <c r="AC59" s="27">
        <v>0</v>
      </c>
      <c r="AD59" s="29"/>
      <c r="AE59" s="27"/>
      <c r="AF59" s="27">
        <f>VLOOKUP(A59,[1]Sheet!$A:$AG,32,0)</f>
        <v>6</v>
      </c>
      <c r="AG59" s="27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6" t="s">
        <v>94</v>
      </c>
      <c r="B60" s="26" t="s">
        <v>38</v>
      </c>
      <c r="C60" s="26"/>
      <c r="D60" s="26"/>
      <c r="E60" s="26"/>
      <c r="F60" s="26"/>
      <c r="G60" s="27">
        <v>0</v>
      </c>
      <c r="H60" s="26">
        <v>180</v>
      </c>
      <c r="I60" s="26" t="s">
        <v>35</v>
      </c>
      <c r="J60" s="26"/>
      <c r="K60" s="26">
        <f t="shared" si="15"/>
        <v>0</v>
      </c>
      <c r="L60" s="26"/>
      <c r="M60" s="26"/>
      <c r="N60" s="26"/>
      <c r="O60" s="26">
        <f t="shared" si="3"/>
        <v>0</v>
      </c>
      <c r="P60" s="28"/>
      <c r="Q60" s="28"/>
      <c r="R60" s="28"/>
      <c r="S60" s="26"/>
      <c r="T60" s="26" t="e">
        <f t="shared" si="4"/>
        <v>#DIV/0!</v>
      </c>
      <c r="U60" s="26" t="e">
        <f t="shared" si="5"/>
        <v>#DIV/0!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 t="s">
        <v>40</v>
      </c>
      <c r="AB60" s="27">
        <f t="shared" si="6"/>
        <v>0</v>
      </c>
      <c r="AC60" s="27">
        <v>0</v>
      </c>
      <c r="AD60" s="29"/>
      <c r="AE60" s="27"/>
      <c r="AF60" s="27">
        <f>VLOOKUP(A60,[1]Sheet!$A:$AG,32,0)</f>
        <v>6</v>
      </c>
      <c r="AG60" s="27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95</v>
      </c>
      <c r="B61" s="18" t="s">
        <v>34</v>
      </c>
      <c r="C61" s="18">
        <v>45</v>
      </c>
      <c r="D61" s="18"/>
      <c r="E61" s="23">
        <v>3</v>
      </c>
      <c r="F61" s="23">
        <v>39</v>
      </c>
      <c r="G61" s="19">
        <v>0</v>
      </c>
      <c r="H61" s="18" t="e">
        <v>#N/A</v>
      </c>
      <c r="I61" s="18" t="s">
        <v>47</v>
      </c>
      <c r="J61" s="18">
        <v>3</v>
      </c>
      <c r="K61" s="18">
        <f t="shared" si="15"/>
        <v>0</v>
      </c>
      <c r="L61" s="18"/>
      <c r="M61" s="18"/>
      <c r="N61" s="18"/>
      <c r="O61" s="18">
        <f t="shared" si="3"/>
        <v>0.6</v>
      </c>
      <c r="P61" s="20"/>
      <c r="Q61" s="20"/>
      <c r="R61" s="20"/>
      <c r="S61" s="18"/>
      <c r="T61" s="18">
        <f t="shared" si="4"/>
        <v>65</v>
      </c>
      <c r="U61" s="18">
        <f t="shared" si="5"/>
        <v>65</v>
      </c>
      <c r="V61" s="18">
        <v>0.6</v>
      </c>
      <c r="W61" s="18">
        <v>0.6</v>
      </c>
      <c r="X61" s="18">
        <v>1.2</v>
      </c>
      <c r="Y61" s="18">
        <v>0</v>
      </c>
      <c r="Z61" s="18">
        <v>1.8</v>
      </c>
      <c r="AA61" s="30" t="s">
        <v>118</v>
      </c>
      <c r="AB61" s="19">
        <f t="shared" si="6"/>
        <v>0</v>
      </c>
      <c r="AC61" s="19">
        <v>0</v>
      </c>
      <c r="AD61" s="21"/>
      <c r="AE61" s="19"/>
      <c r="AF61" s="19"/>
      <c r="AG61" s="19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5" t="s">
        <v>96</v>
      </c>
      <c r="B62" s="1" t="s">
        <v>34</v>
      </c>
      <c r="C62" s="1"/>
      <c r="D62" s="1"/>
      <c r="E62" s="23">
        <f>E61</f>
        <v>3</v>
      </c>
      <c r="F62" s="23">
        <f>F61</f>
        <v>39</v>
      </c>
      <c r="G62" s="6">
        <v>1</v>
      </c>
      <c r="H62" s="1">
        <v>180</v>
      </c>
      <c r="I62" s="1" t="s">
        <v>35</v>
      </c>
      <c r="J62" s="1"/>
      <c r="K62" s="1">
        <f t="shared" si="15"/>
        <v>3</v>
      </c>
      <c r="L62" s="1"/>
      <c r="M62" s="1"/>
      <c r="N62" s="1">
        <v>0</v>
      </c>
      <c r="O62" s="1">
        <f t="shared" si="3"/>
        <v>0.6</v>
      </c>
      <c r="P62" s="5"/>
      <c r="Q62" s="5">
        <f t="shared" ref="Q62:Q68" si="22">AC62*AD62</f>
        <v>0</v>
      </c>
      <c r="R62" s="5"/>
      <c r="S62" s="1"/>
      <c r="T62" s="1">
        <f t="shared" si="4"/>
        <v>65</v>
      </c>
      <c r="U62" s="1">
        <f t="shared" si="5"/>
        <v>65</v>
      </c>
      <c r="V62" s="1">
        <v>0.6</v>
      </c>
      <c r="W62" s="1">
        <v>0.6</v>
      </c>
      <c r="X62" s="1">
        <v>1.2</v>
      </c>
      <c r="Y62" s="1">
        <v>0</v>
      </c>
      <c r="Z62" s="1">
        <v>1.8</v>
      </c>
      <c r="AA62" s="30" t="s">
        <v>119</v>
      </c>
      <c r="AB62" s="6">
        <f t="shared" si="6"/>
        <v>0</v>
      </c>
      <c r="AC62" s="6">
        <v>3</v>
      </c>
      <c r="AD62" s="10">
        <f t="shared" ref="AD62:AD68" si="23">MROUND(P62,AC62*AF62)/AC62</f>
        <v>0</v>
      </c>
      <c r="AE62" s="6">
        <f t="shared" ref="AE62:AE68" si="24">AD62*AC62*G62</f>
        <v>0</v>
      </c>
      <c r="AF62" s="6">
        <f>VLOOKUP(A62,[1]Sheet!$A:$AG,32,0)</f>
        <v>14</v>
      </c>
      <c r="AG62" s="6">
        <f>VLOOKUP(A62,[1]Sheet!$A:$AG,33,0)</f>
        <v>126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97</v>
      </c>
      <c r="B63" s="1" t="s">
        <v>38</v>
      </c>
      <c r="C63" s="1">
        <v>2016</v>
      </c>
      <c r="D63" s="1"/>
      <c r="E63" s="1">
        <v>1030</v>
      </c>
      <c r="F63" s="1">
        <v>786</v>
      </c>
      <c r="G63" s="6">
        <v>0.25</v>
      </c>
      <c r="H63" s="1">
        <v>180</v>
      </c>
      <c r="I63" s="1" t="s">
        <v>35</v>
      </c>
      <c r="J63" s="1">
        <v>1035</v>
      </c>
      <c r="K63" s="1">
        <f t="shared" si="15"/>
        <v>-5</v>
      </c>
      <c r="L63" s="1"/>
      <c r="M63" s="1"/>
      <c r="N63" s="1">
        <v>1008</v>
      </c>
      <c r="O63" s="1">
        <f t="shared" si="3"/>
        <v>206</v>
      </c>
      <c r="P63" s="5">
        <f t="shared" ref="P63:P66" si="25">16*O63-N63-F63</f>
        <v>1502</v>
      </c>
      <c r="Q63" s="5">
        <f t="shared" si="22"/>
        <v>1512</v>
      </c>
      <c r="R63" s="5"/>
      <c r="S63" s="1"/>
      <c r="T63" s="1">
        <f t="shared" si="4"/>
        <v>16.04854368932039</v>
      </c>
      <c r="U63" s="1">
        <f t="shared" si="5"/>
        <v>8.7087378640776691</v>
      </c>
      <c r="V63" s="1">
        <v>220</v>
      </c>
      <c r="W63" s="1">
        <v>204.2</v>
      </c>
      <c r="X63" s="1">
        <v>275.39999999999998</v>
      </c>
      <c r="Y63" s="1">
        <v>224.8</v>
      </c>
      <c r="Z63" s="1">
        <v>294.8</v>
      </c>
      <c r="AA63" s="1"/>
      <c r="AB63" s="33">
        <f t="shared" si="6"/>
        <v>375.5</v>
      </c>
      <c r="AC63" s="6">
        <v>12</v>
      </c>
      <c r="AD63" s="10">
        <f t="shared" si="23"/>
        <v>126</v>
      </c>
      <c r="AE63" s="33">
        <f t="shared" si="24"/>
        <v>378</v>
      </c>
      <c r="AF63" s="33">
        <f>VLOOKUP(A63,[1]Sheet!$A:$AG,32,0)</f>
        <v>14</v>
      </c>
      <c r="AG63" s="33">
        <f>VLOOKUP(A63,[1]Sheet!$A:$AG,33,0)</f>
        <v>70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98</v>
      </c>
      <c r="B64" s="1" t="s">
        <v>38</v>
      </c>
      <c r="C64" s="1">
        <v>1300</v>
      </c>
      <c r="D64" s="1"/>
      <c r="E64" s="1">
        <v>825</v>
      </c>
      <c r="F64" s="1">
        <v>331</v>
      </c>
      <c r="G64" s="6">
        <v>0.3</v>
      </c>
      <c r="H64" s="1">
        <v>180</v>
      </c>
      <c r="I64" s="1" t="s">
        <v>35</v>
      </c>
      <c r="J64" s="1">
        <v>826</v>
      </c>
      <c r="K64" s="1">
        <f t="shared" si="15"/>
        <v>-1</v>
      </c>
      <c r="L64" s="1"/>
      <c r="M64" s="1"/>
      <c r="N64" s="1">
        <v>672</v>
      </c>
      <c r="O64" s="1">
        <f t="shared" si="3"/>
        <v>165</v>
      </c>
      <c r="P64" s="5">
        <f t="shared" si="25"/>
        <v>1637</v>
      </c>
      <c r="Q64" s="5">
        <f t="shared" si="22"/>
        <v>1680</v>
      </c>
      <c r="R64" s="5"/>
      <c r="S64" s="1"/>
      <c r="T64" s="1">
        <f t="shared" si="4"/>
        <v>16.260606060606062</v>
      </c>
      <c r="U64" s="1">
        <f t="shared" si="5"/>
        <v>6.0787878787878791</v>
      </c>
      <c r="V64" s="1">
        <v>146.4</v>
      </c>
      <c r="W64" s="1">
        <v>101.6</v>
      </c>
      <c r="X64" s="1">
        <v>170.4</v>
      </c>
      <c r="Y64" s="1">
        <v>121.8</v>
      </c>
      <c r="Z64" s="1">
        <v>151.19999999999999</v>
      </c>
      <c r="AA64" s="1"/>
      <c r="AB64" s="33">
        <f t="shared" si="6"/>
        <v>491.09999999999997</v>
      </c>
      <c r="AC64" s="6">
        <v>12</v>
      </c>
      <c r="AD64" s="10">
        <f t="shared" si="23"/>
        <v>140</v>
      </c>
      <c r="AE64" s="33">
        <f t="shared" si="24"/>
        <v>504</v>
      </c>
      <c r="AF64" s="33">
        <f>VLOOKUP(A64,[1]Sheet!$A:$AG,32,0)</f>
        <v>14</v>
      </c>
      <c r="AG64" s="33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99</v>
      </c>
      <c r="B65" s="1" t="s">
        <v>34</v>
      </c>
      <c r="C65" s="1">
        <v>235.8</v>
      </c>
      <c r="D65" s="1">
        <v>64.8</v>
      </c>
      <c r="E65" s="1">
        <v>178.6</v>
      </c>
      <c r="F65" s="1">
        <v>66.2</v>
      </c>
      <c r="G65" s="6">
        <v>1</v>
      </c>
      <c r="H65" s="1">
        <v>180</v>
      </c>
      <c r="I65" s="1" t="s">
        <v>100</v>
      </c>
      <c r="J65" s="1">
        <v>198</v>
      </c>
      <c r="K65" s="1">
        <f t="shared" si="15"/>
        <v>-19.400000000000006</v>
      </c>
      <c r="L65" s="1"/>
      <c r="M65" s="1"/>
      <c r="N65" s="1">
        <v>291.60000000000002</v>
      </c>
      <c r="O65" s="1">
        <f t="shared" si="3"/>
        <v>35.72</v>
      </c>
      <c r="P65" s="5">
        <f t="shared" si="25"/>
        <v>213.71999999999997</v>
      </c>
      <c r="Q65" s="5">
        <f t="shared" si="22"/>
        <v>226.79999999999998</v>
      </c>
      <c r="R65" s="5"/>
      <c r="S65" s="1"/>
      <c r="T65" s="1">
        <f t="shared" si="4"/>
        <v>16.366181410974246</v>
      </c>
      <c r="U65" s="1">
        <f t="shared" si="5"/>
        <v>10.016797312430011</v>
      </c>
      <c r="V65" s="1">
        <v>42.12</v>
      </c>
      <c r="W65" s="1">
        <v>32.08</v>
      </c>
      <c r="X65" s="1">
        <v>37.54</v>
      </c>
      <c r="Y65" s="1">
        <v>48.66</v>
      </c>
      <c r="Z65" s="1">
        <v>24.12</v>
      </c>
      <c r="AA65" s="1"/>
      <c r="AB65" s="33">
        <f t="shared" si="6"/>
        <v>213.71999999999997</v>
      </c>
      <c r="AC65" s="6">
        <v>1.8</v>
      </c>
      <c r="AD65" s="10">
        <f t="shared" si="23"/>
        <v>125.99999999999999</v>
      </c>
      <c r="AE65" s="33">
        <f t="shared" si="24"/>
        <v>226.79999999999998</v>
      </c>
      <c r="AF65" s="33">
        <f>VLOOKUP(A65,[1]Sheet!$A:$AG,32,0)</f>
        <v>18</v>
      </c>
      <c r="AG65" s="33">
        <f>VLOOKUP(A65,[1]Sheet!$A:$AG,33,0)</f>
        <v>234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38</v>
      </c>
      <c r="C66" s="1">
        <v>526</v>
      </c>
      <c r="D66" s="1">
        <v>504</v>
      </c>
      <c r="E66" s="1">
        <v>626</v>
      </c>
      <c r="F66" s="1">
        <v>252</v>
      </c>
      <c r="G66" s="6">
        <v>0.3</v>
      </c>
      <c r="H66" s="1">
        <v>180</v>
      </c>
      <c r="I66" s="1" t="s">
        <v>35</v>
      </c>
      <c r="J66" s="1">
        <v>622</v>
      </c>
      <c r="K66" s="1">
        <f t="shared" si="15"/>
        <v>4</v>
      </c>
      <c r="L66" s="1"/>
      <c r="M66" s="1"/>
      <c r="N66" s="1">
        <v>1008</v>
      </c>
      <c r="O66" s="1">
        <f t="shared" si="3"/>
        <v>125.2</v>
      </c>
      <c r="P66" s="5">
        <f t="shared" si="25"/>
        <v>743.2</v>
      </c>
      <c r="Q66" s="5">
        <f t="shared" si="22"/>
        <v>672</v>
      </c>
      <c r="R66" s="5"/>
      <c r="S66" s="1"/>
      <c r="T66" s="1">
        <f t="shared" si="4"/>
        <v>15.431309904153354</v>
      </c>
      <c r="U66" s="1">
        <f t="shared" si="5"/>
        <v>10.063897763578275</v>
      </c>
      <c r="V66" s="1">
        <v>151</v>
      </c>
      <c r="W66" s="1">
        <v>121</v>
      </c>
      <c r="X66" s="1">
        <v>117.8</v>
      </c>
      <c r="Y66" s="1">
        <v>112.6</v>
      </c>
      <c r="Z66" s="1">
        <v>120.4</v>
      </c>
      <c r="AA66" s="1"/>
      <c r="AB66" s="33">
        <f t="shared" si="6"/>
        <v>222.96</v>
      </c>
      <c r="AC66" s="6">
        <v>12</v>
      </c>
      <c r="AD66" s="10">
        <f t="shared" si="23"/>
        <v>56</v>
      </c>
      <c r="AE66" s="33">
        <f t="shared" si="24"/>
        <v>201.6</v>
      </c>
      <c r="AF66" s="33">
        <f>VLOOKUP(A66,[1]Sheet!$A:$AG,32,0)</f>
        <v>14</v>
      </c>
      <c r="AG66" s="33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38</v>
      </c>
      <c r="C67" s="1">
        <v>100</v>
      </c>
      <c r="D67" s="1"/>
      <c r="E67" s="1">
        <v>72</v>
      </c>
      <c r="F67" s="1"/>
      <c r="G67" s="6">
        <v>0.2</v>
      </c>
      <c r="H67" s="1">
        <v>365</v>
      </c>
      <c r="I67" s="1" t="s">
        <v>35</v>
      </c>
      <c r="J67" s="1">
        <v>69</v>
      </c>
      <c r="K67" s="1">
        <f t="shared" si="15"/>
        <v>3</v>
      </c>
      <c r="L67" s="1"/>
      <c r="M67" s="1"/>
      <c r="N67" s="1">
        <v>240</v>
      </c>
      <c r="O67" s="1">
        <f t="shared" si="3"/>
        <v>14.4</v>
      </c>
      <c r="P67" s="5"/>
      <c r="Q67" s="5">
        <f t="shared" si="22"/>
        <v>0</v>
      </c>
      <c r="R67" s="5"/>
      <c r="S67" s="1"/>
      <c r="T67" s="1">
        <f t="shared" si="4"/>
        <v>16.666666666666668</v>
      </c>
      <c r="U67" s="1">
        <f t="shared" si="5"/>
        <v>16.666666666666668</v>
      </c>
      <c r="V67" s="1">
        <v>21.6</v>
      </c>
      <c r="W67" s="1">
        <v>12</v>
      </c>
      <c r="X67" s="1">
        <v>15.4</v>
      </c>
      <c r="Y67" s="1">
        <v>18.2</v>
      </c>
      <c r="Z67" s="1">
        <v>14</v>
      </c>
      <c r="AA67" s="1"/>
      <c r="AB67" s="6">
        <f t="shared" si="6"/>
        <v>0</v>
      </c>
      <c r="AC67" s="6">
        <v>6</v>
      </c>
      <c r="AD67" s="10">
        <f t="shared" si="23"/>
        <v>0</v>
      </c>
      <c r="AE67" s="6">
        <f t="shared" si="24"/>
        <v>0</v>
      </c>
      <c r="AF67" s="6">
        <f>VLOOKUP(A67,[1]Sheet!$A:$AG,32,0)</f>
        <v>10</v>
      </c>
      <c r="AG67" s="6">
        <f>VLOOKUP(A67,[1]Sheet!$A:$AG,33,0)</f>
        <v>130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31" t="s">
        <v>103</v>
      </c>
      <c r="B68" s="1" t="s">
        <v>38</v>
      </c>
      <c r="C68" s="1"/>
      <c r="D68" s="1"/>
      <c r="E68" s="1"/>
      <c r="F68" s="1"/>
      <c r="G68" s="6">
        <v>0.2</v>
      </c>
      <c r="H68" s="1">
        <v>365</v>
      </c>
      <c r="I68" s="1" t="s">
        <v>35</v>
      </c>
      <c r="J68" s="1"/>
      <c r="K68" s="1">
        <f t="shared" si="15"/>
        <v>0</v>
      </c>
      <c r="L68" s="1"/>
      <c r="M68" s="1"/>
      <c r="N68" s="1">
        <v>240</v>
      </c>
      <c r="O68" s="1">
        <f t="shared" si="3"/>
        <v>0</v>
      </c>
      <c r="P68" s="32">
        <v>60</v>
      </c>
      <c r="Q68" s="5">
        <f t="shared" si="22"/>
        <v>60</v>
      </c>
      <c r="R68" s="32">
        <v>60</v>
      </c>
      <c r="S68" s="1"/>
      <c r="T68" s="1" t="e">
        <f t="shared" si="4"/>
        <v>#DIV/0!</v>
      </c>
      <c r="U68" s="1" t="e">
        <f t="shared" si="5"/>
        <v>#DIV/0!</v>
      </c>
      <c r="V68" s="1">
        <v>2</v>
      </c>
      <c r="W68" s="1">
        <v>19.600000000000001</v>
      </c>
      <c r="X68" s="1">
        <v>16.8</v>
      </c>
      <c r="Y68" s="1">
        <v>12.6</v>
      </c>
      <c r="Z68" s="1">
        <v>15.8</v>
      </c>
      <c r="AA68" s="31" t="s">
        <v>104</v>
      </c>
      <c r="AB68" s="33">
        <f t="shared" si="6"/>
        <v>12</v>
      </c>
      <c r="AC68" s="6">
        <v>6</v>
      </c>
      <c r="AD68" s="10">
        <f t="shared" si="23"/>
        <v>10</v>
      </c>
      <c r="AE68" s="33">
        <f t="shared" si="24"/>
        <v>12</v>
      </c>
      <c r="AF68" s="33">
        <f>VLOOKUP(A68,[1]Sheet!$A:$AG,32,0)</f>
        <v>10</v>
      </c>
      <c r="AG68" s="33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6" t="s">
        <v>105</v>
      </c>
      <c r="B69" s="26" t="s">
        <v>38</v>
      </c>
      <c r="C69" s="26"/>
      <c r="D69" s="26"/>
      <c r="E69" s="26"/>
      <c r="F69" s="26"/>
      <c r="G69" s="27">
        <v>0</v>
      </c>
      <c r="H69" s="26">
        <v>180</v>
      </c>
      <c r="I69" s="26" t="s">
        <v>35</v>
      </c>
      <c r="J69" s="26"/>
      <c r="K69" s="26">
        <f t="shared" si="15"/>
        <v>0</v>
      </c>
      <c r="L69" s="26"/>
      <c r="M69" s="26"/>
      <c r="N69" s="26"/>
      <c r="O69" s="26">
        <f t="shared" si="3"/>
        <v>0</v>
      </c>
      <c r="P69" s="28"/>
      <c r="Q69" s="28"/>
      <c r="R69" s="28"/>
      <c r="S69" s="26"/>
      <c r="T69" s="26" t="e">
        <f t="shared" si="4"/>
        <v>#DIV/0!</v>
      </c>
      <c r="U69" s="26" t="e">
        <f t="shared" si="5"/>
        <v>#DIV/0!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 t="s">
        <v>40</v>
      </c>
      <c r="AB69" s="27">
        <f t="shared" si="6"/>
        <v>0</v>
      </c>
      <c r="AC69" s="27">
        <v>0</v>
      </c>
      <c r="AD69" s="29"/>
      <c r="AE69" s="27"/>
      <c r="AF69" s="27">
        <f>VLOOKUP(A69,[1]Sheet!$A:$AG,32,0)</f>
        <v>14</v>
      </c>
      <c r="AG69" s="27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6" t="s">
        <v>106</v>
      </c>
      <c r="B70" s="26" t="s">
        <v>38</v>
      </c>
      <c r="C70" s="26"/>
      <c r="D70" s="26"/>
      <c r="E70" s="26"/>
      <c r="F70" s="26"/>
      <c r="G70" s="27">
        <v>0</v>
      </c>
      <c r="H70" s="26">
        <v>180</v>
      </c>
      <c r="I70" s="26" t="s">
        <v>35</v>
      </c>
      <c r="J70" s="26"/>
      <c r="K70" s="26">
        <f t="shared" ref="K70:K75" si="26">E70-J70</f>
        <v>0</v>
      </c>
      <c r="L70" s="26"/>
      <c r="M70" s="26"/>
      <c r="N70" s="26"/>
      <c r="O70" s="26">
        <f t="shared" si="3"/>
        <v>0</v>
      </c>
      <c r="P70" s="28"/>
      <c r="Q70" s="28"/>
      <c r="R70" s="28"/>
      <c r="S70" s="26"/>
      <c r="T70" s="26" t="e">
        <f t="shared" si="4"/>
        <v>#DIV/0!</v>
      </c>
      <c r="U70" s="26" t="e">
        <f t="shared" si="5"/>
        <v>#DIV/0!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 t="s">
        <v>40</v>
      </c>
      <c r="AB70" s="27">
        <f t="shared" si="6"/>
        <v>0</v>
      </c>
      <c r="AC70" s="27">
        <v>0</v>
      </c>
      <c r="AD70" s="29"/>
      <c r="AE70" s="27"/>
      <c r="AF70" s="27">
        <f>VLOOKUP(A70,[1]Sheet!$A:$AG,32,0)</f>
        <v>14</v>
      </c>
      <c r="AG70" s="27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38</v>
      </c>
      <c r="C71" s="1">
        <v>1343</v>
      </c>
      <c r="D71" s="1">
        <v>1476</v>
      </c>
      <c r="E71" s="1">
        <v>1059</v>
      </c>
      <c r="F71" s="1">
        <v>1551</v>
      </c>
      <c r="G71" s="6">
        <v>0.25</v>
      </c>
      <c r="H71" s="1">
        <v>180</v>
      </c>
      <c r="I71" s="1" t="s">
        <v>35</v>
      </c>
      <c r="J71" s="1">
        <v>1059</v>
      </c>
      <c r="K71" s="1">
        <f t="shared" si="26"/>
        <v>0</v>
      </c>
      <c r="L71" s="1"/>
      <c r="M71" s="1"/>
      <c r="N71" s="1">
        <v>336</v>
      </c>
      <c r="O71" s="1">
        <f t="shared" ref="O71:O75" si="27">E71/5</f>
        <v>211.8</v>
      </c>
      <c r="P71" s="5">
        <f t="shared" ref="P71:P74" si="28">16*O71-N71-F71</f>
        <v>1501.8000000000002</v>
      </c>
      <c r="Q71" s="5">
        <f t="shared" ref="Q71:Q75" si="29">AC71*AD71</f>
        <v>1512</v>
      </c>
      <c r="R71" s="5"/>
      <c r="S71" s="1"/>
      <c r="T71" s="1">
        <f t="shared" ref="T71:T75" si="30">(F71+N71+Q71)/O71</f>
        <v>16.048158640226628</v>
      </c>
      <c r="U71" s="1">
        <f t="shared" ref="U71:U75" si="31">(F71+N71)/O71</f>
        <v>8.9093484419263458</v>
      </c>
      <c r="V71" s="1">
        <v>221.8</v>
      </c>
      <c r="W71" s="1">
        <v>267.8</v>
      </c>
      <c r="X71" s="1">
        <v>255.2</v>
      </c>
      <c r="Y71" s="1">
        <v>231.2</v>
      </c>
      <c r="Z71" s="1">
        <v>354.8</v>
      </c>
      <c r="AA71" s="1"/>
      <c r="AB71" s="33">
        <f t="shared" ref="AB71:AB75" si="32">P71*G71</f>
        <v>375.45000000000005</v>
      </c>
      <c r="AC71" s="6">
        <v>12</v>
      </c>
      <c r="AD71" s="10">
        <f t="shared" ref="AD71:AD75" si="33">MROUND(P71,AC71*AF71)/AC71</f>
        <v>126</v>
      </c>
      <c r="AE71" s="33">
        <f t="shared" ref="AE71:AE75" si="34">AD71*AC71*G71</f>
        <v>378</v>
      </c>
      <c r="AF71" s="33">
        <f>VLOOKUP(A71,[1]Sheet!$A:$AG,32,0)</f>
        <v>14</v>
      </c>
      <c r="AG71" s="33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38</v>
      </c>
      <c r="C72" s="1">
        <v>1855</v>
      </c>
      <c r="D72" s="1">
        <v>636</v>
      </c>
      <c r="E72" s="1">
        <v>1070</v>
      </c>
      <c r="F72" s="1">
        <v>1202</v>
      </c>
      <c r="G72" s="6">
        <v>0.25</v>
      </c>
      <c r="H72" s="1">
        <v>180</v>
      </c>
      <c r="I72" s="1" t="s">
        <v>35</v>
      </c>
      <c r="J72" s="1">
        <v>1068</v>
      </c>
      <c r="K72" s="1">
        <f t="shared" si="26"/>
        <v>2</v>
      </c>
      <c r="L72" s="1"/>
      <c r="M72" s="1"/>
      <c r="N72" s="1">
        <v>1008</v>
      </c>
      <c r="O72" s="1">
        <f t="shared" si="27"/>
        <v>214</v>
      </c>
      <c r="P72" s="5">
        <f t="shared" si="28"/>
        <v>1214</v>
      </c>
      <c r="Q72" s="5">
        <f t="shared" si="29"/>
        <v>1176</v>
      </c>
      <c r="R72" s="5"/>
      <c r="S72" s="1"/>
      <c r="T72" s="1">
        <f t="shared" si="30"/>
        <v>15.822429906542055</v>
      </c>
      <c r="U72" s="1">
        <f t="shared" si="31"/>
        <v>10.327102803738319</v>
      </c>
      <c r="V72" s="1">
        <v>247.2</v>
      </c>
      <c r="W72" s="1">
        <v>242.6</v>
      </c>
      <c r="X72" s="1">
        <v>292.60000000000002</v>
      </c>
      <c r="Y72" s="1">
        <v>257.60000000000002</v>
      </c>
      <c r="Z72" s="1">
        <v>284</v>
      </c>
      <c r="AA72" s="1"/>
      <c r="AB72" s="33">
        <f t="shared" si="32"/>
        <v>303.5</v>
      </c>
      <c r="AC72" s="6">
        <v>12</v>
      </c>
      <c r="AD72" s="10">
        <f t="shared" si="33"/>
        <v>98</v>
      </c>
      <c r="AE72" s="33">
        <f t="shared" si="34"/>
        <v>294</v>
      </c>
      <c r="AF72" s="33">
        <f>VLOOKUP(A72,[1]Sheet!$A:$AG,32,0)</f>
        <v>14</v>
      </c>
      <c r="AG72" s="33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34</v>
      </c>
      <c r="C73" s="1">
        <v>126.9</v>
      </c>
      <c r="D73" s="1"/>
      <c r="E73" s="1">
        <v>89.1</v>
      </c>
      <c r="F73" s="1">
        <v>37.799999999999997</v>
      </c>
      <c r="G73" s="6">
        <v>1</v>
      </c>
      <c r="H73" s="1">
        <v>180</v>
      </c>
      <c r="I73" s="1" t="s">
        <v>35</v>
      </c>
      <c r="J73" s="1">
        <v>91.8</v>
      </c>
      <c r="K73" s="1">
        <f t="shared" si="26"/>
        <v>-2.7000000000000028</v>
      </c>
      <c r="L73" s="1"/>
      <c r="M73" s="1"/>
      <c r="N73" s="1">
        <v>0</v>
      </c>
      <c r="O73" s="1">
        <f t="shared" si="27"/>
        <v>17.82</v>
      </c>
      <c r="P73" s="5">
        <f t="shared" si="28"/>
        <v>247.32</v>
      </c>
      <c r="Q73" s="5">
        <f t="shared" si="29"/>
        <v>264.60000000000002</v>
      </c>
      <c r="R73" s="5"/>
      <c r="S73" s="1"/>
      <c r="T73" s="1">
        <f t="shared" si="30"/>
        <v>16.969696969696972</v>
      </c>
      <c r="U73" s="1">
        <f t="shared" si="31"/>
        <v>2.1212121212121211</v>
      </c>
      <c r="V73" s="1">
        <v>0.54</v>
      </c>
      <c r="W73" s="1">
        <v>8.64</v>
      </c>
      <c r="X73" s="1">
        <v>11.34</v>
      </c>
      <c r="Y73" s="1">
        <v>4.32</v>
      </c>
      <c r="Z73" s="1">
        <v>7.02</v>
      </c>
      <c r="AA73" s="1"/>
      <c r="AB73" s="33">
        <f t="shared" si="32"/>
        <v>247.32</v>
      </c>
      <c r="AC73" s="6">
        <v>2.7</v>
      </c>
      <c r="AD73" s="10">
        <f t="shared" si="33"/>
        <v>98</v>
      </c>
      <c r="AE73" s="33">
        <f t="shared" si="34"/>
        <v>264.60000000000002</v>
      </c>
      <c r="AF73" s="33">
        <f>VLOOKUP(A73,[1]Sheet!$A:$AG,32,0)</f>
        <v>14</v>
      </c>
      <c r="AG73" s="33">
        <f>VLOOKUP(A73,[1]Sheet!$A:$AG,33,0)</f>
        <v>126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34</v>
      </c>
      <c r="C74" s="1">
        <v>1270</v>
      </c>
      <c r="D74" s="1">
        <v>300</v>
      </c>
      <c r="E74" s="1">
        <v>925</v>
      </c>
      <c r="F74" s="1">
        <v>490</v>
      </c>
      <c r="G74" s="6">
        <v>1</v>
      </c>
      <c r="H74" s="1">
        <v>180</v>
      </c>
      <c r="I74" s="1" t="s">
        <v>35</v>
      </c>
      <c r="J74" s="1">
        <v>983.5</v>
      </c>
      <c r="K74" s="1">
        <f t="shared" si="26"/>
        <v>-58.5</v>
      </c>
      <c r="L74" s="1"/>
      <c r="M74" s="1"/>
      <c r="N74" s="1">
        <v>960</v>
      </c>
      <c r="O74" s="1">
        <f t="shared" si="27"/>
        <v>185</v>
      </c>
      <c r="P74" s="5">
        <f>17*O74-N74-F74</f>
        <v>1695</v>
      </c>
      <c r="Q74" s="5">
        <f t="shared" si="29"/>
        <v>1680</v>
      </c>
      <c r="R74" s="5"/>
      <c r="S74" s="1"/>
      <c r="T74" s="1">
        <f t="shared" si="30"/>
        <v>16.918918918918919</v>
      </c>
      <c r="U74" s="1">
        <f t="shared" si="31"/>
        <v>7.8378378378378377</v>
      </c>
      <c r="V74" s="1">
        <v>182</v>
      </c>
      <c r="W74" s="1">
        <v>180</v>
      </c>
      <c r="X74" s="1">
        <v>208</v>
      </c>
      <c r="Y74" s="1">
        <v>167</v>
      </c>
      <c r="Z74" s="1">
        <v>197</v>
      </c>
      <c r="AA74" s="1"/>
      <c r="AB74" s="33">
        <f t="shared" si="32"/>
        <v>1695</v>
      </c>
      <c r="AC74" s="6">
        <v>5</v>
      </c>
      <c r="AD74" s="10">
        <f t="shared" si="33"/>
        <v>336</v>
      </c>
      <c r="AE74" s="33">
        <f t="shared" si="34"/>
        <v>1680</v>
      </c>
      <c r="AF74" s="33">
        <f>VLOOKUP(A74,[1]Sheet!$A:$AG,32,0)</f>
        <v>12</v>
      </c>
      <c r="AG74" s="33">
        <f>VLOOKUP(A74,[1]Sheet!$A:$AG,33,0)</f>
        <v>84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111</v>
      </c>
      <c r="B75" s="1" t="s">
        <v>38</v>
      </c>
      <c r="C75" s="1">
        <v>1761</v>
      </c>
      <c r="D75" s="1"/>
      <c r="E75" s="1">
        <v>113</v>
      </c>
      <c r="F75" s="1">
        <v>1536</v>
      </c>
      <c r="G75" s="6">
        <v>0.14000000000000001</v>
      </c>
      <c r="H75" s="1">
        <v>180</v>
      </c>
      <c r="I75" s="1" t="s">
        <v>35</v>
      </c>
      <c r="J75" s="1">
        <v>111</v>
      </c>
      <c r="K75" s="1">
        <f t="shared" si="26"/>
        <v>2</v>
      </c>
      <c r="L75" s="1"/>
      <c r="M75" s="1"/>
      <c r="N75" s="1">
        <v>0</v>
      </c>
      <c r="O75" s="1">
        <f t="shared" si="27"/>
        <v>22.6</v>
      </c>
      <c r="P75" s="5"/>
      <c r="Q75" s="5">
        <f t="shared" si="29"/>
        <v>0</v>
      </c>
      <c r="R75" s="5"/>
      <c r="S75" s="1"/>
      <c r="T75" s="1">
        <f t="shared" si="30"/>
        <v>67.964601769911496</v>
      </c>
      <c r="U75" s="1">
        <f t="shared" si="31"/>
        <v>67.964601769911496</v>
      </c>
      <c r="V75" s="1">
        <v>36.4</v>
      </c>
      <c r="W75" s="1">
        <v>135.4</v>
      </c>
      <c r="X75" s="1">
        <v>81.400000000000006</v>
      </c>
      <c r="Y75" s="1">
        <v>6.6</v>
      </c>
      <c r="Z75" s="1">
        <v>286</v>
      </c>
      <c r="AA75" s="24" t="s">
        <v>48</v>
      </c>
      <c r="AB75" s="6">
        <f t="shared" si="32"/>
        <v>0</v>
      </c>
      <c r="AC75" s="6">
        <v>22</v>
      </c>
      <c r="AD75" s="10">
        <f t="shared" si="33"/>
        <v>0</v>
      </c>
      <c r="AE75" s="6">
        <f t="shared" si="34"/>
        <v>0</v>
      </c>
      <c r="AF75" s="6">
        <f>VLOOKUP(A75,[1]Sheet!$A:$AG,32,0)</f>
        <v>12</v>
      </c>
      <c r="AG75" s="6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33"/>
      <c r="AC76" s="6"/>
      <c r="AD76" s="10"/>
      <c r="AE76" s="33"/>
      <c r="AF76" s="33"/>
      <c r="AG76" s="3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33"/>
      <c r="AC77" s="6"/>
      <c r="AD77" s="10"/>
      <c r="AE77" s="33"/>
      <c r="AF77" s="33"/>
      <c r="AG77" s="33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33"/>
      <c r="AC78" s="6"/>
      <c r="AD78" s="10"/>
      <c r="AE78" s="33"/>
      <c r="AF78" s="33"/>
      <c r="AG78" s="33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33"/>
      <c r="AC79" s="6"/>
      <c r="AD79" s="10"/>
      <c r="AE79" s="33"/>
      <c r="AF79" s="33"/>
      <c r="AG79" s="33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33"/>
      <c r="AC80" s="6"/>
      <c r="AD80" s="10"/>
      <c r="AE80" s="33"/>
      <c r="AF80" s="33"/>
      <c r="AG80" s="33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33"/>
      <c r="AC81" s="6"/>
      <c r="AD81" s="10"/>
      <c r="AE81" s="33"/>
      <c r="AF81" s="33"/>
      <c r="AG81" s="33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33"/>
      <c r="AC82" s="6"/>
      <c r="AD82" s="10"/>
      <c r="AE82" s="33"/>
      <c r="AF82" s="33"/>
      <c r="AG82" s="33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33"/>
      <c r="AC83" s="6"/>
      <c r="AD83" s="10"/>
      <c r="AE83" s="33"/>
      <c r="AF83" s="33"/>
      <c r="AG83" s="33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33"/>
      <c r="AC84" s="6"/>
      <c r="AD84" s="10"/>
      <c r="AE84" s="33"/>
      <c r="AF84" s="33"/>
      <c r="AG84" s="3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33"/>
      <c r="AC85" s="6"/>
      <c r="AD85" s="10"/>
      <c r="AE85" s="33"/>
      <c r="AF85" s="33"/>
      <c r="AG85" s="33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33"/>
      <c r="AC86" s="6"/>
      <c r="AD86" s="10"/>
      <c r="AE86" s="33"/>
      <c r="AF86" s="33"/>
      <c r="AG86" s="33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33"/>
      <c r="AC87" s="6"/>
      <c r="AD87" s="10"/>
      <c r="AE87" s="33"/>
      <c r="AF87" s="33"/>
      <c r="AG87" s="33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33"/>
      <c r="AC88" s="6"/>
      <c r="AD88" s="10"/>
      <c r="AE88" s="33"/>
      <c r="AF88" s="33"/>
      <c r="AG88" s="33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33"/>
      <c r="AC89" s="6"/>
      <c r="AD89" s="10"/>
      <c r="AE89" s="33"/>
      <c r="AF89" s="33"/>
      <c r="AG89" s="33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33"/>
      <c r="AC90" s="6"/>
      <c r="AD90" s="10"/>
      <c r="AE90" s="33"/>
      <c r="AF90" s="33"/>
      <c r="AG90" s="33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33"/>
      <c r="AC91" s="6"/>
      <c r="AD91" s="10"/>
      <c r="AE91" s="33"/>
      <c r="AF91" s="33"/>
      <c r="AG91" s="33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33"/>
      <c r="AC92" s="6"/>
      <c r="AD92" s="10"/>
      <c r="AE92" s="33"/>
      <c r="AF92" s="33"/>
      <c r="AG92" s="33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33"/>
      <c r="AC93" s="6"/>
      <c r="AD93" s="10"/>
      <c r="AE93" s="33"/>
      <c r="AF93" s="33"/>
      <c r="AG93" s="33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33"/>
      <c r="AC94" s="6"/>
      <c r="AD94" s="10"/>
      <c r="AE94" s="33"/>
      <c r="AF94" s="33"/>
      <c r="AG94" s="33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33"/>
      <c r="AC95" s="6"/>
      <c r="AD95" s="10"/>
      <c r="AE95" s="33"/>
      <c r="AF95" s="33"/>
      <c r="AG95" s="33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33"/>
      <c r="AC96" s="6"/>
      <c r="AD96" s="10"/>
      <c r="AE96" s="33"/>
      <c r="AF96" s="33"/>
      <c r="AG96" s="33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33"/>
      <c r="AC97" s="6"/>
      <c r="AD97" s="10"/>
      <c r="AE97" s="33"/>
      <c r="AF97" s="33"/>
      <c r="AG97" s="33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33"/>
      <c r="AC98" s="6"/>
      <c r="AD98" s="10"/>
      <c r="AE98" s="33"/>
      <c r="AF98" s="33"/>
      <c r="AG98" s="33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33"/>
      <c r="AC99" s="6"/>
      <c r="AD99" s="10"/>
      <c r="AE99" s="33"/>
      <c r="AF99" s="33"/>
      <c r="AG99" s="33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33"/>
      <c r="AC100" s="6"/>
      <c r="AD100" s="10"/>
      <c r="AE100" s="33"/>
      <c r="AF100" s="33"/>
      <c r="AG100" s="33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33"/>
      <c r="AC101" s="6"/>
      <c r="AD101" s="10"/>
      <c r="AE101" s="33"/>
      <c r="AF101" s="33"/>
      <c r="AG101" s="33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33"/>
      <c r="AC102" s="6"/>
      <c r="AD102" s="10"/>
      <c r="AE102" s="33"/>
      <c r="AF102" s="33"/>
      <c r="AG102" s="33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33"/>
      <c r="AC103" s="6"/>
      <c r="AD103" s="10"/>
      <c r="AE103" s="33"/>
      <c r="AF103" s="33"/>
      <c r="AG103" s="33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33"/>
      <c r="AC104" s="6"/>
      <c r="AD104" s="10"/>
      <c r="AE104" s="33"/>
      <c r="AF104" s="33"/>
      <c r="AG104" s="33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33"/>
      <c r="AC105" s="6"/>
      <c r="AD105" s="10"/>
      <c r="AE105" s="33"/>
      <c r="AF105" s="33"/>
      <c r="AG105" s="33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33"/>
      <c r="AC106" s="6"/>
      <c r="AD106" s="10"/>
      <c r="AE106" s="33"/>
      <c r="AF106" s="33"/>
      <c r="AG106" s="33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33"/>
      <c r="AC107" s="6"/>
      <c r="AD107" s="10"/>
      <c r="AE107" s="33"/>
      <c r="AF107" s="33"/>
      <c r="AG107" s="33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33"/>
      <c r="AC108" s="6"/>
      <c r="AD108" s="10"/>
      <c r="AE108" s="33"/>
      <c r="AF108" s="33"/>
      <c r="AG108" s="33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33"/>
      <c r="AC109" s="6"/>
      <c r="AD109" s="10"/>
      <c r="AE109" s="33"/>
      <c r="AF109" s="33"/>
      <c r="AG109" s="33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33"/>
      <c r="AC110" s="6"/>
      <c r="AD110" s="10"/>
      <c r="AE110" s="33"/>
      <c r="AF110" s="33"/>
      <c r="AG110" s="33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33"/>
      <c r="AC111" s="6"/>
      <c r="AD111" s="10"/>
      <c r="AE111" s="33"/>
      <c r="AF111" s="33"/>
      <c r="AG111" s="33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33"/>
      <c r="AC112" s="6"/>
      <c r="AD112" s="10"/>
      <c r="AE112" s="33"/>
      <c r="AF112" s="33"/>
      <c r="AG112" s="33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33"/>
      <c r="AC113" s="6"/>
      <c r="AD113" s="10"/>
      <c r="AE113" s="33"/>
      <c r="AF113" s="33"/>
      <c r="AG113" s="33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33"/>
      <c r="AC114" s="6"/>
      <c r="AD114" s="10"/>
      <c r="AE114" s="33"/>
      <c r="AF114" s="33"/>
      <c r="AG114" s="33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33"/>
      <c r="AC115" s="6"/>
      <c r="AD115" s="10"/>
      <c r="AE115" s="33"/>
      <c r="AF115" s="33"/>
      <c r="AG115" s="33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33"/>
      <c r="AC116" s="6"/>
      <c r="AD116" s="10"/>
      <c r="AE116" s="33"/>
      <c r="AF116" s="33"/>
      <c r="AG116" s="33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33"/>
      <c r="AC117" s="6"/>
      <c r="AD117" s="10"/>
      <c r="AE117" s="33"/>
      <c r="AF117" s="33"/>
      <c r="AG117" s="33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33"/>
      <c r="AC118" s="6"/>
      <c r="AD118" s="10"/>
      <c r="AE118" s="33"/>
      <c r="AF118" s="33"/>
      <c r="AG118" s="33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33"/>
      <c r="AC119" s="6"/>
      <c r="AD119" s="10"/>
      <c r="AE119" s="33"/>
      <c r="AF119" s="33"/>
      <c r="AG119" s="33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33"/>
      <c r="AC120" s="6"/>
      <c r="AD120" s="10"/>
      <c r="AE120" s="33"/>
      <c r="AF120" s="33"/>
      <c r="AG120" s="33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33"/>
      <c r="AC121" s="6"/>
      <c r="AD121" s="10"/>
      <c r="AE121" s="33"/>
      <c r="AF121" s="33"/>
      <c r="AG121" s="33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33"/>
      <c r="AC122" s="6"/>
      <c r="AD122" s="10"/>
      <c r="AE122" s="33"/>
      <c r="AF122" s="33"/>
      <c r="AG122" s="33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33"/>
      <c r="AC123" s="6"/>
      <c r="AD123" s="10"/>
      <c r="AE123" s="33"/>
      <c r="AF123" s="33"/>
      <c r="AG123" s="3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33"/>
      <c r="AC124" s="6"/>
      <c r="AD124" s="10"/>
      <c r="AE124" s="33"/>
      <c r="AF124" s="33"/>
      <c r="AG124" s="33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33"/>
      <c r="AC125" s="6"/>
      <c r="AD125" s="10"/>
      <c r="AE125" s="33"/>
      <c r="AF125" s="33"/>
      <c r="AG125" s="33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33"/>
      <c r="AC126" s="6"/>
      <c r="AD126" s="10"/>
      <c r="AE126" s="33"/>
      <c r="AF126" s="33"/>
      <c r="AG126" s="33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33"/>
      <c r="AC127" s="6"/>
      <c r="AD127" s="10"/>
      <c r="AE127" s="33"/>
      <c r="AF127" s="33"/>
      <c r="AG127" s="33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33"/>
      <c r="AC128" s="6"/>
      <c r="AD128" s="10"/>
      <c r="AE128" s="33"/>
      <c r="AF128" s="33"/>
      <c r="AG128" s="33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33"/>
      <c r="AC129" s="6"/>
      <c r="AD129" s="10"/>
      <c r="AE129" s="33"/>
      <c r="AF129" s="33"/>
      <c r="AG129" s="33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33"/>
      <c r="AC130" s="6"/>
      <c r="AD130" s="10"/>
      <c r="AE130" s="33"/>
      <c r="AF130" s="33"/>
      <c r="AG130" s="33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33"/>
      <c r="AC131" s="6"/>
      <c r="AD131" s="10"/>
      <c r="AE131" s="33"/>
      <c r="AF131" s="33"/>
      <c r="AG131" s="33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33"/>
      <c r="AC132" s="6"/>
      <c r="AD132" s="10"/>
      <c r="AE132" s="33"/>
      <c r="AF132" s="33"/>
      <c r="AG132" s="33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33"/>
      <c r="AC133" s="6"/>
      <c r="AD133" s="10"/>
      <c r="AE133" s="33"/>
      <c r="AF133" s="33"/>
      <c r="AG133" s="33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33"/>
      <c r="AC134" s="6"/>
      <c r="AD134" s="10"/>
      <c r="AE134" s="33"/>
      <c r="AF134" s="33"/>
      <c r="AG134" s="33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33"/>
      <c r="AC135" s="6"/>
      <c r="AD135" s="10"/>
      <c r="AE135" s="33"/>
      <c r="AF135" s="33"/>
      <c r="AG135" s="33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33"/>
      <c r="AC136" s="6"/>
      <c r="AD136" s="10"/>
      <c r="AE136" s="33"/>
      <c r="AF136" s="33"/>
      <c r="AG136" s="33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33"/>
      <c r="AC137" s="6"/>
      <c r="AD137" s="10"/>
      <c r="AE137" s="33"/>
      <c r="AF137" s="33"/>
      <c r="AG137" s="33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33"/>
      <c r="AC138" s="6"/>
      <c r="AD138" s="10"/>
      <c r="AE138" s="33"/>
      <c r="AF138" s="33"/>
      <c r="AG138" s="33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33"/>
      <c r="AC139" s="6"/>
      <c r="AD139" s="10"/>
      <c r="AE139" s="33"/>
      <c r="AF139" s="33"/>
      <c r="AG139" s="33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33"/>
      <c r="AC140" s="6"/>
      <c r="AD140" s="10"/>
      <c r="AE140" s="33"/>
      <c r="AF140" s="33"/>
      <c r="AG140" s="33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33"/>
      <c r="AC141" s="6"/>
      <c r="AD141" s="10"/>
      <c r="AE141" s="33"/>
      <c r="AF141" s="33"/>
      <c r="AG141" s="33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33"/>
      <c r="AC142" s="6"/>
      <c r="AD142" s="10"/>
      <c r="AE142" s="33"/>
      <c r="AF142" s="33"/>
      <c r="AG142" s="33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33"/>
      <c r="AC143" s="6"/>
      <c r="AD143" s="10"/>
      <c r="AE143" s="33"/>
      <c r="AF143" s="33"/>
      <c r="AG143" s="33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33"/>
      <c r="AC144" s="6"/>
      <c r="AD144" s="10"/>
      <c r="AE144" s="33"/>
      <c r="AF144" s="33"/>
      <c r="AG144" s="33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33"/>
      <c r="AC145" s="6"/>
      <c r="AD145" s="10"/>
      <c r="AE145" s="33"/>
      <c r="AF145" s="33"/>
      <c r="AG145" s="33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33"/>
      <c r="AC146" s="6"/>
      <c r="AD146" s="10"/>
      <c r="AE146" s="33"/>
      <c r="AF146" s="33"/>
      <c r="AG146" s="33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33"/>
      <c r="AC147" s="6"/>
      <c r="AD147" s="10"/>
      <c r="AE147" s="33"/>
      <c r="AF147" s="33"/>
      <c r="AG147" s="33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33"/>
      <c r="AC148" s="6"/>
      <c r="AD148" s="10"/>
      <c r="AE148" s="33"/>
      <c r="AF148" s="33"/>
      <c r="AG148" s="33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33"/>
      <c r="AC149" s="6"/>
      <c r="AD149" s="10"/>
      <c r="AE149" s="33"/>
      <c r="AF149" s="33"/>
      <c r="AG149" s="33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33"/>
      <c r="AC150" s="6"/>
      <c r="AD150" s="10"/>
      <c r="AE150" s="33"/>
      <c r="AF150" s="33"/>
      <c r="AG150" s="33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33"/>
      <c r="AC151" s="6"/>
      <c r="AD151" s="10"/>
      <c r="AE151" s="33"/>
      <c r="AF151" s="33"/>
      <c r="AG151" s="33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33"/>
      <c r="AC152" s="6"/>
      <c r="AD152" s="10"/>
      <c r="AE152" s="33"/>
      <c r="AF152" s="33"/>
      <c r="AG152" s="33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33"/>
      <c r="AC153" s="6"/>
      <c r="AD153" s="10"/>
      <c r="AE153" s="33"/>
      <c r="AF153" s="33"/>
      <c r="AG153" s="33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33"/>
      <c r="AC154" s="6"/>
      <c r="AD154" s="10"/>
      <c r="AE154" s="33"/>
      <c r="AF154" s="33"/>
      <c r="AG154" s="33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33"/>
      <c r="AC155" s="6"/>
      <c r="AD155" s="10"/>
      <c r="AE155" s="33"/>
      <c r="AF155" s="33"/>
      <c r="AG155" s="33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33"/>
      <c r="AC156" s="6"/>
      <c r="AD156" s="10"/>
      <c r="AE156" s="33"/>
      <c r="AF156" s="33"/>
      <c r="AG156" s="33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33"/>
      <c r="AC157" s="6"/>
      <c r="AD157" s="10"/>
      <c r="AE157" s="33"/>
      <c r="AF157" s="33"/>
      <c r="AG157" s="33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33"/>
      <c r="AC158" s="6"/>
      <c r="AD158" s="10"/>
      <c r="AE158" s="33"/>
      <c r="AF158" s="33"/>
      <c r="AG158" s="33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33"/>
      <c r="AC159" s="6"/>
      <c r="AD159" s="10"/>
      <c r="AE159" s="33"/>
      <c r="AF159" s="33"/>
      <c r="AG159" s="33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33"/>
      <c r="AC160" s="6"/>
      <c r="AD160" s="10"/>
      <c r="AE160" s="33"/>
      <c r="AF160" s="33"/>
      <c r="AG160" s="33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33"/>
      <c r="AC161" s="6"/>
      <c r="AD161" s="10"/>
      <c r="AE161" s="33"/>
      <c r="AF161" s="33"/>
      <c r="AG161" s="33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33"/>
      <c r="AC162" s="6"/>
      <c r="AD162" s="10"/>
      <c r="AE162" s="33"/>
      <c r="AF162" s="33"/>
      <c r="AG162" s="33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33"/>
      <c r="AC163" s="6"/>
      <c r="AD163" s="10"/>
      <c r="AE163" s="33"/>
      <c r="AF163" s="33"/>
      <c r="AG163" s="33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33"/>
      <c r="AC164" s="6"/>
      <c r="AD164" s="10"/>
      <c r="AE164" s="33"/>
      <c r="AF164" s="33"/>
      <c r="AG164" s="33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33"/>
      <c r="AC165" s="6"/>
      <c r="AD165" s="10"/>
      <c r="AE165" s="33"/>
      <c r="AF165" s="33"/>
      <c r="AG165" s="33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33"/>
      <c r="AC166" s="6"/>
      <c r="AD166" s="10"/>
      <c r="AE166" s="33"/>
      <c r="AF166" s="33"/>
      <c r="AG166" s="33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33"/>
      <c r="AC167" s="6"/>
      <c r="AD167" s="10"/>
      <c r="AE167" s="33"/>
      <c r="AF167" s="33"/>
      <c r="AG167" s="33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33"/>
      <c r="AC168" s="6"/>
      <c r="AD168" s="10"/>
      <c r="AE168" s="33"/>
      <c r="AF168" s="33"/>
      <c r="AG168" s="33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33"/>
      <c r="AC169" s="6"/>
      <c r="AD169" s="10"/>
      <c r="AE169" s="33"/>
      <c r="AF169" s="33"/>
      <c r="AG169" s="33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33"/>
      <c r="AC170" s="6"/>
      <c r="AD170" s="10"/>
      <c r="AE170" s="33"/>
      <c r="AF170" s="33"/>
      <c r="AG170" s="33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33"/>
      <c r="AC171" s="6"/>
      <c r="AD171" s="10"/>
      <c r="AE171" s="33"/>
      <c r="AF171" s="33"/>
      <c r="AG171" s="33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33"/>
      <c r="AC172" s="6"/>
      <c r="AD172" s="10"/>
      <c r="AE172" s="33"/>
      <c r="AF172" s="33"/>
      <c r="AG172" s="33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33"/>
      <c r="AC173" s="6"/>
      <c r="AD173" s="10"/>
      <c r="AE173" s="33"/>
      <c r="AF173" s="33"/>
      <c r="AG173" s="33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33"/>
      <c r="AC174" s="6"/>
      <c r="AD174" s="10"/>
      <c r="AE174" s="33"/>
      <c r="AF174" s="33"/>
      <c r="AG174" s="33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33"/>
      <c r="AC175" s="6"/>
      <c r="AD175" s="10"/>
      <c r="AE175" s="33"/>
      <c r="AF175" s="33"/>
      <c r="AG175" s="33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33"/>
      <c r="AC176" s="6"/>
      <c r="AD176" s="10"/>
      <c r="AE176" s="33"/>
      <c r="AF176" s="33"/>
      <c r="AG176" s="33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33"/>
      <c r="AC177" s="6"/>
      <c r="AD177" s="10"/>
      <c r="AE177" s="33"/>
      <c r="AF177" s="33"/>
      <c r="AG177" s="33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33"/>
      <c r="AC178" s="6"/>
      <c r="AD178" s="10"/>
      <c r="AE178" s="33"/>
      <c r="AF178" s="33"/>
      <c r="AG178" s="33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33"/>
      <c r="AC179" s="6"/>
      <c r="AD179" s="10"/>
      <c r="AE179" s="33"/>
      <c r="AF179" s="33"/>
      <c r="AG179" s="33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33"/>
      <c r="AC180" s="6"/>
      <c r="AD180" s="10"/>
      <c r="AE180" s="33"/>
      <c r="AF180" s="33"/>
      <c r="AG180" s="33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33"/>
      <c r="AC181" s="6"/>
      <c r="AD181" s="10"/>
      <c r="AE181" s="33"/>
      <c r="AF181" s="33"/>
      <c r="AG181" s="33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33"/>
      <c r="AC182" s="6"/>
      <c r="AD182" s="10"/>
      <c r="AE182" s="33"/>
      <c r="AF182" s="33"/>
      <c r="AG182" s="33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33"/>
      <c r="AC183" s="6"/>
      <c r="AD183" s="10"/>
      <c r="AE183" s="33"/>
      <c r="AF183" s="33"/>
      <c r="AG183" s="33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33"/>
      <c r="AC184" s="6"/>
      <c r="AD184" s="10"/>
      <c r="AE184" s="33"/>
      <c r="AF184" s="33"/>
      <c r="AG184" s="33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33"/>
      <c r="AC185" s="6"/>
      <c r="AD185" s="10"/>
      <c r="AE185" s="33"/>
      <c r="AF185" s="33"/>
      <c r="AG185" s="33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33"/>
      <c r="AC186" s="6"/>
      <c r="AD186" s="10"/>
      <c r="AE186" s="33"/>
      <c r="AF186" s="33"/>
      <c r="AG186" s="33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33"/>
      <c r="AC187" s="6"/>
      <c r="AD187" s="10"/>
      <c r="AE187" s="33"/>
      <c r="AF187" s="33"/>
      <c r="AG187" s="33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33"/>
      <c r="AC188" s="6"/>
      <c r="AD188" s="10"/>
      <c r="AE188" s="33"/>
      <c r="AF188" s="33"/>
      <c r="AG188" s="33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33"/>
      <c r="AC189" s="6"/>
      <c r="AD189" s="10"/>
      <c r="AE189" s="33"/>
      <c r="AF189" s="33"/>
      <c r="AG189" s="33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33"/>
      <c r="AC190" s="6"/>
      <c r="AD190" s="10"/>
      <c r="AE190" s="33"/>
      <c r="AF190" s="33"/>
      <c r="AG190" s="33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33"/>
      <c r="AC191" s="6"/>
      <c r="AD191" s="10"/>
      <c r="AE191" s="33"/>
      <c r="AF191" s="33"/>
      <c r="AG191" s="33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33"/>
      <c r="AC192" s="6"/>
      <c r="AD192" s="10"/>
      <c r="AE192" s="33"/>
      <c r="AF192" s="33"/>
      <c r="AG192" s="33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33"/>
      <c r="AC193" s="6"/>
      <c r="AD193" s="10"/>
      <c r="AE193" s="33"/>
      <c r="AF193" s="33"/>
      <c r="AG193" s="33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33"/>
      <c r="AC194" s="6"/>
      <c r="AD194" s="10"/>
      <c r="AE194" s="33"/>
      <c r="AF194" s="33"/>
      <c r="AG194" s="33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33"/>
      <c r="AC195" s="6"/>
      <c r="AD195" s="10"/>
      <c r="AE195" s="33"/>
      <c r="AF195" s="33"/>
      <c r="AG195" s="33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33"/>
      <c r="AC196" s="6"/>
      <c r="AD196" s="10"/>
      <c r="AE196" s="33"/>
      <c r="AF196" s="33"/>
      <c r="AG196" s="33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33"/>
      <c r="AC197" s="6"/>
      <c r="AD197" s="10"/>
      <c r="AE197" s="33"/>
      <c r="AF197" s="33"/>
      <c r="AG197" s="33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33"/>
      <c r="AC198" s="6"/>
      <c r="AD198" s="10"/>
      <c r="AE198" s="33"/>
      <c r="AF198" s="33"/>
      <c r="AG198" s="33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33"/>
      <c r="AC199" s="6"/>
      <c r="AD199" s="10"/>
      <c r="AE199" s="33"/>
      <c r="AF199" s="33"/>
      <c r="AG199" s="33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33"/>
      <c r="AC200" s="6"/>
      <c r="AD200" s="10"/>
      <c r="AE200" s="33"/>
      <c r="AF200" s="33"/>
      <c r="AG200" s="33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33"/>
      <c r="AC201" s="6"/>
      <c r="AD201" s="10"/>
      <c r="AE201" s="33"/>
      <c r="AF201" s="33"/>
      <c r="AG201" s="33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33"/>
      <c r="AC202" s="6"/>
      <c r="AD202" s="10"/>
      <c r="AE202" s="33"/>
      <c r="AF202" s="33"/>
      <c r="AG202" s="33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33"/>
      <c r="AC203" s="6"/>
      <c r="AD203" s="10"/>
      <c r="AE203" s="33"/>
      <c r="AF203" s="33"/>
      <c r="AG203" s="33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33"/>
      <c r="AC204" s="6"/>
      <c r="AD204" s="10"/>
      <c r="AE204" s="33"/>
      <c r="AF204" s="33"/>
      <c r="AG204" s="33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33"/>
      <c r="AC205" s="6"/>
      <c r="AD205" s="10"/>
      <c r="AE205" s="33"/>
      <c r="AF205" s="33"/>
      <c r="AG205" s="33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33"/>
      <c r="AC206" s="6"/>
      <c r="AD206" s="10"/>
      <c r="AE206" s="33"/>
      <c r="AF206" s="33"/>
      <c r="AG206" s="33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33"/>
      <c r="AC207" s="6"/>
      <c r="AD207" s="10"/>
      <c r="AE207" s="33"/>
      <c r="AF207" s="33"/>
      <c r="AG207" s="33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33"/>
      <c r="AC208" s="6"/>
      <c r="AD208" s="10"/>
      <c r="AE208" s="33"/>
      <c r="AF208" s="33"/>
      <c r="AG208" s="33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33"/>
      <c r="AC209" s="6"/>
      <c r="AD209" s="10"/>
      <c r="AE209" s="33"/>
      <c r="AF209" s="33"/>
      <c r="AG209" s="33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33"/>
      <c r="AC210" s="6"/>
      <c r="AD210" s="10"/>
      <c r="AE210" s="33"/>
      <c r="AF210" s="33"/>
      <c r="AG210" s="33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33"/>
      <c r="AC211" s="6"/>
      <c r="AD211" s="10"/>
      <c r="AE211" s="33"/>
      <c r="AF211" s="33"/>
      <c r="AG211" s="33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33"/>
      <c r="AC212" s="6"/>
      <c r="AD212" s="10"/>
      <c r="AE212" s="33"/>
      <c r="AF212" s="33"/>
      <c r="AG212" s="33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33"/>
      <c r="AC213" s="6"/>
      <c r="AD213" s="10"/>
      <c r="AE213" s="33"/>
      <c r="AF213" s="33"/>
      <c r="AG213" s="33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33"/>
      <c r="AC214" s="6"/>
      <c r="AD214" s="10"/>
      <c r="AE214" s="33"/>
      <c r="AF214" s="33"/>
      <c r="AG214" s="33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33"/>
      <c r="AC215" s="6"/>
      <c r="AD215" s="10"/>
      <c r="AE215" s="33"/>
      <c r="AF215" s="33"/>
      <c r="AG215" s="33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33"/>
      <c r="AC216" s="6"/>
      <c r="AD216" s="10"/>
      <c r="AE216" s="33"/>
      <c r="AF216" s="33"/>
      <c r="AG216" s="33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33"/>
      <c r="AC217" s="6"/>
      <c r="AD217" s="10"/>
      <c r="AE217" s="33"/>
      <c r="AF217" s="33"/>
      <c r="AG217" s="33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33"/>
      <c r="AC218" s="6"/>
      <c r="AD218" s="10"/>
      <c r="AE218" s="33"/>
      <c r="AF218" s="33"/>
      <c r="AG218" s="33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33"/>
      <c r="AC219" s="6"/>
      <c r="AD219" s="10"/>
      <c r="AE219" s="33"/>
      <c r="AF219" s="33"/>
      <c r="AG219" s="33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33"/>
      <c r="AC220" s="6"/>
      <c r="AD220" s="10"/>
      <c r="AE220" s="33"/>
      <c r="AF220" s="33"/>
      <c r="AG220" s="33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33"/>
      <c r="AC221" s="6"/>
      <c r="AD221" s="10"/>
      <c r="AE221" s="33"/>
      <c r="AF221" s="33"/>
      <c r="AG221" s="33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33"/>
      <c r="AC222" s="6"/>
      <c r="AD222" s="10"/>
      <c r="AE222" s="33"/>
      <c r="AF222" s="33"/>
      <c r="AG222" s="33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33"/>
      <c r="AC223" s="6"/>
      <c r="AD223" s="10"/>
      <c r="AE223" s="33"/>
      <c r="AF223" s="33"/>
      <c r="AG223" s="33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33"/>
      <c r="AC224" s="6"/>
      <c r="AD224" s="10"/>
      <c r="AE224" s="33"/>
      <c r="AF224" s="33"/>
      <c r="AG224" s="33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33"/>
      <c r="AC225" s="6"/>
      <c r="AD225" s="10"/>
      <c r="AE225" s="33"/>
      <c r="AF225" s="33"/>
      <c r="AG225" s="33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33"/>
      <c r="AC226" s="6"/>
      <c r="AD226" s="10"/>
      <c r="AE226" s="33"/>
      <c r="AF226" s="33"/>
      <c r="AG226" s="33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33"/>
      <c r="AC227" s="6"/>
      <c r="AD227" s="10"/>
      <c r="AE227" s="33"/>
      <c r="AF227" s="33"/>
      <c r="AG227" s="33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33"/>
      <c r="AC228" s="6"/>
      <c r="AD228" s="10"/>
      <c r="AE228" s="33"/>
      <c r="AF228" s="33"/>
      <c r="AG228" s="33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33"/>
      <c r="AC229" s="6"/>
      <c r="AD229" s="10"/>
      <c r="AE229" s="33"/>
      <c r="AF229" s="33"/>
      <c r="AG229" s="33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33"/>
      <c r="AC230" s="6"/>
      <c r="AD230" s="10"/>
      <c r="AE230" s="33"/>
      <c r="AF230" s="33"/>
      <c r="AG230" s="33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33"/>
      <c r="AC231" s="6"/>
      <c r="AD231" s="10"/>
      <c r="AE231" s="33"/>
      <c r="AF231" s="33"/>
      <c r="AG231" s="33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33"/>
      <c r="AC232" s="6"/>
      <c r="AD232" s="10"/>
      <c r="AE232" s="33"/>
      <c r="AF232" s="33"/>
      <c r="AG232" s="33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33"/>
      <c r="AC233" s="6"/>
      <c r="AD233" s="10"/>
      <c r="AE233" s="33"/>
      <c r="AF233" s="33"/>
      <c r="AG233" s="33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33"/>
      <c r="AC234" s="6"/>
      <c r="AD234" s="10"/>
      <c r="AE234" s="33"/>
      <c r="AF234" s="33"/>
      <c r="AG234" s="33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33"/>
      <c r="AC235" s="6"/>
      <c r="AD235" s="10"/>
      <c r="AE235" s="33"/>
      <c r="AF235" s="33"/>
      <c r="AG235" s="33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33"/>
      <c r="AC236" s="6"/>
      <c r="AD236" s="10"/>
      <c r="AE236" s="33"/>
      <c r="AF236" s="33"/>
      <c r="AG236" s="33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33"/>
      <c r="AC237" s="6"/>
      <c r="AD237" s="10"/>
      <c r="AE237" s="33"/>
      <c r="AF237" s="33"/>
      <c r="AG237" s="33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33"/>
      <c r="AC238" s="6"/>
      <c r="AD238" s="10"/>
      <c r="AE238" s="33"/>
      <c r="AF238" s="33"/>
      <c r="AG238" s="33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33"/>
      <c r="AC239" s="6"/>
      <c r="AD239" s="10"/>
      <c r="AE239" s="33"/>
      <c r="AF239" s="33"/>
      <c r="AG239" s="33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33"/>
      <c r="AC240" s="6"/>
      <c r="AD240" s="10"/>
      <c r="AE240" s="33"/>
      <c r="AF240" s="33"/>
      <c r="AG240" s="33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33"/>
      <c r="AC241" s="6"/>
      <c r="AD241" s="10"/>
      <c r="AE241" s="33"/>
      <c r="AF241" s="33"/>
      <c r="AG241" s="33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33"/>
      <c r="AC242" s="6"/>
      <c r="AD242" s="10"/>
      <c r="AE242" s="33"/>
      <c r="AF242" s="33"/>
      <c r="AG242" s="33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33"/>
      <c r="AC243" s="6"/>
      <c r="AD243" s="10"/>
      <c r="AE243" s="33"/>
      <c r="AF243" s="33"/>
      <c r="AG243" s="33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33"/>
      <c r="AC244" s="6"/>
      <c r="AD244" s="10"/>
      <c r="AE244" s="33"/>
      <c r="AF244" s="33"/>
      <c r="AG244" s="33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33"/>
      <c r="AC245" s="6"/>
      <c r="AD245" s="10"/>
      <c r="AE245" s="33"/>
      <c r="AF245" s="33"/>
      <c r="AG245" s="33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33"/>
      <c r="AC246" s="6"/>
      <c r="AD246" s="10"/>
      <c r="AE246" s="33"/>
      <c r="AF246" s="33"/>
      <c r="AG246" s="33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33"/>
      <c r="AC247" s="6"/>
      <c r="AD247" s="10"/>
      <c r="AE247" s="33"/>
      <c r="AF247" s="33"/>
      <c r="AG247" s="33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33"/>
      <c r="AC248" s="6"/>
      <c r="AD248" s="10"/>
      <c r="AE248" s="33"/>
      <c r="AF248" s="33"/>
      <c r="AG248" s="33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33"/>
      <c r="AC249" s="6"/>
      <c r="AD249" s="10"/>
      <c r="AE249" s="33"/>
      <c r="AF249" s="33"/>
      <c r="AG249" s="33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33"/>
      <c r="AC250" s="6"/>
      <c r="AD250" s="10"/>
      <c r="AE250" s="33"/>
      <c r="AF250" s="33"/>
      <c r="AG250" s="33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33"/>
      <c r="AC251" s="6"/>
      <c r="AD251" s="10"/>
      <c r="AE251" s="33"/>
      <c r="AF251" s="33"/>
      <c r="AG251" s="33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33"/>
      <c r="AC252" s="6"/>
      <c r="AD252" s="10"/>
      <c r="AE252" s="33"/>
      <c r="AF252" s="33"/>
      <c r="AG252" s="33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33"/>
      <c r="AC253" s="6"/>
      <c r="AD253" s="10"/>
      <c r="AE253" s="33"/>
      <c r="AF253" s="33"/>
      <c r="AG253" s="33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33"/>
      <c r="AC254" s="6"/>
      <c r="AD254" s="10"/>
      <c r="AE254" s="33"/>
      <c r="AF254" s="33"/>
      <c r="AG254" s="33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33"/>
      <c r="AC255" s="6"/>
      <c r="AD255" s="10"/>
      <c r="AE255" s="33"/>
      <c r="AF255" s="33"/>
      <c r="AG255" s="33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33"/>
      <c r="AC256" s="6"/>
      <c r="AD256" s="10"/>
      <c r="AE256" s="33"/>
      <c r="AF256" s="33"/>
      <c r="AG256" s="33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33"/>
      <c r="AC257" s="6"/>
      <c r="AD257" s="10"/>
      <c r="AE257" s="33"/>
      <c r="AF257" s="33"/>
      <c r="AG257" s="33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33"/>
      <c r="AC258" s="6"/>
      <c r="AD258" s="10"/>
      <c r="AE258" s="33"/>
      <c r="AF258" s="33"/>
      <c r="AG258" s="33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33"/>
      <c r="AC259" s="6"/>
      <c r="AD259" s="10"/>
      <c r="AE259" s="33"/>
      <c r="AF259" s="33"/>
      <c r="AG259" s="33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33"/>
      <c r="AC260" s="6"/>
      <c r="AD260" s="10"/>
      <c r="AE260" s="33"/>
      <c r="AF260" s="33"/>
      <c r="AG260" s="33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33"/>
      <c r="AC261" s="6"/>
      <c r="AD261" s="10"/>
      <c r="AE261" s="33"/>
      <c r="AF261" s="33"/>
      <c r="AG261" s="33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33"/>
      <c r="AC262" s="6"/>
      <c r="AD262" s="10"/>
      <c r="AE262" s="33"/>
      <c r="AF262" s="33"/>
      <c r="AG262" s="33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33"/>
      <c r="AC263" s="6"/>
      <c r="AD263" s="10"/>
      <c r="AE263" s="33"/>
      <c r="AF263" s="33"/>
      <c r="AG263" s="33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33"/>
      <c r="AC264" s="6"/>
      <c r="AD264" s="10"/>
      <c r="AE264" s="33"/>
      <c r="AF264" s="33"/>
      <c r="AG264" s="33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33"/>
      <c r="AC265" s="6"/>
      <c r="AD265" s="10"/>
      <c r="AE265" s="33"/>
      <c r="AF265" s="33"/>
      <c r="AG265" s="33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33"/>
      <c r="AC266" s="6"/>
      <c r="AD266" s="10"/>
      <c r="AE266" s="33"/>
      <c r="AF266" s="33"/>
      <c r="AG266" s="33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33"/>
      <c r="AC267" s="6"/>
      <c r="AD267" s="10"/>
      <c r="AE267" s="33"/>
      <c r="AF267" s="33"/>
      <c r="AG267" s="33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33"/>
      <c r="AC268" s="6"/>
      <c r="AD268" s="10"/>
      <c r="AE268" s="33"/>
      <c r="AF268" s="33"/>
      <c r="AG268" s="33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33"/>
      <c r="AC269" s="6"/>
      <c r="AD269" s="10"/>
      <c r="AE269" s="33"/>
      <c r="AF269" s="33"/>
      <c r="AG269" s="33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33"/>
      <c r="AC270" s="6"/>
      <c r="AD270" s="10"/>
      <c r="AE270" s="33"/>
      <c r="AF270" s="33"/>
      <c r="AG270" s="33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33"/>
      <c r="AC271" s="6"/>
      <c r="AD271" s="10"/>
      <c r="AE271" s="33"/>
      <c r="AF271" s="33"/>
      <c r="AG271" s="33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33"/>
      <c r="AC272" s="6"/>
      <c r="AD272" s="10"/>
      <c r="AE272" s="33"/>
      <c r="AF272" s="33"/>
      <c r="AG272" s="33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33"/>
      <c r="AC273" s="6"/>
      <c r="AD273" s="10"/>
      <c r="AE273" s="33"/>
      <c r="AF273" s="33"/>
      <c r="AG273" s="33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33"/>
      <c r="AC274" s="6"/>
      <c r="AD274" s="10"/>
      <c r="AE274" s="33"/>
      <c r="AF274" s="33"/>
      <c r="AG274" s="33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33"/>
      <c r="AC275" s="6"/>
      <c r="AD275" s="10"/>
      <c r="AE275" s="33"/>
      <c r="AF275" s="33"/>
      <c r="AG275" s="33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33"/>
      <c r="AC276" s="6"/>
      <c r="AD276" s="10"/>
      <c r="AE276" s="33"/>
      <c r="AF276" s="33"/>
      <c r="AG276" s="33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33"/>
      <c r="AC277" s="6"/>
      <c r="AD277" s="10"/>
      <c r="AE277" s="33"/>
      <c r="AF277" s="33"/>
      <c r="AG277" s="33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33"/>
      <c r="AC278" s="6"/>
      <c r="AD278" s="10"/>
      <c r="AE278" s="33"/>
      <c r="AF278" s="33"/>
      <c r="AG278" s="33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33"/>
      <c r="AC279" s="6"/>
      <c r="AD279" s="10"/>
      <c r="AE279" s="33"/>
      <c r="AF279" s="33"/>
      <c r="AG279" s="33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33"/>
      <c r="AC280" s="6"/>
      <c r="AD280" s="10"/>
      <c r="AE280" s="33"/>
      <c r="AF280" s="33"/>
      <c r="AG280" s="33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33"/>
      <c r="AC281" s="6"/>
      <c r="AD281" s="10"/>
      <c r="AE281" s="33"/>
      <c r="AF281" s="33"/>
      <c r="AG281" s="33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33"/>
      <c r="AC282" s="6"/>
      <c r="AD282" s="10"/>
      <c r="AE282" s="33"/>
      <c r="AF282" s="33"/>
      <c r="AG282" s="33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33"/>
      <c r="AC283" s="6"/>
      <c r="AD283" s="10"/>
      <c r="AE283" s="33"/>
      <c r="AF283" s="33"/>
      <c r="AG283" s="33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33"/>
      <c r="AC284" s="6"/>
      <c r="AD284" s="10"/>
      <c r="AE284" s="33"/>
      <c r="AF284" s="33"/>
      <c r="AG284" s="33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33"/>
      <c r="AC285" s="6"/>
      <c r="AD285" s="10"/>
      <c r="AE285" s="33"/>
      <c r="AF285" s="33"/>
      <c r="AG285" s="33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33"/>
      <c r="AC286" s="6"/>
      <c r="AD286" s="10"/>
      <c r="AE286" s="33"/>
      <c r="AF286" s="33"/>
      <c r="AG286" s="33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33"/>
      <c r="AC287" s="6"/>
      <c r="AD287" s="10"/>
      <c r="AE287" s="33"/>
      <c r="AF287" s="33"/>
      <c r="AG287" s="33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33"/>
      <c r="AC288" s="6"/>
      <c r="AD288" s="10"/>
      <c r="AE288" s="33"/>
      <c r="AF288" s="33"/>
      <c r="AG288" s="33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33"/>
      <c r="AC289" s="6"/>
      <c r="AD289" s="10"/>
      <c r="AE289" s="33"/>
      <c r="AF289" s="33"/>
      <c r="AG289" s="33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33"/>
      <c r="AC290" s="6"/>
      <c r="AD290" s="10"/>
      <c r="AE290" s="33"/>
      <c r="AF290" s="33"/>
      <c r="AG290" s="33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33"/>
      <c r="AC291" s="6"/>
      <c r="AD291" s="10"/>
      <c r="AE291" s="33"/>
      <c r="AF291" s="33"/>
      <c r="AG291" s="33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33"/>
      <c r="AC292" s="6"/>
      <c r="AD292" s="10"/>
      <c r="AE292" s="33"/>
      <c r="AF292" s="33"/>
      <c r="AG292" s="33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33"/>
      <c r="AC293" s="6"/>
      <c r="AD293" s="10"/>
      <c r="AE293" s="33"/>
      <c r="AF293" s="33"/>
      <c r="AG293" s="33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33"/>
      <c r="AC294" s="6"/>
      <c r="AD294" s="10"/>
      <c r="AE294" s="33"/>
      <c r="AF294" s="33"/>
      <c r="AG294" s="33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33"/>
      <c r="AC295" s="6"/>
      <c r="AD295" s="10"/>
      <c r="AE295" s="33"/>
      <c r="AF295" s="33"/>
      <c r="AG295" s="33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33"/>
      <c r="AC296" s="6"/>
      <c r="AD296" s="10"/>
      <c r="AE296" s="33"/>
      <c r="AF296" s="33"/>
      <c r="AG296" s="33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33"/>
      <c r="AC297" s="6"/>
      <c r="AD297" s="10"/>
      <c r="AE297" s="33"/>
      <c r="AF297" s="33"/>
      <c r="AG297" s="33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33"/>
      <c r="AC298" s="6"/>
      <c r="AD298" s="10"/>
      <c r="AE298" s="33"/>
      <c r="AF298" s="33"/>
      <c r="AG298" s="33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33"/>
      <c r="AC299" s="6"/>
      <c r="AD299" s="10"/>
      <c r="AE299" s="33"/>
      <c r="AF299" s="33"/>
      <c r="AG299" s="33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33"/>
      <c r="AC300" s="6"/>
      <c r="AD300" s="10"/>
      <c r="AE300" s="33"/>
      <c r="AF300" s="33"/>
      <c r="AG300" s="33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33"/>
      <c r="AC301" s="6"/>
      <c r="AD301" s="10"/>
      <c r="AE301" s="33"/>
      <c r="AF301" s="33"/>
      <c r="AG301" s="33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33"/>
      <c r="AC302" s="6"/>
      <c r="AD302" s="10"/>
      <c r="AE302" s="33"/>
      <c r="AF302" s="33"/>
      <c r="AG302" s="33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33"/>
      <c r="AC303" s="6"/>
      <c r="AD303" s="10"/>
      <c r="AE303" s="33"/>
      <c r="AF303" s="33"/>
      <c r="AG303" s="33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33"/>
      <c r="AC304" s="6"/>
      <c r="AD304" s="10"/>
      <c r="AE304" s="33"/>
      <c r="AF304" s="33"/>
      <c r="AG304" s="33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33"/>
      <c r="AC305" s="6"/>
      <c r="AD305" s="10"/>
      <c r="AE305" s="33"/>
      <c r="AF305" s="33"/>
      <c r="AG305" s="33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33"/>
      <c r="AC306" s="6"/>
      <c r="AD306" s="10"/>
      <c r="AE306" s="33"/>
      <c r="AF306" s="33"/>
      <c r="AG306" s="33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33"/>
      <c r="AC307" s="6"/>
      <c r="AD307" s="10"/>
      <c r="AE307" s="33"/>
      <c r="AF307" s="33"/>
      <c r="AG307" s="33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33"/>
      <c r="AC308" s="6"/>
      <c r="AD308" s="10"/>
      <c r="AE308" s="33"/>
      <c r="AF308" s="33"/>
      <c r="AG308" s="33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33"/>
      <c r="AC309" s="6"/>
      <c r="AD309" s="10"/>
      <c r="AE309" s="33"/>
      <c r="AF309" s="33"/>
      <c r="AG309" s="33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33"/>
      <c r="AC310" s="6"/>
      <c r="AD310" s="10"/>
      <c r="AE310" s="33"/>
      <c r="AF310" s="33"/>
      <c r="AG310" s="33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33"/>
      <c r="AC311" s="6"/>
      <c r="AD311" s="10"/>
      <c r="AE311" s="33"/>
      <c r="AF311" s="33"/>
      <c r="AG311" s="33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33"/>
      <c r="AC312" s="6"/>
      <c r="AD312" s="10"/>
      <c r="AE312" s="33"/>
      <c r="AF312" s="33"/>
      <c r="AG312" s="33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33"/>
      <c r="AC313" s="6"/>
      <c r="AD313" s="10"/>
      <c r="AE313" s="33"/>
      <c r="AF313" s="33"/>
      <c r="AG313" s="33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33"/>
      <c r="AC314" s="6"/>
      <c r="AD314" s="10"/>
      <c r="AE314" s="33"/>
      <c r="AF314" s="33"/>
      <c r="AG314" s="33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33"/>
      <c r="AC315" s="6"/>
      <c r="AD315" s="10"/>
      <c r="AE315" s="33"/>
      <c r="AF315" s="33"/>
      <c r="AG315" s="33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33"/>
      <c r="AC316" s="6"/>
      <c r="AD316" s="10"/>
      <c r="AE316" s="33"/>
      <c r="AF316" s="33"/>
      <c r="AG316" s="33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33"/>
      <c r="AC317" s="6"/>
      <c r="AD317" s="10"/>
      <c r="AE317" s="33"/>
      <c r="AF317" s="33"/>
      <c r="AG317" s="33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33"/>
      <c r="AC318" s="6"/>
      <c r="AD318" s="10"/>
      <c r="AE318" s="33"/>
      <c r="AF318" s="33"/>
      <c r="AG318" s="33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33"/>
      <c r="AC319" s="6"/>
      <c r="AD319" s="10"/>
      <c r="AE319" s="33"/>
      <c r="AF319" s="33"/>
      <c r="AG319" s="33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33"/>
      <c r="AC320" s="6"/>
      <c r="AD320" s="10"/>
      <c r="AE320" s="33"/>
      <c r="AF320" s="33"/>
      <c r="AG320" s="33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33"/>
      <c r="AC321" s="6"/>
      <c r="AD321" s="10"/>
      <c r="AE321" s="33"/>
      <c r="AF321" s="33"/>
      <c r="AG321" s="33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33"/>
      <c r="AC322" s="6"/>
      <c r="AD322" s="10"/>
      <c r="AE322" s="33"/>
      <c r="AF322" s="33"/>
      <c r="AG322" s="33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33"/>
      <c r="AC323" s="6"/>
      <c r="AD323" s="10"/>
      <c r="AE323" s="33"/>
      <c r="AF323" s="33"/>
      <c r="AG323" s="33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33"/>
      <c r="AC324" s="6"/>
      <c r="AD324" s="10"/>
      <c r="AE324" s="33"/>
      <c r="AF324" s="33"/>
      <c r="AG324" s="33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33"/>
      <c r="AC325" s="6"/>
      <c r="AD325" s="10"/>
      <c r="AE325" s="33"/>
      <c r="AF325" s="33"/>
      <c r="AG325" s="33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33"/>
      <c r="AC326" s="6"/>
      <c r="AD326" s="10"/>
      <c r="AE326" s="33"/>
      <c r="AF326" s="33"/>
      <c r="AG326" s="33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33"/>
      <c r="AC327" s="6"/>
      <c r="AD327" s="10"/>
      <c r="AE327" s="33"/>
      <c r="AF327" s="33"/>
      <c r="AG327" s="33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33"/>
      <c r="AC328" s="6"/>
      <c r="AD328" s="10"/>
      <c r="AE328" s="33"/>
      <c r="AF328" s="33"/>
      <c r="AG328" s="33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33"/>
      <c r="AC329" s="6"/>
      <c r="AD329" s="10"/>
      <c r="AE329" s="33"/>
      <c r="AF329" s="33"/>
      <c r="AG329" s="33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33"/>
      <c r="AC330" s="6"/>
      <c r="AD330" s="10"/>
      <c r="AE330" s="33"/>
      <c r="AF330" s="33"/>
      <c r="AG330" s="33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33"/>
      <c r="AC331" s="6"/>
      <c r="AD331" s="10"/>
      <c r="AE331" s="33"/>
      <c r="AF331" s="33"/>
      <c r="AG331" s="33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33"/>
      <c r="AC332" s="6"/>
      <c r="AD332" s="10"/>
      <c r="AE332" s="33"/>
      <c r="AF332" s="33"/>
      <c r="AG332" s="33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33"/>
      <c r="AC333" s="6"/>
      <c r="AD333" s="10"/>
      <c r="AE333" s="33"/>
      <c r="AF333" s="33"/>
      <c r="AG333" s="33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33"/>
      <c r="AC334" s="6"/>
      <c r="AD334" s="10"/>
      <c r="AE334" s="33"/>
      <c r="AF334" s="33"/>
      <c r="AG334" s="33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33"/>
      <c r="AC335" s="6"/>
      <c r="AD335" s="10"/>
      <c r="AE335" s="33"/>
      <c r="AF335" s="33"/>
      <c r="AG335" s="33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33"/>
      <c r="AC336" s="6"/>
      <c r="AD336" s="10"/>
      <c r="AE336" s="33"/>
      <c r="AF336" s="33"/>
      <c r="AG336" s="33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33"/>
      <c r="AC337" s="6"/>
      <c r="AD337" s="10"/>
      <c r="AE337" s="33"/>
      <c r="AF337" s="33"/>
      <c r="AG337" s="33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33"/>
      <c r="AC338" s="6"/>
      <c r="AD338" s="10"/>
      <c r="AE338" s="33"/>
      <c r="AF338" s="33"/>
      <c r="AG338" s="33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33"/>
      <c r="AC339" s="6"/>
      <c r="AD339" s="10"/>
      <c r="AE339" s="33"/>
      <c r="AF339" s="33"/>
      <c r="AG339" s="33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33"/>
      <c r="AC340" s="6"/>
      <c r="AD340" s="10"/>
      <c r="AE340" s="33"/>
      <c r="AF340" s="33"/>
      <c r="AG340" s="33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33"/>
      <c r="AC341" s="6"/>
      <c r="AD341" s="10"/>
      <c r="AE341" s="33"/>
      <c r="AF341" s="33"/>
      <c r="AG341" s="33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33"/>
      <c r="AC342" s="6"/>
      <c r="AD342" s="10"/>
      <c r="AE342" s="33"/>
      <c r="AF342" s="33"/>
      <c r="AG342" s="33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33"/>
      <c r="AC343" s="6"/>
      <c r="AD343" s="10"/>
      <c r="AE343" s="33"/>
      <c r="AF343" s="33"/>
      <c r="AG343" s="33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33"/>
      <c r="AC344" s="6"/>
      <c r="AD344" s="10"/>
      <c r="AE344" s="33"/>
      <c r="AF344" s="33"/>
      <c r="AG344" s="33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33"/>
      <c r="AC345" s="6"/>
      <c r="AD345" s="10"/>
      <c r="AE345" s="33"/>
      <c r="AF345" s="33"/>
      <c r="AG345" s="33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33"/>
      <c r="AC346" s="6"/>
      <c r="AD346" s="10"/>
      <c r="AE346" s="33"/>
      <c r="AF346" s="33"/>
      <c r="AG346" s="33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33"/>
      <c r="AC347" s="6"/>
      <c r="AD347" s="10"/>
      <c r="AE347" s="33"/>
      <c r="AF347" s="33"/>
      <c r="AG347" s="33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33"/>
      <c r="AC348" s="6"/>
      <c r="AD348" s="10"/>
      <c r="AE348" s="33"/>
      <c r="AF348" s="33"/>
      <c r="AG348" s="33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33"/>
      <c r="AC349" s="6"/>
      <c r="AD349" s="10"/>
      <c r="AE349" s="33"/>
      <c r="AF349" s="33"/>
      <c r="AG349" s="33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33"/>
      <c r="AC350" s="6"/>
      <c r="AD350" s="10"/>
      <c r="AE350" s="33"/>
      <c r="AF350" s="33"/>
      <c r="AG350" s="33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33"/>
      <c r="AC351" s="6"/>
      <c r="AD351" s="10"/>
      <c r="AE351" s="33"/>
      <c r="AF351" s="33"/>
      <c r="AG351" s="33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33"/>
      <c r="AC352" s="6"/>
      <c r="AD352" s="10"/>
      <c r="AE352" s="33"/>
      <c r="AF352" s="33"/>
      <c r="AG352" s="33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33"/>
      <c r="AC353" s="6"/>
      <c r="AD353" s="10"/>
      <c r="AE353" s="33"/>
      <c r="AF353" s="33"/>
      <c r="AG353" s="33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33"/>
      <c r="AC354" s="6"/>
      <c r="AD354" s="10"/>
      <c r="AE354" s="33"/>
      <c r="AF354" s="33"/>
      <c r="AG354" s="33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33"/>
      <c r="AC355" s="6"/>
      <c r="AD355" s="10"/>
      <c r="AE355" s="33"/>
      <c r="AF355" s="33"/>
      <c r="AG355" s="33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33"/>
      <c r="AC356" s="6"/>
      <c r="AD356" s="10"/>
      <c r="AE356" s="33"/>
      <c r="AF356" s="33"/>
      <c r="AG356" s="33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33"/>
      <c r="AC357" s="6"/>
      <c r="AD357" s="10"/>
      <c r="AE357" s="33"/>
      <c r="AF357" s="33"/>
      <c r="AG357" s="33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33"/>
      <c r="AC358" s="6"/>
      <c r="AD358" s="10"/>
      <c r="AE358" s="33"/>
      <c r="AF358" s="33"/>
      <c r="AG358" s="33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33"/>
      <c r="AC359" s="6"/>
      <c r="AD359" s="10"/>
      <c r="AE359" s="33"/>
      <c r="AF359" s="33"/>
      <c r="AG359" s="33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33"/>
      <c r="AC360" s="6"/>
      <c r="AD360" s="10"/>
      <c r="AE360" s="33"/>
      <c r="AF360" s="33"/>
      <c r="AG360" s="33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33"/>
      <c r="AC361" s="6"/>
      <c r="AD361" s="10"/>
      <c r="AE361" s="33"/>
      <c r="AF361" s="33"/>
      <c r="AG361" s="33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33"/>
      <c r="AC362" s="6"/>
      <c r="AD362" s="10"/>
      <c r="AE362" s="33"/>
      <c r="AF362" s="33"/>
      <c r="AG362" s="33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33"/>
      <c r="AC363" s="6"/>
      <c r="AD363" s="10"/>
      <c r="AE363" s="33"/>
      <c r="AF363" s="33"/>
      <c r="AG363" s="33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33"/>
      <c r="AC364" s="6"/>
      <c r="AD364" s="10"/>
      <c r="AE364" s="33"/>
      <c r="AF364" s="33"/>
      <c r="AG364" s="33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33"/>
      <c r="AC365" s="6"/>
      <c r="AD365" s="10"/>
      <c r="AE365" s="33"/>
      <c r="AF365" s="33"/>
      <c r="AG365" s="33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33"/>
      <c r="AC366" s="6"/>
      <c r="AD366" s="10"/>
      <c r="AE366" s="33"/>
      <c r="AF366" s="33"/>
      <c r="AG366" s="33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33"/>
      <c r="AC367" s="6"/>
      <c r="AD367" s="10"/>
      <c r="AE367" s="33"/>
      <c r="AF367" s="33"/>
      <c r="AG367" s="33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33"/>
      <c r="AC368" s="6"/>
      <c r="AD368" s="10"/>
      <c r="AE368" s="33"/>
      <c r="AF368" s="33"/>
      <c r="AG368" s="33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33"/>
      <c r="AC369" s="6"/>
      <c r="AD369" s="10"/>
      <c r="AE369" s="33"/>
      <c r="AF369" s="33"/>
      <c r="AG369" s="33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33"/>
      <c r="AC370" s="6"/>
      <c r="AD370" s="10"/>
      <c r="AE370" s="33"/>
      <c r="AF370" s="33"/>
      <c r="AG370" s="33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33"/>
      <c r="AC371" s="6"/>
      <c r="AD371" s="10"/>
      <c r="AE371" s="33"/>
      <c r="AF371" s="33"/>
      <c r="AG371" s="33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33"/>
      <c r="AC372" s="6"/>
      <c r="AD372" s="10"/>
      <c r="AE372" s="33"/>
      <c r="AF372" s="33"/>
      <c r="AG372" s="33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33"/>
      <c r="AC373" s="6"/>
      <c r="AD373" s="10"/>
      <c r="AE373" s="33"/>
      <c r="AF373" s="33"/>
      <c r="AG373" s="33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33"/>
      <c r="AC374" s="6"/>
      <c r="AD374" s="10"/>
      <c r="AE374" s="33"/>
      <c r="AF374" s="33"/>
      <c r="AG374" s="33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33"/>
      <c r="AC375" s="6"/>
      <c r="AD375" s="10"/>
      <c r="AE375" s="33"/>
      <c r="AF375" s="33"/>
      <c r="AG375" s="33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33"/>
      <c r="AC376" s="6"/>
      <c r="AD376" s="10"/>
      <c r="AE376" s="33"/>
      <c r="AF376" s="33"/>
      <c r="AG376" s="33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33"/>
      <c r="AC377" s="6"/>
      <c r="AD377" s="10"/>
      <c r="AE377" s="33"/>
      <c r="AF377" s="33"/>
      <c r="AG377" s="33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33"/>
      <c r="AC378" s="6"/>
      <c r="AD378" s="10"/>
      <c r="AE378" s="33"/>
      <c r="AF378" s="33"/>
      <c r="AG378" s="33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33"/>
      <c r="AC379" s="6"/>
      <c r="AD379" s="10"/>
      <c r="AE379" s="33"/>
      <c r="AF379" s="33"/>
      <c r="AG379" s="33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33"/>
      <c r="AC380" s="6"/>
      <c r="AD380" s="10"/>
      <c r="AE380" s="33"/>
      <c r="AF380" s="33"/>
      <c r="AG380" s="33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33"/>
      <c r="AC381" s="6"/>
      <c r="AD381" s="10"/>
      <c r="AE381" s="33"/>
      <c r="AF381" s="33"/>
      <c r="AG381" s="33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33"/>
      <c r="AC382" s="6"/>
      <c r="AD382" s="10"/>
      <c r="AE382" s="33"/>
      <c r="AF382" s="33"/>
      <c r="AG382" s="33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33"/>
      <c r="AC383" s="6"/>
      <c r="AD383" s="10"/>
      <c r="AE383" s="33"/>
      <c r="AF383" s="33"/>
      <c r="AG383" s="33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33"/>
      <c r="AC384" s="6"/>
      <c r="AD384" s="10"/>
      <c r="AE384" s="33"/>
      <c r="AF384" s="33"/>
      <c r="AG384" s="33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33"/>
      <c r="AC385" s="6"/>
      <c r="AD385" s="10"/>
      <c r="AE385" s="33"/>
      <c r="AF385" s="33"/>
      <c r="AG385" s="33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33"/>
      <c r="AC386" s="6"/>
      <c r="AD386" s="10"/>
      <c r="AE386" s="33"/>
      <c r="AF386" s="33"/>
      <c r="AG386" s="33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33"/>
      <c r="AC387" s="6"/>
      <c r="AD387" s="10"/>
      <c r="AE387" s="33"/>
      <c r="AF387" s="33"/>
      <c r="AG387" s="33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33"/>
      <c r="AC388" s="6"/>
      <c r="AD388" s="10"/>
      <c r="AE388" s="33"/>
      <c r="AF388" s="33"/>
      <c r="AG388" s="33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33"/>
      <c r="AC389" s="6"/>
      <c r="AD389" s="10"/>
      <c r="AE389" s="33"/>
      <c r="AF389" s="33"/>
      <c r="AG389" s="33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33"/>
      <c r="AC390" s="6"/>
      <c r="AD390" s="10"/>
      <c r="AE390" s="33"/>
      <c r="AF390" s="33"/>
      <c r="AG390" s="33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33"/>
      <c r="AC391" s="6"/>
      <c r="AD391" s="10"/>
      <c r="AE391" s="33"/>
      <c r="AF391" s="33"/>
      <c r="AG391" s="33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33"/>
      <c r="AC392" s="6"/>
      <c r="AD392" s="10"/>
      <c r="AE392" s="33"/>
      <c r="AF392" s="33"/>
      <c r="AG392" s="33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33"/>
      <c r="AC393" s="6"/>
      <c r="AD393" s="10"/>
      <c r="AE393" s="33"/>
      <c r="AF393" s="33"/>
      <c r="AG393" s="33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33"/>
      <c r="AC394" s="6"/>
      <c r="AD394" s="10"/>
      <c r="AE394" s="33"/>
      <c r="AF394" s="33"/>
      <c r="AG394" s="33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33"/>
      <c r="AC395" s="6"/>
      <c r="AD395" s="10"/>
      <c r="AE395" s="33"/>
      <c r="AF395" s="33"/>
      <c r="AG395" s="33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33"/>
      <c r="AC396" s="6"/>
      <c r="AD396" s="10"/>
      <c r="AE396" s="33"/>
      <c r="AF396" s="33"/>
      <c r="AG396" s="33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33"/>
      <c r="AC397" s="6"/>
      <c r="AD397" s="10"/>
      <c r="AE397" s="33"/>
      <c r="AF397" s="33"/>
      <c r="AG397" s="33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33"/>
      <c r="AC398" s="6"/>
      <c r="AD398" s="10"/>
      <c r="AE398" s="33"/>
      <c r="AF398" s="33"/>
      <c r="AG398" s="33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33"/>
      <c r="AC399" s="6"/>
      <c r="AD399" s="10"/>
      <c r="AE399" s="33"/>
      <c r="AF399" s="33"/>
      <c r="AG399" s="33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33"/>
      <c r="AC400" s="6"/>
      <c r="AD400" s="10"/>
      <c r="AE400" s="33"/>
      <c r="AF400" s="33"/>
      <c r="AG400" s="33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33"/>
      <c r="AC401" s="6"/>
      <c r="AD401" s="10"/>
      <c r="AE401" s="33"/>
      <c r="AF401" s="33"/>
      <c r="AG401" s="33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33"/>
      <c r="AC402" s="6"/>
      <c r="AD402" s="10"/>
      <c r="AE402" s="33"/>
      <c r="AF402" s="33"/>
      <c r="AG402" s="33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33"/>
      <c r="AC403" s="6"/>
      <c r="AD403" s="10"/>
      <c r="AE403" s="33"/>
      <c r="AF403" s="33"/>
      <c r="AG403" s="33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33"/>
      <c r="AC404" s="6"/>
      <c r="AD404" s="10"/>
      <c r="AE404" s="33"/>
      <c r="AF404" s="33"/>
      <c r="AG404" s="33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33"/>
      <c r="AC405" s="6"/>
      <c r="AD405" s="10"/>
      <c r="AE405" s="33"/>
      <c r="AF405" s="33"/>
      <c r="AG405" s="33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33"/>
      <c r="AC406" s="6"/>
      <c r="AD406" s="10"/>
      <c r="AE406" s="33"/>
      <c r="AF406" s="33"/>
      <c r="AG406" s="33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33"/>
      <c r="AC407" s="6"/>
      <c r="AD407" s="10"/>
      <c r="AE407" s="33"/>
      <c r="AF407" s="33"/>
      <c r="AG407" s="33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33"/>
      <c r="AC408" s="6"/>
      <c r="AD408" s="10"/>
      <c r="AE408" s="33"/>
      <c r="AF408" s="33"/>
      <c r="AG408" s="33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33"/>
      <c r="AC409" s="6"/>
      <c r="AD409" s="10"/>
      <c r="AE409" s="33"/>
      <c r="AF409" s="33"/>
      <c r="AG409" s="33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33"/>
      <c r="AC410" s="6"/>
      <c r="AD410" s="10"/>
      <c r="AE410" s="33"/>
      <c r="AF410" s="33"/>
      <c r="AG410" s="33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33"/>
      <c r="AC411" s="6"/>
      <c r="AD411" s="10"/>
      <c r="AE411" s="33"/>
      <c r="AF411" s="33"/>
      <c r="AG411" s="33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33"/>
      <c r="AC412" s="6"/>
      <c r="AD412" s="10"/>
      <c r="AE412" s="33"/>
      <c r="AF412" s="33"/>
      <c r="AG412" s="33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33"/>
      <c r="AC413" s="6"/>
      <c r="AD413" s="10"/>
      <c r="AE413" s="33"/>
      <c r="AF413" s="33"/>
      <c r="AG413" s="33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33"/>
      <c r="AC414" s="6"/>
      <c r="AD414" s="10"/>
      <c r="AE414" s="33"/>
      <c r="AF414" s="33"/>
      <c r="AG414" s="33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33"/>
      <c r="AC415" s="6"/>
      <c r="AD415" s="10"/>
      <c r="AE415" s="33"/>
      <c r="AF415" s="33"/>
      <c r="AG415" s="33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33"/>
      <c r="AC416" s="6"/>
      <c r="AD416" s="10"/>
      <c r="AE416" s="33"/>
      <c r="AF416" s="33"/>
      <c r="AG416" s="33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33"/>
      <c r="AC417" s="6"/>
      <c r="AD417" s="10"/>
      <c r="AE417" s="33"/>
      <c r="AF417" s="33"/>
      <c r="AG417" s="33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33"/>
      <c r="AC418" s="6"/>
      <c r="AD418" s="10"/>
      <c r="AE418" s="33"/>
      <c r="AF418" s="33"/>
      <c r="AG418" s="33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33"/>
      <c r="AC419" s="6"/>
      <c r="AD419" s="10"/>
      <c r="AE419" s="33"/>
      <c r="AF419" s="33"/>
      <c r="AG419" s="33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33"/>
      <c r="AC420" s="6"/>
      <c r="AD420" s="10"/>
      <c r="AE420" s="33"/>
      <c r="AF420" s="33"/>
      <c r="AG420" s="33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33"/>
      <c r="AC421" s="6"/>
      <c r="AD421" s="10"/>
      <c r="AE421" s="33"/>
      <c r="AF421" s="33"/>
      <c r="AG421" s="33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33"/>
      <c r="AC422" s="6"/>
      <c r="AD422" s="10"/>
      <c r="AE422" s="33"/>
      <c r="AF422" s="33"/>
      <c r="AG422" s="33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33"/>
      <c r="AC423" s="6"/>
      <c r="AD423" s="10"/>
      <c r="AE423" s="33"/>
      <c r="AF423" s="33"/>
      <c r="AG423" s="33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33"/>
      <c r="AC424" s="6"/>
      <c r="AD424" s="10"/>
      <c r="AE424" s="33"/>
      <c r="AF424" s="33"/>
      <c r="AG424" s="33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33"/>
      <c r="AC425" s="6"/>
      <c r="AD425" s="10"/>
      <c r="AE425" s="33"/>
      <c r="AF425" s="33"/>
      <c r="AG425" s="33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33"/>
      <c r="AC426" s="6"/>
      <c r="AD426" s="10"/>
      <c r="AE426" s="33"/>
      <c r="AF426" s="33"/>
      <c r="AG426" s="33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33"/>
      <c r="AC427" s="6"/>
      <c r="AD427" s="10"/>
      <c r="AE427" s="33"/>
      <c r="AF427" s="33"/>
      <c r="AG427" s="33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33"/>
      <c r="AC428" s="6"/>
      <c r="AD428" s="10"/>
      <c r="AE428" s="33"/>
      <c r="AF428" s="33"/>
      <c r="AG428" s="33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33"/>
      <c r="AC429" s="6"/>
      <c r="AD429" s="10"/>
      <c r="AE429" s="33"/>
      <c r="AF429" s="33"/>
      <c r="AG429" s="33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33"/>
      <c r="AC430" s="6"/>
      <c r="AD430" s="10"/>
      <c r="AE430" s="33"/>
      <c r="AF430" s="33"/>
      <c r="AG430" s="33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33"/>
      <c r="AC431" s="6"/>
      <c r="AD431" s="10"/>
      <c r="AE431" s="33"/>
      <c r="AF431" s="33"/>
      <c r="AG431" s="33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33"/>
      <c r="AC432" s="6"/>
      <c r="AD432" s="10"/>
      <c r="AE432" s="33"/>
      <c r="AF432" s="33"/>
      <c r="AG432" s="33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33"/>
      <c r="AC433" s="6"/>
      <c r="AD433" s="10"/>
      <c r="AE433" s="33"/>
      <c r="AF433" s="33"/>
      <c r="AG433" s="33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33"/>
      <c r="AC434" s="6"/>
      <c r="AD434" s="10"/>
      <c r="AE434" s="33"/>
      <c r="AF434" s="33"/>
      <c r="AG434" s="33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33"/>
      <c r="AC435" s="6"/>
      <c r="AD435" s="10"/>
      <c r="AE435" s="33"/>
      <c r="AF435" s="33"/>
      <c r="AG435" s="33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33"/>
      <c r="AC436" s="6"/>
      <c r="AD436" s="10"/>
      <c r="AE436" s="33"/>
      <c r="AF436" s="33"/>
      <c r="AG436" s="33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33"/>
      <c r="AC437" s="6"/>
      <c r="AD437" s="10"/>
      <c r="AE437" s="33"/>
      <c r="AF437" s="33"/>
      <c r="AG437" s="33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33"/>
      <c r="AC438" s="6"/>
      <c r="AD438" s="10"/>
      <c r="AE438" s="33"/>
      <c r="AF438" s="33"/>
      <c r="AG438" s="33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33"/>
      <c r="AC439" s="6"/>
      <c r="AD439" s="10"/>
      <c r="AE439" s="33"/>
      <c r="AF439" s="33"/>
      <c r="AG439" s="33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33"/>
      <c r="AC440" s="6"/>
      <c r="AD440" s="10"/>
      <c r="AE440" s="33"/>
      <c r="AF440" s="33"/>
      <c r="AG440" s="33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33"/>
      <c r="AC441" s="6"/>
      <c r="AD441" s="10"/>
      <c r="AE441" s="33"/>
      <c r="AF441" s="33"/>
      <c r="AG441" s="33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33"/>
      <c r="AC442" s="6"/>
      <c r="AD442" s="10"/>
      <c r="AE442" s="33"/>
      <c r="AF442" s="33"/>
      <c r="AG442" s="33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33"/>
      <c r="AC443" s="6"/>
      <c r="AD443" s="10"/>
      <c r="AE443" s="33"/>
      <c r="AF443" s="33"/>
      <c r="AG443" s="33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33"/>
      <c r="AC444" s="6"/>
      <c r="AD444" s="10"/>
      <c r="AE444" s="33"/>
      <c r="AF444" s="33"/>
      <c r="AG444" s="33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33"/>
      <c r="AC445" s="6"/>
      <c r="AD445" s="10"/>
      <c r="AE445" s="33"/>
      <c r="AF445" s="33"/>
      <c r="AG445" s="33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33"/>
      <c r="AC446" s="6"/>
      <c r="AD446" s="10"/>
      <c r="AE446" s="33"/>
      <c r="AF446" s="33"/>
      <c r="AG446" s="33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33"/>
      <c r="AC447" s="6"/>
      <c r="AD447" s="10"/>
      <c r="AE447" s="33"/>
      <c r="AF447" s="33"/>
      <c r="AG447" s="33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33"/>
      <c r="AC448" s="6"/>
      <c r="AD448" s="10"/>
      <c r="AE448" s="33"/>
      <c r="AF448" s="33"/>
      <c r="AG448" s="33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33"/>
      <c r="AC449" s="6"/>
      <c r="AD449" s="10"/>
      <c r="AE449" s="33"/>
      <c r="AF449" s="33"/>
      <c r="AG449" s="33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33"/>
      <c r="AC450" s="6"/>
      <c r="AD450" s="10"/>
      <c r="AE450" s="33"/>
      <c r="AF450" s="33"/>
      <c r="AG450" s="33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33"/>
      <c r="AC451" s="6"/>
      <c r="AD451" s="10"/>
      <c r="AE451" s="33"/>
      <c r="AF451" s="33"/>
      <c r="AG451" s="33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33"/>
      <c r="AC452" s="6"/>
      <c r="AD452" s="10"/>
      <c r="AE452" s="33"/>
      <c r="AF452" s="33"/>
      <c r="AG452" s="33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33"/>
      <c r="AC453" s="6"/>
      <c r="AD453" s="10"/>
      <c r="AE453" s="33"/>
      <c r="AF453" s="33"/>
      <c r="AG453" s="33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33"/>
      <c r="AC454" s="6"/>
      <c r="AD454" s="10"/>
      <c r="AE454" s="33"/>
      <c r="AF454" s="33"/>
      <c r="AG454" s="33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33"/>
      <c r="AC455" s="6"/>
      <c r="AD455" s="10"/>
      <c r="AE455" s="33"/>
      <c r="AF455" s="33"/>
      <c r="AG455" s="33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33"/>
      <c r="AC456" s="6"/>
      <c r="AD456" s="10"/>
      <c r="AE456" s="33"/>
      <c r="AF456" s="33"/>
      <c r="AG456" s="33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33"/>
      <c r="AC457" s="6"/>
      <c r="AD457" s="10"/>
      <c r="AE457" s="33"/>
      <c r="AF457" s="33"/>
      <c r="AG457" s="33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33"/>
      <c r="AC458" s="6"/>
      <c r="AD458" s="10"/>
      <c r="AE458" s="33"/>
      <c r="AF458" s="33"/>
      <c r="AG458" s="33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33"/>
      <c r="AC459" s="6"/>
      <c r="AD459" s="10"/>
      <c r="AE459" s="33"/>
      <c r="AF459" s="33"/>
      <c r="AG459" s="33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33"/>
      <c r="AC460" s="6"/>
      <c r="AD460" s="10"/>
      <c r="AE460" s="33"/>
      <c r="AF460" s="33"/>
      <c r="AG460" s="33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33"/>
      <c r="AC461" s="6"/>
      <c r="AD461" s="10"/>
      <c r="AE461" s="33"/>
      <c r="AF461" s="33"/>
      <c r="AG461" s="33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33"/>
      <c r="AC462" s="6"/>
      <c r="AD462" s="10"/>
      <c r="AE462" s="33"/>
      <c r="AF462" s="33"/>
      <c r="AG462" s="33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33"/>
      <c r="AC463" s="6"/>
      <c r="AD463" s="10"/>
      <c r="AE463" s="33"/>
      <c r="AF463" s="33"/>
      <c r="AG463" s="33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33"/>
      <c r="AC464" s="6"/>
      <c r="AD464" s="10"/>
      <c r="AE464" s="33"/>
      <c r="AF464" s="33"/>
      <c r="AG464" s="33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33"/>
      <c r="AC465" s="6"/>
      <c r="AD465" s="10"/>
      <c r="AE465" s="33"/>
      <c r="AF465" s="33"/>
      <c r="AG465" s="33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33"/>
      <c r="AC466" s="6"/>
      <c r="AD466" s="10"/>
      <c r="AE466" s="33"/>
      <c r="AF466" s="33"/>
      <c r="AG466" s="33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33"/>
      <c r="AC467" s="6"/>
      <c r="AD467" s="10"/>
      <c r="AE467" s="33"/>
      <c r="AF467" s="33"/>
      <c r="AG467" s="33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33"/>
      <c r="AC468" s="6"/>
      <c r="AD468" s="10"/>
      <c r="AE468" s="33"/>
      <c r="AF468" s="33"/>
      <c r="AG468" s="33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33"/>
      <c r="AC469" s="6"/>
      <c r="AD469" s="10"/>
      <c r="AE469" s="33"/>
      <c r="AF469" s="33"/>
      <c r="AG469" s="33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33"/>
      <c r="AC470" s="6"/>
      <c r="AD470" s="10"/>
      <c r="AE470" s="33"/>
      <c r="AF470" s="33"/>
      <c r="AG470" s="33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33"/>
      <c r="AC471" s="6"/>
      <c r="AD471" s="10"/>
      <c r="AE471" s="33"/>
      <c r="AF471" s="33"/>
      <c r="AG471" s="33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33"/>
      <c r="AC472" s="6"/>
      <c r="AD472" s="10"/>
      <c r="AE472" s="33"/>
      <c r="AF472" s="33"/>
      <c r="AG472" s="33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33"/>
      <c r="AC473" s="6"/>
      <c r="AD473" s="10"/>
      <c r="AE473" s="33"/>
      <c r="AF473" s="33"/>
      <c r="AG473" s="33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33"/>
      <c r="AC474" s="6"/>
      <c r="AD474" s="10"/>
      <c r="AE474" s="33"/>
      <c r="AF474" s="33"/>
      <c r="AG474" s="33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33"/>
      <c r="AC475" s="6"/>
      <c r="AD475" s="10"/>
      <c r="AE475" s="33"/>
      <c r="AF475" s="33"/>
      <c r="AG475" s="33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33"/>
      <c r="AC476" s="6"/>
      <c r="AD476" s="10"/>
      <c r="AE476" s="33"/>
      <c r="AF476" s="33"/>
      <c r="AG476" s="33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33"/>
      <c r="AC477" s="6"/>
      <c r="AD477" s="10"/>
      <c r="AE477" s="33"/>
      <c r="AF477" s="33"/>
      <c r="AG477" s="33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33"/>
      <c r="AC478" s="6"/>
      <c r="AD478" s="10"/>
      <c r="AE478" s="33"/>
      <c r="AF478" s="33"/>
      <c r="AG478" s="33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33"/>
      <c r="AC479" s="6"/>
      <c r="AD479" s="10"/>
      <c r="AE479" s="33"/>
      <c r="AF479" s="33"/>
      <c r="AG479" s="33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33"/>
      <c r="AC480" s="6"/>
      <c r="AD480" s="10"/>
      <c r="AE480" s="33"/>
      <c r="AF480" s="33"/>
      <c r="AG480" s="33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33"/>
      <c r="AC481" s="6"/>
      <c r="AD481" s="10"/>
      <c r="AE481" s="33"/>
      <c r="AF481" s="33"/>
      <c r="AG481" s="33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33"/>
      <c r="AC482" s="6"/>
      <c r="AD482" s="10"/>
      <c r="AE482" s="33"/>
      <c r="AF482" s="33"/>
      <c r="AG482" s="33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33"/>
      <c r="AC483" s="6"/>
      <c r="AD483" s="10"/>
      <c r="AE483" s="33"/>
      <c r="AF483" s="33"/>
      <c r="AG483" s="33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33"/>
      <c r="AC484" s="6"/>
      <c r="AD484" s="10"/>
      <c r="AE484" s="33"/>
      <c r="AF484" s="33"/>
      <c r="AG484" s="33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3"/>
      <c r="AC485" s="6"/>
      <c r="AD485" s="10"/>
      <c r="AE485" s="33"/>
      <c r="AF485" s="33"/>
      <c r="AG485" s="33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33"/>
      <c r="AC486" s="6"/>
      <c r="AD486" s="10"/>
      <c r="AE486" s="33"/>
      <c r="AF486" s="33"/>
      <c r="AG486" s="33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33"/>
      <c r="AC487" s="6"/>
      <c r="AD487" s="10"/>
      <c r="AE487" s="33"/>
      <c r="AF487" s="33"/>
      <c r="AG487" s="33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33"/>
      <c r="AC488" s="6"/>
      <c r="AD488" s="10"/>
      <c r="AE488" s="33"/>
      <c r="AF488" s="33"/>
      <c r="AG488" s="33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33"/>
      <c r="AC489" s="6"/>
      <c r="AD489" s="10"/>
      <c r="AE489" s="33"/>
      <c r="AF489" s="33"/>
      <c r="AG489" s="33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33"/>
      <c r="AC490" s="6"/>
      <c r="AD490" s="10"/>
      <c r="AE490" s="33"/>
      <c r="AF490" s="33"/>
      <c r="AG490" s="33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33"/>
      <c r="AC491" s="6"/>
      <c r="AD491" s="10"/>
      <c r="AE491" s="33"/>
      <c r="AF491" s="33"/>
      <c r="AG491" s="33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33"/>
      <c r="AC492" s="6"/>
      <c r="AD492" s="10"/>
      <c r="AE492" s="33"/>
      <c r="AF492" s="33"/>
      <c r="AG492" s="33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33"/>
      <c r="AC493" s="6"/>
      <c r="AD493" s="10"/>
      <c r="AE493" s="33"/>
      <c r="AF493" s="33"/>
      <c r="AG493" s="33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33"/>
      <c r="AC494" s="6"/>
      <c r="AD494" s="10"/>
      <c r="AE494" s="33"/>
      <c r="AF494" s="33"/>
      <c r="AG494" s="33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33"/>
      <c r="AC495" s="6"/>
      <c r="AD495" s="10"/>
      <c r="AE495" s="33"/>
      <c r="AF495" s="33"/>
      <c r="AG495" s="33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33"/>
      <c r="AC496" s="6"/>
      <c r="AD496" s="10"/>
      <c r="AE496" s="33"/>
      <c r="AF496" s="33"/>
      <c r="AG496" s="33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33"/>
      <c r="AC497" s="6"/>
      <c r="AD497" s="10"/>
      <c r="AE497" s="33"/>
      <c r="AF497" s="33"/>
      <c r="AG497" s="33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33"/>
      <c r="AC498" s="6"/>
      <c r="AD498" s="10"/>
      <c r="AE498" s="33"/>
      <c r="AF498" s="33"/>
      <c r="AG498" s="33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33"/>
      <c r="AC499" s="6"/>
      <c r="AD499" s="10"/>
      <c r="AE499" s="33"/>
      <c r="AF499" s="33"/>
      <c r="AG499" s="33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33"/>
      <c r="AC500" s="6"/>
      <c r="AD500" s="10"/>
      <c r="AE500" s="33"/>
      <c r="AF500" s="33"/>
      <c r="AG500" s="33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75" xr:uid="{8342C68B-1187-4F20-9F04-756F1B6607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2024-10-31T10:55:57Z</dcterms:created>
  <dcterms:modified xsi:type="dcterms:W3CDTF">2024-11-01T07:55:54Z</dcterms:modified>
</cp:coreProperties>
</file>