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16E29DA-EBCC-4654-A6C9-C672C5C382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Y505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Y393" i="1" s="1"/>
  <c r="P383" i="1"/>
  <c r="BP382" i="1"/>
  <c r="BO382" i="1"/>
  <c r="BN382" i="1"/>
  <c r="BM382" i="1"/>
  <c r="Z382" i="1"/>
  <c r="Y382" i="1"/>
  <c r="P382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Y371" i="1"/>
  <c r="X371" i="1"/>
  <c r="BP370" i="1"/>
  <c r="BO370" i="1"/>
  <c r="BN370" i="1"/>
  <c r="BM370" i="1"/>
  <c r="Z370" i="1"/>
  <c r="Z371" i="1" s="1"/>
  <c r="Y370" i="1"/>
  <c r="V627" i="1" s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6" i="1" s="1"/>
  <c r="P364" i="1"/>
  <c r="BP363" i="1"/>
  <c r="BO363" i="1"/>
  <c r="BN363" i="1"/>
  <c r="BM363" i="1"/>
  <c r="Z363" i="1"/>
  <c r="Y363" i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Y361" i="1" s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U627" i="1" s="1"/>
  <c r="P323" i="1"/>
  <c r="X320" i="1"/>
  <c r="X319" i="1"/>
  <c r="BO318" i="1"/>
  <c r="BM318" i="1"/>
  <c r="Y318" i="1"/>
  <c r="Y320" i="1" s="1"/>
  <c r="P318" i="1"/>
  <c r="BP317" i="1"/>
  <c r="BO317" i="1"/>
  <c r="BN317" i="1"/>
  <c r="BM317" i="1"/>
  <c r="Z317" i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Y304" i="1" s="1"/>
  <c r="P300" i="1"/>
  <c r="BP299" i="1"/>
  <c r="BO299" i="1"/>
  <c r="BN299" i="1"/>
  <c r="BM299" i="1"/>
  <c r="Z299" i="1"/>
  <c r="Y299" i="1"/>
  <c r="R627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Y295" i="1" s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Y283" i="1" s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27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Y245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8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27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5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H627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Y145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7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7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21" i="1" s="1"/>
  <c r="BO22" i="1"/>
  <c r="X619" i="1" s="1"/>
  <c r="BM22" i="1"/>
  <c r="X618" i="1" s="1"/>
  <c r="X620" i="1" s="1"/>
  <c r="Y22" i="1"/>
  <c r="B627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17" i="1"/>
  <c r="Z27" i="1"/>
  <c r="Z35" i="1" s="1"/>
  <c r="BN27" i="1"/>
  <c r="BP27" i="1"/>
  <c r="Z29" i="1"/>
  <c r="BN29" i="1"/>
  <c r="Z33" i="1"/>
  <c r="BN33" i="1"/>
  <c r="C627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Y135" i="1"/>
  <c r="Z138" i="1"/>
  <c r="Z144" i="1" s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7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Z179" i="1" s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Y203" i="1"/>
  <c r="J627" i="1"/>
  <c r="Y209" i="1"/>
  <c r="Z207" i="1"/>
  <c r="Z208" i="1" s="1"/>
  <c r="BN207" i="1"/>
  <c r="Y208" i="1"/>
  <c r="Y213" i="1"/>
  <c r="BP218" i="1"/>
  <c r="BN218" i="1"/>
  <c r="Z218" i="1"/>
  <c r="Z295" i="1"/>
  <c r="H9" i="1"/>
  <c r="Y24" i="1"/>
  <c r="Y72" i="1"/>
  <c r="Y110" i="1"/>
  <c r="Y127" i="1"/>
  <c r="Y171" i="1"/>
  <c r="Y192" i="1"/>
  <c r="BP212" i="1"/>
  <c r="BN212" i="1"/>
  <c r="Z212" i="1"/>
  <c r="Z213" i="1" s="1"/>
  <c r="Y214" i="1"/>
  <c r="Y224" i="1"/>
  <c r="Y225" i="1"/>
  <c r="BP216" i="1"/>
  <c r="BN216" i="1"/>
  <c r="Z216" i="1"/>
  <c r="BP220" i="1"/>
  <c r="BN220" i="1"/>
  <c r="Z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39" i="1"/>
  <c r="Z242" i="1"/>
  <c r="BN242" i="1"/>
  <c r="BP242" i="1"/>
  <c r="Z244" i="1"/>
  <c r="Z245" i="1" s="1"/>
  <c r="BN244" i="1"/>
  <c r="Z249" i="1"/>
  <c r="Z257" i="1" s="1"/>
  <c r="BN249" i="1"/>
  <c r="BP249" i="1"/>
  <c r="Z251" i="1"/>
  <c r="BN251" i="1"/>
  <c r="Z253" i="1"/>
  <c r="BN253" i="1"/>
  <c r="Z255" i="1"/>
  <c r="BN255" i="1"/>
  <c r="Y258" i="1"/>
  <c r="M627" i="1"/>
  <c r="Z262" i="1"/>
  <c r="Z269" i="1" s="1"/>
  <c r="BN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Z283" i="1" s="1"/>
  <c r="BN281" i="1"/>
  <c r="Y284" i="1"/>
  <c r="Y289" i="1"/>
  <c r="Q627" i="1"/>
  <c r="Z293" i="1"/>
  <c r="BN293" i="1"/>
  <c r="BP293" i="1"/>
  <c r="Y296" i="1"/>
  <c r="Z300" i="1"/>
  <c r="Z304" i="1" s="1"/>
  <c r="BN300" i="1"/>
  <c r="BP300" i="1"/>
  <c r="Z302" i="1"/>
  <c r="BN302" i="1"/>
  <c r="Y305" i="1"/>
  <c r="Y310" i="1"/>
  <c r="T627" i="1"/>
  <c r="Y315" i="1"/>
  <c r="Z318" i="1"/>
  <c r="Z319" i="1" s="1"/>
  <c r="BN318" i="1"/>
  <c r="BP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Y339" i="1"/>
  <c r="Y347" i="1"/>
  <c r="Z342" i="1"/>
  <c r="Z347" i="1" s="1"/>
  <c r="BN342" i="1"/>
  <c r="BP344" i="1"/>
  <c r="BN344" i="1"/>
  <c r="Z344" i="1"/>
  <c r="BP352" i="1"/>
  <c r="BN352" i="1"/>
  <c r="Z352" i="1"/>
  <c r="Z360" i="1"/>
  <c r="BP358" i="1"/>
  <c r="BN358" i="1"/>
  <c r="Z358" i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X627" i="1"/>
  <c r="Y420" i="1"/>
  <c r="BP413" i="1"/>
  <c r="BN413" i="1"/>
  <c r="Z413" i="1"/>
  <c r="BP417" i="1"/>
  <c r="BN417" i="1"/>
  <c r="Z417" i="1"/>
  <c r="BP429" i="1"/>
  <c r="BN429" i="1"/>
  <c r="Z429" i="1"/>
  <c r="Z433" i="1" s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257" i="1"/>
  <c r="Y270" i="1"/>
  <c r="Y332" i="1"/>
  <c r="BP346" i="1"/>
  <c r="BN346" i="1"/>
  <c r="Z346" i="1"/>
  <c r="Y348" i="1"/>
  <c r="Y353" i="1"/>
  <c r="BP350" i="1"/>
  <c r="BN350" i="1"/>
  <c r="Z350" i="1"/>
  <c r="Z353" i="1" s="1"/>
  <c r="Z366" i="1"/>
  <c r="BP364" i="1"/>
  <c r="BN364" i="1"/>
  <c r="Z364" i="1"/>
  <c r="BP383" i="1"/>
  <c r="BN383" i="1"/>
  <c r="Z383" i="1"/>
  <c r="BP387" i="1"/>
  <c r="BN387" i="1"/>
  <c r="Z387" i="1"/>
  <c r="Z393" i="1" s="1"/>
  <c r="BP391" i="1"/>
  <c r="BN391" i="1"/>
  <c r="Z391" i="1"/>
  <c r="BP403" i="1"/>
  <c r="BN403" i="1"/>
  <c r="Z403" i="1"/>
  <c r="Y405" i="1"/>
  <c r="Y410" i="1"/>
  <c r="BP407" i="1"/>
  <c r="BN407" i="1"/>
  <c r="Z407" i="1"/>
  <c r="Z409" i="1" s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BP431" i="1"/>
  <c r="BN431" i="1"/>
  <c r="Z431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BP485" i="1"/>
  <c r="BN485" i="1"/>
  <c r="Z485" i="1"/>
  <c r="Y488" i="1"/>
  <c r="BP501" i="1"/>
  <c r="BN501" i="1"/>
  <c r="Z501" i="1"/>
  <c r="Z504" i="1" s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66" i="1" l="1"/>
  <c r="Z597" i="1"/>
  <c r="Z583" i="1"/>
  <c r="Z543" i="1"/>
  <c r="Z488" i="1"/>
  <c r="Z420" i="1"/>
  <c r="Z338" i="1"/>
  <c r="Z331" i="1"/>
  <c r="Z134" i="1"/>
  <c r="Z126" i="1"/>
  <c r="Z117" i="1"/>
  <c r="Z109" i="1"/>
  <c r="Z102" i="1"/>
  <c r="Z96" i="1"/>
  <c r="Z87" i="1"/>
  <c r="Z78" i="1"/>
  <c r="Z71" i="1"/>
  <c r="Y621" i="1"/>
  <c r="Y618" i="1"/>
  <c r="Z525" i="1"/>
  <c r="Z465" i="1"/>
  <c r="Z404" i="1"/>
  <c r="Z224" i="1"/>
  <c r="Y617" i="1"/>
  <c r="Y619" i="1"/>
  <c r="Z622" i="1"/>
  <c r="Y620" i="1" l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<sst xmlns="http://schemas.openxmlformats.org/spreadsheetml/2006/main" count="2920" uniqueCount="1037">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</sst>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1" zoomScaleNormal="100" zoomScaleSheetLayoutView="100" workbookViewId="0">
      <selection activeCell="AA623" sqref="AA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52</v>
      </c>
      <c r="Y74" s="724">
        <f>IFERROR(IF(X74="",0,CEILING((X74/$H74),1)*$H74),"")</f>
        <v>54</v>
      </c>
      <c r="Z74" s="36">
        <f>IFERROR(IF(Y74=0,"",ROUNDUP(Y74/H74,0)*0.02175),"")</f>
        <v>0.10874999999999999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54.311111111111103</v>
      </c>
      <c r="BN74" s="64">
        <f>IFERROR(Y74*I74/H74,"0")</f>
        <v>56.4</v>
      </c>
      <c r="BO74" s="64">
        <f>IFERROR(1/J74*(X74/H74),"0")</f>
        <v>8.5978835978835974E-2</v>
      </c>
      <c r="BP74" s="64">
        <f>IFERROR(1/J74*(Y74/H74),"0")</f>
        <v>8.9285714285714274E-2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4.8148148148148149</v>
      </c>
      <c r="Y78" s="725">
        <f>IFERROR(Y74/H74,"0")+IFERROR(Y75/H75,"0")+IFERROR(Y76/H76,"0")+IFERROR(Y77/H77,"0")</f>
        <v>5</v>
      </c>
      <c r="Z78" s="725">
        <f>IFERROR(IF(Z74="",0,Z74),"0")+IFERROR(IF(Z75="",0,Z75),"0")+IFERROR(IF(Z76="",0,Z76),"0")+IFERROR(IF(Z77="",0,Z77),"0")</f>
        <v>0.10874999999999999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52</v>
      </c>
      <c r="Y79" s="725">
        <f>IFERROR(SUM(Y74:Y77),"0")</f>
        <v>54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5</v>
      </c>
      <c r="Y85" s="724">
        <f t="shared" si="16"/>
        <v>5.4</v>
      </c>
      <c r="Z85" s="36">
        <f>IFERROR(IF(Y85=0,"",ROUNDUP(Y85/H85,0)*0.00502),"")</f>
        <v>1.506E-2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5.2777777777777777</v>
      </c>
      <c r="BN85" s="64">
        <f t="shared" si="18"/>
        <v>5.7</v>
      </c>
      <c r="BO85" s="64">
        <f t="shared" si="19"/>
        <v>1.1870845204178538E-2</v>
      </c>
      <c r="BP85" s="64">
        <f t="shared" si="20"/>
        <v>1.2820512820512822E-2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2.7777777777777777</v>
      </c>
      <c r="Y87" s="725">
        <f>IFERROR(Y81/H81,"0")+IFERROR(Y82/H82,"0")+IFERROR(Y83/H83,"0")+IFERROR(Y84/H84,"0")+IFERROR(Y85/H85,"0")+IFERROR(Y86/H86,"0")</f>
        <v>3</v>
      </c>
      <c r="Z87" s="725">
        <f>IFERROR(IF(Z81="",0,Z81),"0")+IFERROR(IF(Z82="",0,Z82),"0")+IFERROR(IF(Z83="",0,Z83),"0")+IFERROR(IF(Z84="",0,Z84),"0")+IFERROR(IF(Z85="",0,Z85),"0")+IFERROR(IF(Z86="",0,Z86),"0")</f>
        <v>1.506E-2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5</v>
      </c>
      <c r="Y88" s="725">
        <f>IFERROR(SUM(Y81:Y86),"0")</f>
        <v>5.4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8</v>
      </c>
      <c r="Y106" s="724">
        <f>IFERROR(IF(X106="",0,CEILING((X106/$H106),1)*$H106),"")</f>
        <v>10.8</v>
      </c>
      <c r="Z106" s="36">
        <f>IFERROR(IF(Y106=0,"",ROUNDUP(Y106/H106,0)*0.02175),"")</f>
        <v>2.1749999999999999E-2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8.3555555555555543</v>
      </c>
      <c r="BN106" s="64">
        <f>IFERROR(Y106*I106/H106,"0")</f>
        <v>11.28</v>
      </c>
      <c r="BO106" s="64">
        <f>IFERROR(1/J106*(X106/H106),"0")</f>
        <v>1.3227513227513227E-2</v>
      </c>
      <c r="BP106" s="64">
        <f>IFERROR(1/J106*(Y106/H106),"0")</f>
        <v>1.7857142857142856E-2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0.7407407407407407</v>
      </c>
      <c r="Y109" s="725">
        <f>IFERROR(Y106/H106,"0")+IFERROR(Y107/H107,"0")+IFERROR(Y108/H108,"0")</f>
        <v>1</v>
      </c>
      <c r="Z109" s="725">
        <f>IFERROR(IF(Z106="",0,Z106),"0")+IFERROR(IF(Z107="",0,Z107),"0")+IFERROR(IF(Z108="",0,Z108),"0")</f>
        <v>2.1749999999999999E-2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8</v>
      </c>
      <c r="Y110" s="725">
        <f>IFERROR(SUM(Y106:Y108),"0")</f>
        <v>10.8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10</v>
      </c>
      <c r="Y113" s="724">
        <f>IFERROR(IF(X113="",0,CEILING((X113/$H113),1)*$H113),"")</f>
        <v>16.8</v>
      </c>
      <c r="Z113" s="36">
        <f>IFERROR(IF(Y113=0,"",ROUNDUP(Y113/H113,0)*0.02175),"")</f>
        <v>4.3499999999999997E-2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10.671428571428571</v>
      </c>
      <c r="BN113" s="64">
        <f>IFERROR(Y113*I113/H113,"0")</f>
        <v>17.928000000000001</v>
      </c>
      <c r="BO113" s="64">
        <f>IFERROR(1/J113*(X113/H113),"0")</f>
        <v>2.1258503401360544E-2</v>
      </c>
      <c r="BP113" s="64">
        <f>IFERROR(1/J113*(Y113/H113),"0")</f>
        <v>3.5714285714285712E-2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1.1904761904761905</v>
      </c>
      <c r="Y117" s="725">
        <f>IFERROR(Y112/H112,"0")+IFERROR(Y113/H113,"0")+IFERROR(Y114/H114,"0")+IFERROR(Y115/H115,"0")+IFERROR(Y116/H116,"0")</f>
        <v>2</v>
      </c>
      <c r="Z117" s="725">
        <f>IFERROR(IF(Z112="",0,Z112),"0")+IFERROR(IF(Z113="",0,Z113),"0")+IFERROR(IF(Z114="",0,Z114),"0")+IFERROR(IF(Z115="",0,Z115),"0")+IFERROR(IF(Z116="",0,Z116),"0")</f>
        <v>4.3499999999999997E-2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10</v>
      </c>
      <c r="Y118" s="725">
        <f>IFERROR(SUM(Y112:Y116),"0")</f>
        <v>16.8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22</v>
      </c>
      <c r="Y122" s="724">
        <f>IFERROR(IF(X122="",0,CEILING((X122/$H122),1)*$H122),"")</f>
        <v>22.4</v>
      </c>
      <c r="Z122" s="36">
        <f>IFERROR(IF(Y122=0,"",ROUNDUP(Y122/H122,0)*0.02175),"")</f>
        <v>4.3499999999999997E-2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22.942857142857143</v>
      </c>
      <c r="BN122" s="64">
        <f>IFERROR(Y122*I122/H122,"0")</f>
        <v>23.360000000000003</v>
      </c>
      <c r="BO122" s="64">
        <f>IFERROR(1/J122*(X122/H122),"0")</f>
        <v>3.5076530612244895E-2</v>
      </c>
      <c r="BP122" s="64">
        <f>IFERROR(1/J122*(Y122/H122),"0")</f>
        <v>3.5714285714285712E-2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1.9642857142857144</v>
      </c>
      <c r="Y126" s="725">
        <f>IFERROR(Y121/H121,"0")+IFERROR(Y122/H122,"0")+IFERROR(Y123/H123,"0")+IFERROR(Y124/H124,"0")+IFERROR(Y125/H125,"0")</f>
        <v>2</v>
      </c>
      <c r="Z126" s="725">
        <f>IFERROR(IF(Z121="",0,Z121),"0")+IFERROR(IF(Z122="",0,Z122),"0")+IFERROR(IF(Z123="",0,Z123),"0")+IFERROR(IF(Z124="",0,Z124),"0")+IFERROR(IF(Z125="",0,Z125),"0")</f>
        <v>4.3499999999999997E-2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22</v>
      </c>
      <c r="Y127" s="725">
        <f>IFERROR(SUM(Y121:Y125),"0")</f>
        <v>22.4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11</v>
      </c>
      <c r="Y129" s="724">
        <f>IFERROR(IF(X129="",0,CEILING((X129/$H129),1)*$H129),"")</f>
        <v>21.6</v>
      </c>
      <c r="Z129" s="36">
        <f>IFERROR(IF(Y129=0,"",ROUNDUP(Y129/H129,0)*0.02175),"")</f>
        <v>4.3499999999999997E-2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11.488888888888887</v>
      </c>
      <c r="BN129" s="64">
        <f>IFERROR(Y129*I129/H129,"0")</f>
        <v>22.56</v>
      </c>
      <c r="BO129" s="64">
        <f>IFERROR(1/J129*(X129/H129),"0")</f>
        <v>1.8187830687830683E-2</v>
      </c>
      <c r="BP129" s="64">
        <f>IFERROR(1/J129*(Y129/H129),"0")</f>
        <v>3.5714285714285712E-2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1.0185185185185184</v>
      </c>
      <c r="Y134" s="725">
        <f>IFERROR(Y129/H129,"0")+IFERROR(Y130/H130,"0")+IFERROR(Y131/H131,"0")+IFERROR(Y132/H132,"0")+IFERROR(Y133/H133,"0")</f>
        <v>2</v>
      </c>
      <c r="Z134" s="725">
        <f>IFERROR(IF(Z129="",0,Z129),"0")+IFERROR(IF(Z130="",0,Z130),"0")+IFERROR(IF(Z131="",0,Z131),"0")+IFERROR(IF(Z132="",0,Z132),"0")+IFERROR(IF(Z133="",0,Z133),"0")</f>
        <v>4.3499999999999997E-2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11</v>
      </c>
      <c r="Y135" s="725">
        <f>IFERROR(SUM(Y129:Y133),"0")</f>
        <v>21.6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14</v>
      </c>
      <c r="Y182" s="724">
        <f>IFERROR(IF(X182="",0,CEILING((X182/$H182),1)*$H182),"")</f>
        <v>16.8</v>
      </c>
      <c r="Z182" s="36">
        <f>IFERROR(IF(Y182=0,"",ROUNDUP(Y182/H182,0)*0.02175),"")</f>
        <v>4.3499999999999997E-2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14.940000000000001</v>
      </c>
      <c r="BN182" s="64">
        <f>IFERROR(Y182*I182/H182,"0")</f>
        <v>17.928000000000001</v>
      </c>
      <c r="BO182" s="64">
        <f>IFERROR(1/J182*(X182/H182),"0")</f>
        <v>2.9761904761904757E-2</v>
      </c>
      <c r="BP182" s="64">
        <f>IFERROR(1/J182*(Y182/H182),"0")</f>
        <v>3.5714285714285712E-2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1.6666666666666665</v>
      </c>
      <c r="Y185" s="725">
        <f>IFERROR(Y182/H182,"0")+IFERROR(Y183/H183,"0")+IFERROR(Y184/H184,"0")</f>
        <v>2</v>
      </c>
      <c r="Z185" s="725">
        <f>IFERROR(IF(Z182="",0,Z182),"0")+IFERROR(IF(Z183="",0,Z183),"0")+IFERROR(IF(Z184="",0,Z184),"0")</f>
        <v>4.3499999999999997E-2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14</v>
      </c>
      <c r="Y186" s="725">
        <f>IFERROR(SUM(Y182:Y184),"0")</f>
        <v>16.8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6</v>
      </c>
      <c r="Y190" s="724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6.3030303030303036</v>
      </c>
      <c r="BN190" s="64">
        <f>IFERROR(Y190*I190/H190,"0")</f>
        <v>8.32</v>
      </c>
      <c r="BO190" s="64">
        <f>IFERROR(1/J190*(X190/H190),"0")</f>
        <v>1.2950012950012951E-2</v>
      </c>
      <c r="BP190" s="64">
        <f>IFERROR(1/J190*(Y190/H190),"0")</f>
        <v>1.7094017094017096E-2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3.0303030303030303</v>
      </c>
      <c r="Y191" s="725">
        <f>IFERROR(Y190/H190,"0")</f>
        <v>4</v>
      </c>
      <c r="Z191" s="725">
        <f>IFERROR(IF(Z190="",0,Z190),"0")</f>
        <v>2.0080000000000001E-2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6</v>
      </c>
      <c r="Y192" s="725">
        <f>IFERROR(SUM(Y190:Y190),"0")</f>
        <v>7.92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29</v>
      </c>
      <c r="Y194" s="724">
        <f t="shared" ref="Y194:Y201" si="31">IFERROR(IF(X194="",0,CEILING((X194/$H194),1)*$H194),"")</f>
        <v>29.400000000000002</v>
      </c>
      <c r="Z194" s="36">
        <f>IFERROR(IF(Y194=0,"",ROUNDUP(Y194/H194,0)*0.00753),"")</f>
        <v>5.271E-2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30.795238095238094</v>
      </c>
      <c r="BN194" s="64">
        <f t="shared" ref="BN194:BN201" si="33">IFERROR(Y194*I194/H194,"0")</f>
        <v>31.22</v>
      </c>
      <c r="BO194" s="64">
        <f t="shared" ref="BO194:BO201" si="34">IFERROR(1/J194*(X194/H194),"0")</f>
        <v>4.4261294261294257E-2</v>
      </c>
      <c r="BP194" s="64">
        <f t="shared" ref="BP194:BP201" si="35">IFERROR(1/J194*(Y194/H194),"0")</f>
        <v>4.4871794871794872E-2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9</v>
      </c>
      <c r="Y197" s="724">
        <f t="shared" si="31"/>
        <v>10.5</v>
      </c>
      <c r="Z197" s="36">
        <f>IFERROR(IF(Y197=0,"",ROUNDUP(Y197/H197,0)*0.00502),"")</f>
        <v>2.5100000000000001E-2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9.5571428571428569</v>
      </c>
      <c r="BN197" s="64">
        <f t="shared" si="33"/>
        <v>11.149999999999999</v>
      </c>
      <c r="BO197" s="64">
        <f t="shared" si="34"/>
        <v>1.8315018315018316E-2</v>
      </c>
      <c r="BP197" s="64">
        <f t="shared" si="35"/>
        <v>2.1367521367521368E-2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13</v>
      </c>
      <c r="Y199" s="724">
        <f t="shared" si="31"/>
        <v>14.700000000000001</v>
      </c>
      <c r="Z199" s="36">
        <f>IFERROR(IF(Y199=0,"",ROUNDUP(Y199/H199,0)*0.00502),"")</f>
        <v>3.5140000000000005E-2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13.619047619047619</v>
      </c>
      <c r="BN199" s="64">
        <f t="shared" si="33"/>
        <v>15.4</v>
      </c>
      <c r="BO199" s="64">
        <f t="shared" si="34"/>
        <v>2.6455026455026454E-2</v>
      </c>
      <c r="BP199" s="64">
        <f t="shared" si="35"/>
        <v>2.9914529914529919E-2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17.38095238095238</v>
      </c>
      <c r="Y202" s="725">
        <f>IFERROR(Y194/H194,"0")+IFERROR(Y195/H195,"0")+IFERROR(Y196/H196,"0")+IFERROR(Y197/H197,"0")+IFERROR(Y198/H198,"0")+IFERROR(Y199/H199,"0")+IFERROR(Y200/H200,"0")+IFERROR(Y201/H201,"0")</f>
        <v>19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0.11295000000000001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51</v>
      </c>
      <c r="Y203" s="725">
        <f>IFERROR(SUM(Y194:Y201),"0")</f>
        <v>54.600000000000009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19</v>
      </c>
      <c r="Y217" s="724">
        <f t="shared" si="36"/>
        <v>21.6</v>
      </c>
      <c r="Z217" s="36">
        <f>IFERROR(IF(Y217=0,"",ROUNDUP(Y217/H217,0)*0.00902),"")</f>
        <v>3.6080000000000001E-2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19.738888888888887</v>
      </c>
      <c r="BN217" s="64">
        <f t="shared" si="38"/>
        <v>22.44</v>
      </c>
      <c r="BO217" s="64">
        <f t="shared" si="39"/>
        <v>2.6655443322109985E-2</v>
      </c>
      <c r="BP217" s="64">
        <f t="shared" si="40"/>
        <v>3.0303030303030304E-2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27</v>
      </c>
      <c r="Y219" s="724">
        <f t="shared" si="36"/>
        <v>27</v>
      </c>
      <c r="Z219" s="36">
        <f>IFERROR(IF(Y219=0,"",ROUNDUP(Y219/H219,0)*0.00902),"")</f>
        <v>4.5100000000000001E-2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28.049999999999997</v>
      </c>
      <c r="BN219" s="64">
        <f t="shared" si="38"/>
        <v>28.049999999999997</v>
      </c>
      <c r="BO219" s="64">
        <f t="shared" si="39"/>
        <v>3.787878787878788E-2</v>
      </c>
      <c r="BP219" s="64">
        <f t="shared" si="40"/>
        <v>3.787878787878788E-2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8.518518518518519</v>
      </c>
      <c r="Y224" s="725">
        <f>IFERROR(Y216/H216,"0")+IFERROR(Y217/H217,"0")+IFERROR(Y218/H218,"0")+IFERROR(Y219/H219,"0")+IFERROR(Y220/H220,"0")+IFERROR(Y221/H221,"0")+IFERROR(Y222/H222,"0")+IFERROR(Y223/H223,"0")</f>
        <v>9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8.1180000000000002E-2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46</v>
      </c>
      <c r="Y225" s="725">
        <f>IFERROR(SUM(Y216:Y223),"0")</f>
        <v>48.6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10</v>
      </c>
      <c r="Y228" s="724">
        <f t="shared" si="41"/>
        <v>15.6</v>
      </c>
      <c r="Z228" s="36">
        <f>IFERROR(IF(Y228=0,"",ROUNDUP(Y228/H228,0)*0.02175),"")</f>
        <v>4.3499999999999997E-2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10.723076923076926</v>
      </c>
      <c r="BN228" s="64">
        <f t="shared" si="43"/>
        <v>16.728000000000002</v>
      </c>
      <c r="BO228" s="64">
        <f t="shared" si="44"/>
        <v>2.2893772893772896E-2</v>
      </c>
      <c r="BP228" s="64">
        <f t="shared" si="45"/>
        <v>3.5714285714285712E-2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59</v>
      </c>
      <c r="Y231" s="724">
        <f t="shared" si="41"/>
        <v>60</v>
      </c>
      <c r="Z231" s="36">
        <f t="shared" ref="Z231:Z237" si="46">IFERROR(IF(Y231=0,"",ROUNDUP(Y231/H231,0)*0.00753),"")</f>
        <v>0.18825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66.129166666666677</v>
      </c>
      <c r="BN231" s="64">
        <f t="shared" si="43"/>
        <v>67.25</v>
      </c>
      <c r="BO231" s="64">
        <f t="shared" si="44"/>
        <v>0.15758547008547011</v>
      </c>
      <c r="BP231" s="64">
        <f t="shared" si="45"/>
        <v>0.16025641025641024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7</v>
      </c>
      <c r="Y233" s="724">
        <f t="shared" si="41"/>
        <v>7.1999999999999993</v>
      </c>
      <c r="Z233" s="36">
        <f t="shared" si="46"/>
        <v>2.2589999999999999E-2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7.7933333333333339</v>
      </c>
      <c r="BN233" s="64">
        <f t="shared" si="43"/>
        <v>8.016</v>
      </c>
      <c r="BO233" s="64">
        <f t="shared" si="44"/>
        <v>1.86965811965812E-2</v>
      </c>
      <c r="BP233" s="64">
        <f t="shared" si="45"/>
        <v>1.9230769230769232E-2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30</v>
      </c>
      <c r="Y234" s="724">
        <f t="shared" si="41"/>
        <v>31.2</v>
      </c>
      <c r="Z234" s="36">
        <f t="shared" si="46"/>
        <v>9.7890000000000005E-2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33.400000000000006</v>
      </c>
      <c r="BN234" s="64">
        <f t="shared" si="43"/>
        <v>34.736000000000004</v>
      </c>
      <c r="BO234" s="64">
        <f t="shared" si="44"/>
        <v>8.0128205128205121E-2</v>
      </c>
      <c r="BP234" s="64">
        <f t="shared" si="45"/>
        <v>8.3333333333333329E-2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38</v>
      </c>
      <c r="Y236" s="724">
        <f t="shared" si="41"/>
        <v>38.4</v>
      </c>
      <c r="Z236" s="36">
        <f t="shared" si="46"/>
        <v>0.12048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42.306666666666672</v>
      </c>
      <c r="BN236" s="64">
        <f t="shared" si="43"/>
        <v>42.752000000000002</v>
      </c>
      <c r="BO236" s="64">
        <f t="shared" si="44"/>
        <v>0.1014957264957265</v>
      </c>
      <c r="BP236" s="64">
        <f t="shared" si="45"/>
        <v>0.10256410256410256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57.11538461538462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59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0.47271000000000007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144</v>
      </c>
      <c r="Y239" s="725">
        <f>IFERROR(SUM(Y227:Y237),"0")</f>
        <v>152.4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3</v>
      </c>
      <c r="Y256" s="724">
        <f t="shared" si="47"/>
        <v>4</v>
      </c>
      <c r="Z256" s="36">
        <f>IFERROR(IF(Y256=0,"",ROUNDUP(Y256/H256,0)*0.00902),"")</f>
        <v>9.0200000000000002E-3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3.1574999999999998</v>
      </c>
      <c r="BN256" s="64">
        <f t="shared" si="49"/>
        <v>4.21</v>
      </c>
      <c r="BO256" s="64">
        <f t="shared" si="50"/>
        <v>5.681818181818182E-3</v>
      </c>
      <c r="BP256" s="64">
        <f t="shared" si="51"/>
        <v>7.575757575757576E-3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0.75</v>
      </c>
      <c r="Y257" s="725">
        <f>IFERROR(Y249/H249,"0")+IFERROR(Y250/H250,"0")+IFERROR(Y251/H251,"0")+IFERROR(Y252/H252,"0")+IFERROR(Y253/H253,"0")+IFERROR(Y254/H254,"0")+IFERROR(Y255/H255,"0")+IFERROR(Y256/H256,"0")</f>
        <v>1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9.0200000000000002E-3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3</v>
      </c>
      <c r="Y258" s="725">
        <f>IFERROR(SUM(Y249:Y256),"0")</f>
        <v>4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6</v>
      </c>
      <c r="Y272" s="724">
        <f>IFERROR(IF(X272="",0,CEILING((X272/$H272),1)*$H272),"")</f>
        <v>7.92</v>
      </c>
      <c r="Z272" s="36">
        <f>IFERROR(IF(Y272=0,"",ROUNDUP(Y272/H272,0)*0.00502),"")</f>
        <v>2.0080000000000001E-2</v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6.3030303030303036</v>
      </c>
      <c r="BN272" s="64">
        <f>IFERROR(Y272*I272/H272,"0")</f>
        <v>8.32</v>
      </c>
      <c r="BO272" s="64">
        <f>IFERROR(1/J272*(X272/H272),"0")</f>
        <v>1.2950012950012951E-2</v>
      </c>
      <c r="BP272" s="64">
        <f>IFERROR(1/J272*(Y272/H272),"0")</f>
        <v>1.7094017094017096E-2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3.0303030303030303</v>
      </c>
      <c r="Y273" s="725">
        <f>IFERROR(Y272/H272,"0")</f>
        <v>4</v>
      </c>
      <c r="Z273" s="725">
        <f>IFERROR(IF(Z272="",0,Z272),"0")</f>
        <v>2.0080000000000001E-2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6</v>
      </c>
      <c r="Y274" s="725">
        <f>IFERROR(SUM(Y272:Y272),"0")</f>
        <v>7.92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3" t="s">
        <v>478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7</v>
      </c>
      <c r="Y301" s="724">
        <f>IFERROR(IF(X301="",0,CEILING((X301/$H301),1)*$H301),"")</f>
        <v>7.1999999999999993</v>
      </c>
      <c r="Z301" s="36">
        <f>IFERROR(IF(Y301=0,"",ROUNDUP(Y301/H301,0)*0.00753),"")</f>
        <v>2.2589999999999999E-2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7.7933333333333339</v>
      </c>
      <c r="BN301" s="64">
        <f>IFERROR(Y301*I301/H301,"0")</f>
        <v>8.016</v>
      </c>
      <c r="BO301" s="64">
        <f>IFERROR(1/J301*(X301/H301),"0")</f>
        <v>1.86965811965812E-2</v>
      </c>
      <c r="BP301" s="64">
        <f>IFERROR(1/J301*(Y301/H301),"0")</f>
        <v>1.9230769230769232E-2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2.916666666666667</v>
      </c>
      <c r="Y304" s="725">
        <f>IFERROR(Y299/H299,"0")+IFERROR(Y300/H300,"0")+IFERROR(Y301/H301,"0")+IFERROR(Y302/H302,"0")+IFERROR(Y303/H303,"0")</f>
        <v>3</v>
      </c>
      <c r="Z304" s="725">
        <f>IFERROR(IF(Z299="",0,Z299),"0")+IFERROR(IF(Z300="",0,Z300),"0")+IFERROR(IF(Z301="",0,Z301),"0")+IFERROR(IF(Z302="",0,Z302),"0")+IFERROR(IF(Z303="",0,Z303),"0")</f>
        <v>2.2589999999999999E-2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7</v>
      </c>
      <c r="Y305" s="725">
        <f>IFERROR(SUM(Y299:Y303),"0")</f>
        <v>7.1999999999999993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51" t="s">
        <v>533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18</v>
      </c>
      <c r="Y351" s="724">
        <f>IFERROR(IF(X351="",0,CEILING((X351/$H351),1)*$H351),"")</f>
        <v>23.4</v>
      </c>
      <c r="Z351" s="36">
        <f>IFERROR(IF(Y351=0,"",ROUNDUP(Y351/H351,0)*0.02175),"")</f>
        <v>6.5250000000000002E-2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19.301538461538463</v>
      </c>
      <c r="BN351" s="64">
        <f>IFERROR(Y351*I351/H351,"0")</f>
        <v>25.092000000000002</v>
      </c>
      <c r="BO351" s="64">
        <f>IFERROR(1/J351*(X351/H351),"0")</f>
        <v>4.1208791208791208E-2</v>
      </c>
      <c r="BP351" s="64">
        <f>IFERROR(1/J351*(Y351/H351),"0")</f>
        <v>5.3571428571428568E-2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6</v>
      </c>
      <c r="Y352" s="724">
        <f>IFERROR(IF(X352="",0,CEILING((X352/$H352),1)*$H352),"")</f>
        <v>8.4</v>
      </c>
      <c r="Z352" s="36">
        <f>IFERROR(IF(Y352=0,"",ROUNDUP(Y352/H352,0)*0.02175),"")</f>
        <v>2.1749999999999999E-2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6.402857142857143</v>
      </c>
      <c r="BN352" s="64">
        <f>IFERROR(Y352*I352/H352,"0")</f>
        <v>8.9640000000000004</v>
      </c>
      <c r="BO352" s="64">
        <f>IFERROR(1/J352*(X352/H352),"0")</f>
        <v>1.2755102040816327E-2</v>
      </c>
      <c r="BP352" s="64">
        <f>IFERROR(1/J352*(Y352/H352),"0")</f>
        <v>1.7857142857142856E-2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3.0219780219780223</v>
      </c>
      <c r="Y353" s="725">
        <f>IFERROR(Y350/H350,"0")+IFERROR(Y351/H351,"0")+IFERROR(Y352/H352,"0")</f>
        <v>4</v>
      </c>
      <c r="Z353" s="725">
        <f>IFERROR(IF(Z350="",0,Z350),"0")+IFERROR(IF(Z351="",0,Z351),"0")+IFERROR(IF(Z352="",0,Z352),"0")</f>
        <v>8.6999999999999994E-2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24</v>
      </c>
      <c r="Y354" s="725">
        <f>IFERROR(SUM(Y350:Y352),"0")</f>
        <v>31.799999999999997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2</v>
      </c>
      <c r="Y359" s="724">
        <f>IFERROR(IF(X359="",0,CEILING((X359/$H359),1)*$H359),"")</f>
        <v>2.5499999999999998</v>
      </c>
      <c r="Z359" s="36">
        <f>IFERROR(IF(Y359=0,"",ROUNDUP(Y359/H359,0)*0.00753),"")</f>
        <v>7.5300000000000002E-3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2.2745098039215685</v>
      </c>
      <c r="BN359" s="64">
        <f>IFERROR(Y359*I359/H359,"0")</f>
        <v>2.9</v>
      </c>
      <c r="BO359" s="64">
        <f>IFERROR(1/J359*(X359/H359),"0")</f>
        <v>5.0276520864756162E-3</v>
      </c>
      <c r="BP359" s="64">
        <f>IFERROR(1/J359*(Y359/H359),"0")</f>
        <v>6.41025641025641E-3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0.78431372549019618</v>
      </c>
      <c r="Y360" s="725">
        <f>IFERROR(Y356/H356,"0")+IFERROR(Y357/H357,"0")+IFERROR(Y358/H358,"0")+IFERROR(Y359/H359,"0")</f>
        <v>1</v>
      </c>
      <c r="Z360" s="725">
        <f>IFERROR(IF(Z356="",0,Z356),"0")+IFERROR(IF(Z357="",0,Z357),"0")+IFERROR(IF(Z358="",0,Z358),"0")+IFERROR(IF(Z359="",0,Z359),"0")</f>
        <v>7.5300000000000002E-3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2</v>
      </c>
      <c r="Y361" s="725">
        <f>IFERROR(SUM(Y356:Y359),"0")</f>
        <v>2.5499999999999998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8</v>
      </c>
      <c r="Y370" s="724">
        <f>IFERROR(IF(X370="",0,CEILING((X370/$H370),1)*$H370),"")</f>
        <v>9</v>
      </c>
      <c r="Z370" s="36">
        <f>IFERROR(IF(Y370=0,"",ROUNDUP(Y370/H370,0)*0.00753),"")</f>
        <v>3.7650000000000003E-2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9.1022222222222222</v>
      </c>
      <c r="BN370" s="64">
        <f>IFERROR(Y370*I370/H370,"0")</f>
        <v>10.24</v>
      </c>
      <c r="BO370" s="64">
        <f>IFERROR(1/J370*(X370/H370),"0")</f>
        <v>2.8490028490028491E-2</v>
      </c>
      <c r="BP370" s="64">
        <f>IFERROR(1/J370*(Y370/H370),"0")</f>
        <v>3.2051282051282048E-2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4.4444444444444446</v>
      </c>
      <c r="Y371" s="725">
        <f>IFERROR(Y370/H370,"0")</f>
        <v>5</v>
      </c>
      <c r="Z371" s="725">
        <f>IFERROR(IF(Z370="",0,Z370),"0")</f>
        <v>3.7650000000000003E-2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8</v>
      </c>
      <c r="Y372" s="725">
        <f>IFERROR(SUM(Y370:Y370),"0")</f>
        <v>9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IFERROR(IF(Y384=0,"",ROUNDUP(Y384/H384,0)*0.02175),"")</f>
        <v/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0</v>
      </c>
      <c r="Y394" s="725">
        <f>IFERROR(SUM(Y382:Y392),"0")</f>
        <v>0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0</v>
      </c>
      <c r="Y396" s="72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0</v>
      </c>
      <c r="Y398" s="725">
        <f>IFERROR(Y396/H396,"0")+IFERROR(Y397/H397,"0")</f>
        <v>0</v>
      </c>
      <c r="Z398" s="725">
        <f>IFERROR(IF(Z396="",0,Z396),"0")+IFERROR(IF(Z397="",0,Z397),"0")</f>
        <v>0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0</v>
      </c>
      <c r="Y399" s="725">
        <f>IFERROR(SUM(Y396:Y397),"0")</f>
        <v>0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23</v>
      </c>
      <c r="Y407" s="724">
        <f>IFERROR(IF(X407="",0,CEILING((X407/$H407),1)*$H407),"")</f>
        <v>23.4</v>
      </c>
      <c r="Z407" s="36">
        <f>IFERROR(IF(Y407=0,"",ROUNDUP(Y407/H407,0)*0.02175),"")</f>
        <v>6.5250000000000002E-2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24.663076923076925</v>
      </c>
      <c r="BN407" s="64">
        <f>IFERROR(Y407*I407/H407,"0")</f>
        <v>25.092000000000002</v>
      </c>
      <c r="BO407" s="64">
        <f>IFERROR(1/J407*(X407/H407),"0")</f>
        <v>5.2655677655677656E-2</v>
      </c>
      <c r="BP407" s="64">
        <f>IFERROR(1/J407*(Y407/H407),"0")</f>
        <v>5.3571428571428568E-2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2.9487179487179489</v>
      </c>
      <c r="Y409" s="725">
        <f>IFERROR(Y407/H407,"0")+IFERROR(Y408/H408,"0")</f>
        <v>3</v>
      </c>
      <c r="Z409" s="725">
        <f>IFERROR(IF(Z407="",0,Z407),"0")+IFERROR(IF(Z408="",0,Z408),"0")</f>
        <v>6.5250000000000002E-2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23</v>
      </c>
      <c r="Y410" s="725">
        <f>IFERROR(SUM(Y407:Y408),"0")</f>
        <v>23.4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">
        <v>672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13</v>
      </c>
      <c r="Y483" s="724">
        <f>IFERROR(IF(X483="",0,CEILING((X483/$H483),1)*$H483),"")</f>
        <v>16.8</v>
      </c>
      <c r="Z483" s="36">
        <f>IFERROR(IF(Y483=0,"",ROUNDUP(Y483/H483,0)*0.00753),"")</f>
        <v>3.0120000000000001E-2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13.71190476190476</v>
      </c>
      <c r="BN483" s="64">
        <f>IFERROR(Y483*I483/H483,"0")</f>
        <v>17.72</v>
      </c>
      <c r="BO483" s="64">
        <f>IFERROR(1/J483*(X483/H483),"0")</f>
        <v>1.9841269841269837E-2</v>
      </c>
      <c r="BP483" s="64">
        <f>IFERROR(1/J483*(Y483/H483),"0")</f>
        <v>2.564102564102564E-2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3.0952380952380949</v>
      </c>
      <c r="Y488" s="725">
        <f>IFERROR(Y483/H483,"0")+IFERROR(Y484/H484,"0")+IFERROR(Y485/H485,"0")+IFERROR(Y486/H486,"0")+IFERROR(Y487/H487,"0")</f>
        <v>4</v>
      </c>
      <c r="Z488" s="725">
        <f>IFERROR(IF(Z483="",0,Z483),"0")+IFERROR(IF(Z484="",0,Z484),"0")+IFERROR(IF(Z485="",0,Z485),"0")+IFERROR(IF(Z486="",0,Z486),"0")+IFERROR(IF(Z487="",0,Z487),"0")</f>
        <v>3.0120000000000001E-2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13</v>
      </c>
      <c r="Y489" s="725">
        <f>IFERROR(SUM(Y483:Y487),"0")</f>
        <v>16.8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17</v>
      </c>
      <c r="Y515" s="724">
        <f t="shared" si="89"/>
        <v>21.12</v>
      </c>
      <c r="Z515" s="36">
        <f t="shared" si="90"/>
        <v>4.7840000000000001E-2</v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18.159090909090907</v>
      </c>
      <c r="BN515" s="64">
        <f t="shared" si="92"/>
        <v>22.56</v>
      </c>
      <c r="BO515" s="64">
        <f t="shared" si="93"/>
        <v>3.0958624708624712E-2</v>
      </c>
      <c r="BP515" s="64">
        <f t="shared" si="94"/>
        <v>3.8461538461538464E-2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53</v>
      </c>
      <c r="Y517" s="724">
        <f t="shared" si="89"/>
        <v>58.080000000000005</v>
      </c>
      <c r="Z517" s="36">
        <f t="shared" si="90"/>
        <v>0.13156000000000001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56.613636363636353</v>
      </c>
      <c r="BN517" s="64">
        <f t="shared" si="92"/>
        <v>62.040000000000006</v>
      </c>
      <c r="BO517" s="64">
        <f t="shared" si="93"/>
        <v>9.6518065268065265E-2</v>
      </c>
      <c r="BP517" s="64">
        <f t="shared" si="94"/>
        <v>0.10576923076923078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5</v>
      </c>
      <c r="Y521" s="724">
        <f t="shared" si="89"/>
        <v>7.2</v>
      </c>
      <c r="Z521" s="36">
        <f>IFERROR(IF(Y521=0,"",ROUNDUP(Y521/H521,0)*0.00902),"")</f>
        <v>1.804E-2</v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5.291666666666667</v>
      </c>
      <c r="BN521" s="64">
        <f t="shared" si="92"/>
        <v>7.62</v>
      </c>
      <c r="BO521" s="64">
        <f t="shared" si="93"/>
        <v>1.0521885521885523E-2</v>
      </c>
      <c r="BP521" s="64">
        <f t="shared" si="94"/>
        <v>1.5151515151515152E-2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14.646464646464647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17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0.19744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75</v>
      </c>
      <c r="Y526" s="725">
        <f>IFERROR(SUM(Y514:Y524),"0")</f>
        <v>86.4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111</v>
      </c>
      <c r="Y528" s="724">
        <f>IFERROR(IF(X528="",0,CEILING((X528/$H528),1)*$H528),"")</f>
        <v>116.16000000000001</v>
      </c>
      <c r="Z528" s="36">
        <f>IFERROR(IF(Y528=0,"",ROUNDUP(Y528/H528,0)*0.01196),"")</f>
        <v>0.26312000000000002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118.5681818181818</v>
      </c>
      <c r="BN528" s="64">
        <f>IFERROR(Y528*I528/H528,"0")</f>
        <v>124.08000000000001</v>
      </c>
      <c r="BO528" s="64">
        <f>IFERROR(1/J528*(X528/H528),"0")</f>
        <v>0.20214160839160841</v>
      </c>
      <c r="BP528" s="64">
        <f>IFERROR(1/J528*(Y528/H528),"0")</f>
        <v>0.21153846153846156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5</v>
      </c>
      <c r="Y530" s="724">
        <f>IFERROR(IF(X530="",0,CEILING((X530/$H530),1)*$H530),"")</f>
        <v>7.2</v>
      </c>
      <c r="Z530" s="36">
        <f>IFERROR(IF(Y530=0,"",ROUNDUP(Y530/H530,0)*0.00902),"")</f>
        <v>1.804E-2</v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5.291666666666667</v>
      </c>
      <c r="BN530" s="64">
        <f>IFERROR(Y530*I530/H530,"0")</f>
        <v>7.62</v>
      </c>
      <c r="BO530" s="64">
        <f>IFERROR(1/J530*(X530/H530),"0")</f>
        <v>1.0521885521885523E-2</v>
      </c>
      <c r="BP530" s="64">
        <f>IFERROR(1/J530*(Y530/H530),"0")</f>
        <v>1.5151515151515152E-2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22.411616161616163</v>
      </c>
      <c r="Y531" s="725">
        <f>IFERROR(Y528/H528,"0")+IFERROR(Y529/H529,"0")+IFERROR(Y530/H530,"0")</f>
        <v>24</v>
      </c>
      <c r="Z531" s="725">
        <f>IFERROR(IF(Z528="",0,Z528),"0")+IFERROR(IF(Z529="",0,Z529),"0")+IFERROR(IF(Z530="",0,Z530),"0")</f>
        <v>0.28116000000000002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116</v>
      </c>
      <c r="Y532" s="725">
        <f>IFERROR(SUM(Y528:Y530),"0")</f>
        <v>123.36000000000001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37</v>
      </c>
      <c r="Y536" s="724">
        <f t="shared" si="95"/>
        <v>42.24</v>
      </c>
      <c r="Z536" s="36">
        <f>IFERROR(IF(Y536=0,"",ROUNDUP(Y536/H536,0)*0.01196),"")</f>
        <v>9.5680000000000001E-2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39.522727272727266</v>
      </c>
      <c r="BN536" s="64">
        <f t="shared" si="97"/>
        <v>45.12</v>
      </c>
      <c r="BO536" s="64">
        <f t="shared" si="98"/>
        <v>6.7380536130536128E-2</v>
      </c>
      <c r="BP536" s="64">
        <f t="shared" si="99"/>
        <v>7.6923076923076927E-2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7.0075757575757569</v>
      </c>
      <c r="Y543" s="725">
        <f>IFERROR(Y534/H534,"0")+IFERROR(Y535/H535,"0")+IFERROR(Y536/H536,"0")+IFERROR(Y537/H537,"0")+IFERROR(Y538/H538,"0")+IFERROR(Y539/H539,"0")+IFERROR(Y540/H540,"0")+IFERROR(Y541/H541,"0")+IFERROR(Y542/H542,"0")</f>
        <v>8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9.5680000000000001E-2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37</v>
      </c>
      <c r="Y544" s="725">
        <f>IFERROR(SUM(Y534:Y542),"0")</f>
        <v>42.24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683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765.99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732.56015304956475</v>
      </c>
      <c r="Y618" s="725">
        <f>IFERROR(SUM(BN22:BN614),"0")</f>
        <v>820.81200000000001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2</v>
      </c>
      <c r="Y619" s="38">
        <f>ROUNDUP(SUM(BP22:BP614),0)</f>
        <v>2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782.56015304956475</v>
      </c>
      <c r="Y620" s="725">
        <f>GrossWeightTotalR+PalletQtyTotalR*25</f>
        <v>870.81200000000001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165.27575746693392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182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1.86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59.4</v>
      </c>
      <c r="E627" s="46">
        <f>IFERROR(Y106*1,"0")+IFERROR(Y107*1,"0")+IFERROR(Y108*1,"0")+IFERROR(Y112*1,"0")+IFERROR(Y113*1,"0")+IFERROR(Y114*1,"0")+IFERROR(Y115*1,"0")+IFERROR(Y116*1,"0")</f>
        <v>27.6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44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16.8</v>
      </c>
      <c r="I627" s="46">
        <f>IFERROR(Y190*1,"0")+IFERROR(Y194*1,"0")+IFERROR(Y195*1,"0")+IFERROR(Y196*1,"0")+IFERROR(Y197*1,"0")+IFERROR(Y198*1,"0")+IFERROR(Y199*1,"0")+IFERROR(Y200*1,"0")+IFERROR(Y201*1,"0")</f>
        <v>62.52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201</v>
      </c>
      <c r="K627" s="46">
        <f>IFERROR(Y249*1,"0")+IFERROR(Y250*1,"0")+IFERROR(Y251*1,"0")+IFERROR(Y252*1,"0")+IFERROR(Y253*1,"0")+IFERROR(Y254*1,"0")+IFERROR(Y255*1,"0")+IFERROR(Y256*1,"0")</f>
        <v>4</v>
      </c>
      <c r="L627" s="716"/>
      <c r="M627" s="46">
        <f>IFERROR(Y261*1,"0")+IFERROR(Y262*1,"0")+IFERROR(Y263*1,"0")+IFERROR(Y264*1,"0")+IFERROR(Y265*1,"0")+IFERROR(Y266*1,"0")+IFERROR(Y267*1,"0")+IFERROR(Y268*1,"0")+IFERROR(Y272*1,"0")</f>
        <v>7.92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7.1999999999999993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34.349999999999994</v>
      </c>
      <c r="V627" s="46">
        <f>IFERROR(Y370*1,"0")+IFERROR(Y374*1,"0")+IFERROR(Y375*1,"0")+IFERROR(Y376*1,"0")</f>
        <v>9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23.4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16.8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252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2024-11-01T07:09:36Z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