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AB08A8-5BD0-484E-BF16-81B1F9896D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AE627" i="1" s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Z597" i="1" s="1"/>
  <c r="Y593" i="1"/>
  <c r="Y598" i="1" s="1"/>
  <c r="X591" i="1"/>
  <c r="X590" i="1"/>
  <c r="BO589" i="1"/>
  <c r="BM589" i="1"/>
  <c r="Y589" i="1"/>
  <c r="BP589" i="1" s="1"/>
  <c r="BO588" i="1"/>
  <c r="BM588" i="1"/>
  <c r="Y588" i="1"/>
  <c r="BP588" i="1" s="1"/>
  <c r="BO587" i="1"/>
  <c r="BM587" i="1"/>
  <c r="Y587" i="1"/>
  <c r="BP587" i="1" s="1"/>
  <c r="BO586" i="1"/>
  <c r="BM586" i="1"/>
  <c r="Y586" i="1"/>
  <c r="Y591" i="1" s="1"/>
  <c r="X584" i="1"/>
  <c r="Y583" i="1"/>
  <c r="X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Z583" i="1" s="1"/>
  <c r="Y576" i="1"/>
  <c r="Y584" i="1" s="1"/>
  <c r="X574" i="1"/>
  <c r="X573" i="1"/>
  <c r="BO572" i="1"/>
  <c r="BM572" i="1"/>
  <c r="Y572" i="1"/>
  <c r="BP572" i="1" s="1"/>
  <c r="BO571" i="1"/>
  <c r="BM571" i="1"/>
  <c r="Y571" i="1"/>
  <c r="BP571" i="1" s="1"/>
  <c r="BO570" i="1"/>
  <c r="BM570" i="1"/>
  <c r="Y570" i="1"/>
  <c r="BP570" i="1" s="1"/>
  <c r="BO569" i="1"/>
  <c r="BM569" i="1"/>
  <c r="Y569" i="1"/>
  <c r="Y574" i="1" s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Z566" i="1" s="1"/>
  <c r="Y559" i="1"/>
  <c r="AD627" i="1" s="1"/>
  <c r="X555" i="1"/>
  <c r="X554" i="1"/>
  <c r="BO553" i="1"/>
  <c r="BM553" i="1"/>
  <c r="Y553" i="1"/>
  <c r="BP553" i="1" s="1"/>
  <c r="BO552" i="1"/>
  <c r="BM552" i="1"/>
  <c r="Y552" i="1"/>
  <c r="Y555" i="1" s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P541" i="1" s="1"/>
  <c r="BO540" i="1"/>
  <c r="BM540" i="1"/>
  <c r="Y540" i="1"/>
  <c r="BP540" i="1" s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Y544" i="1" s="1"/>
  <c r="P534" i="1"/>
  <c r="X532" i="1"/>
  <c r="X531" i="1"/>
  <c r="BO530" i="1"/>
  <c r="BM530" i="1"/>
  <c r="Y530" i="1"/>
  <c r="BP530" i="1" s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Y531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BO522" i="1"/>
  <c r="BM522" i="1"/>
  <c r="Y522" i="1"/>
  <c r="BP522" i="1" s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Z627" i="1" s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X627" i="1" s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10" i="1" s="1"/>
  <c r="P407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BP363" i="1"/>
  <c r="BO363" i="1"/>
  <c r="BN363" i="1"/>
  <c r="BM363" i="1"/>
  <c r="Z363" i="1"/>
  <c r="Y363" i="1"/>
  <c r="Y367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7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BN334" i="1" s="1"/>
  <c r="P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BO323" i="1"/>
  <c r="BM323" i="1"/>
  <c r="Y323" i="1"/>
  <c r="U627" i="1" s="1"/>
  <c r="P323" i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Y320" i="1" s="1"/>
  <c r="P317" i="1"/>
  <c r="X315" i="1"/>
  <c r="Y314" i="1"/>
  <c r="X314" i="1"/>
  <c r="BP313" i="1"/>
  <c r="BO313" i="1"/>
  <c r="BN313" i="1"/>
  <c r="BM313" i="1"/>
  <c r="Z313" i="1"/>
  <c r="Z314" i="1" s="1"/>
  <c r="Y313" i="1"/>
  <c r="T627" i="1" s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O627" i="1" s="1"/>
  <c r="P277" i="1"/>
  <c r="X274" i="1"/>
  <c r="X273" i="1"/>
  <c r="BP272" i="1"/>
  <c r="BO272" i="1"/>
  <c r="BN272" i="1"/>
  <c r="BM272" i="1"/>
  <c r="Z272" i="1"/>
  <c r="Z273" i="1" s="1"/>
  <c r="Y272" i="1"/>
  <c r="Y273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Z251" i="1" s="1"/>
  <c r="P251" i="1"/>
  <c r="BO250" i="1"/>
  <c r="BN250" i="1"/>
  <c r="BM250" i="1"/>
  <c r="Z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46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Y209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N196" i="1"/>
  <c r="BM196" i="1"/>
  <c r="Z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3" i="1" s="1"/>
  <c r="P194" i="1"/>
  <c r="X192" i="1"/>
  <c r="X191" i="1"/>
  <c r="BP190" i="1"/>
  <c r="BO190" i="1"/>
  <c r="BN190" i="1"/>
  <c r="BM190" i="1"/>
  <c r="Z190" i="1"/>
  <c r="Z191" i="1" s="1"/>
  <c r="Y190" i="1"/>
  <c r="I627" i="1" s="1"/>
  <c r="X186" i="1"/>
  <c r="X185" i="1"/>
  <c r="BO184" i="1"/>
  <c r="BM184" i="1"/>
  <c r="Y184" i="1"/>
  <c r="BP184" i="1" s="1"/>
  <c r="P184" i="1"/>
  <c r="BO183" i="1"/>
  <c r="BM183" i="1"/>
  <c r="Z183" i="1"/>
  <c r="Y183" i="1"/>
  <c r="BP183" i="1" s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1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6" i="1" s="1"/>
  <c r="X88" i="1"/>
  <c r="X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O75" i="1"/>
  <c r="BM75" i="1"/>
  <c r="Y75" i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60" i="1"/>
  <c r="BP64" i="1"/>
  <c r="BN64" i="1"/>
  <c r="Z64" i="1"/>
  <c r="Z71" i="1" s="1"/>
  <c r="BP69" i="1"/>
  <c r="BN69" i="1"/>
  <c r="Z69" i="1"/>
  <c r="BP76" i="1"/>
  <c r="BN76" i="1"/>
  <c r="Z76" i="1"/>
  <c r="BP84" i="1"/>
  <c r="BN84" i="1"/>
  <c r="Z84" i="1"/>
  <c r="F9" i="1"/>
  <c r="J9" i="1"/>
  <c r="Z22" i="1"/>
  <c r="Z23" i="1" s="1"/>
  <c r="BN22" i="1"/>
  <c r="BP22" i="1"/>
  <c r="Y23" i="1"/>
  <c r="X617" i="1"/>
  <c r="Z27" i="1"/>
  <c r="Z35" i="1" s="1"/>
  <c r="BN27" i="1"/>
  <c r="Z29" i="1"/>
  <c r="BN29" i="1"/>
  <c r="Z33" i="1"/>
  <c r="BN33" i="1"/>
  <c r="C627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BP66" i="1"/>
  <c r="BN66" i="1"/>
  <c r="Z66" i="1"/>
  <c r="Y71" i="1"/>
  <c r="BP75" i="1"/>
  <c r="BN75" i="1"/>
  <c r="Z75" i="1"/>
  <c r="Z78" i="1" s="1"/>
  <c r="Y78" i="1"/>
  <c r="BP82" i="1"/>
  <c r="BN82" i="1"/>
  <c r="Z82" i="1"/>
  <c r="Z87" i="1" s="1"/>
  <c r="BP86" i="1"/>
  <c r="BN86" i="1"/>
  <c r="Z86" i="1"/>
  <c r="Y88" i="1"/>
  <c r="Z245" i="1"/>
  <c r="D627" i="1"/>
  <c r="Y72" i="1"/>
  <c r="Z94" i="1"/>
  <c r="Z96" i="1" s="1"/>
  <c r="BN94" i="1"/>
  <c r="Y97" i="1"/>
  <c r="Z100" i="1"/>
  <c r="Z102" i="1" s="1"/>
  <c r="BN100" i="1"/>
  <c r="BP100" i="1"/>
  <c r="E627" i="1"/>
  <c r="Z107" i="1"/>
  <c r="Z109" i="1" s="1"/>
  <c r="BN107" i="1"/>
  <c r="BP107" i="1"/>
  <c r="Y110" i="1"/>
  <c r="Z113" i="1"/>
  <c r="Z117" i="1" s="1"/>
  <c r="BN113" i="1"/>
  <c r="BP113" i="1"/>
  <c r="Z115" i="1"/>
  <c r="BN115" i="1"/>
  <c r="F627" i="1"/>
  <c r="Z122" i="1"/>
  <c r="Z126" i="1" s="1"/>
  <c r="BN122" i="1"/>
  <c r="BP122" i="1"/>
  <c r="Z124" i="1"/>
  <c r="BN124" i="1"/>
  <c r="Y127" i="1"/>
  <c r="Z132" i="1"/>
  <c r="Z134" i="1" s="1"/>
  <c r="BN132" i="1"/>
  <c r="Z133" i="1"/>
  <c r="BN133" i="1"/>
  <c r="Y134" i="1"/>
  <c r="Z137" i="1"/>
  <c r="BN137" i="1"/>
  <c r="BP137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Y160" i="1"/>
  <c r="Z163" i="1"/>
  <c r="Z165" i="1" s="1"/>
  <c r="BN163" i="1"/>
  <c r="BP163" i="1"/>
  <c r="Y166" i="1"/>
  <c r="H627" i="1"/>
  <c r="Z170" i="1"/>
  <c r="Z171" i="1" s="1"/>
  <c r="BN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5" i="1"/>
  <c r="Y192" i="1"/>
  <c r="Z195" i="1"/>
  <c r="Z202" i="1" s="1"/>
  <c r="BN195" i="1"/>
  <c r="Z197" i="1"/>
  <c r="BN197" i="1"/>
  <c r="Y202" i="1"/>
  <c r="Y213" i="1"/>
  <c r="BN222" i="1"/>
  <c r="Y225" i="1"/>
  <c r="Z228" i="1"/>
  <c r="BN228" i="1"/>
  <c r="Z230" i="1"/>
  <c r="BN230" i="1"/>
  <c r="Z232" i="1"/>
  <c r="BN232" i="1"/>
  <c r="Z234" i="1"/>
  <c r="BN234" i="1"/>
  <c r="Z236" i="1"/>
  <c r="BN236" i="1"/>
  <c r="Y239" i="1"/>
  <c r="Z242" i="1"/>
  <c r="BN242" i="1"/>
  <c r="Z244" i="1"/>
  <c r="BN244" i="1"/>
  <c r="Y245" i="1"/>
  <c r="Z249" i="1"/>
  <c r="BN249" i="1"/>
  <c r="BP255" i="1"/>
  <c r="BN255" i="1"/>
  <c r="Z255" i="1"/>
  <c r="Y155" i="1"/>
  <c r="Y172" i="1"/>
  <c r="BN183" i="1"/>
  <c r="Y191" i="1"/>
  <c r="Z198" i="1"/>
  <c r="BN198" i="1"/>
  <c r="Z200" i="1"/>
  <c r="BN200" i="1"/>
  <c r="J627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K627" i="1"/>
  <c r="Y257" i="1"/>
  <c r="Y258" i="1"/>
  <c r="BP251" i="1"/>
  <c r="BN251" i="1"/>
  <c r="BP253" i="1"/>
  <c r="BN253" i="1"/>
  <c r="Z253" i="1"/>
  <c r="Z304" i="1"/>
  <c r="M627" i="1"/>
  <c r="Z262" i="1"/>
  <c r="Z269" i="1" s="1"/>
  <c r="BN262" i="1"/>
  <c r="Z264" i="1"/>
  <c r="BN264" i="1"/>
  <c r="Z266" i="1"/>
  <c r="BN266" i="1"/>
  <c r="Z268" i="1"/>
  <c r="BN268" i="1"/>
  <c r="Y269" i="1"/>
  <c r="Y274" i="1"/>
  <c r="Z279" i="1"/>
  <c r="Z283" i="1" s="1"/>
  <c r="BN279" i="1"/>
  <c r="Z281" i="1"/>
  <c r="BN281" i="1"/>
  <c r="Y284" i="1"/>
  <c r="Y289" i="1"/>
  <c r="Q627" i="1"/>
  <c r="Z293" i="1"/>
  <c r="Z295" i="1" s="1"/>
  <c r="BN293" i="1"/>
  <c r="Y296" i="1"/>
  <c r="R627" i="1"/>
  <c r="Z300" i="1"/>
  <c r="BN300" i="1"/>
  <c r="Z302" i="1"/>
  <c r="BN302" i="1"/>
  <c r="Y305" i="1"/>
  <c r="Y310" i="1"/>
  <c r="Y315" i="1"/>
  <c r="Z318" i="1"/>
  <c r="Z319" i="1" s="1"/>
  <c r="BN318" i="1"/>
  <c r="Y319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P336" i="1"/>
  <c r="BN336" i="1"/>
  <c r="Z336" i="1"/>
  <c r="BP344" i="1"/>
  <c r="BN344" i="1"/>
  <c r="Z344" i="1"/>
  <c r="BP352" i="1"/>
  <c r="BN352" i="1"/>
  <c r="Z352" i="1"/>
  <c r="BP358" i="1"/>
  <c r="BN358" i="1"/>
  <c r="Z358" i="1"/>
  <c r="Z360" i="1" s="1"/>
  <c r="BP375" i="1"/>
  <c r="BN375" i="1"/>
  <c r="Z375" i="1"/>
  <c r="Z377" i="1" s="1"/>
  <c r="Y270" i="1"/>
  <c r="Y283" i="1"/>
  <c r="Y295" i="1"/>
  <c r="Y304" i="1"/>
  <c r="Z325" i="1"/>
  <c r="BN325" i="1"/>
  <c r="Z327" i="1"/>
  <c r="BN327" i="1"/>
  <c r="Z329" i="1"/>
  <c r="BN329" i="1"/>
  <c r="Y332" i="1"/>
  <c r="Y339" i="1"/>
  <c r="BP334" i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Z353" i="1" s="1"/>
  <c r="BP364" i="1"/>
  <c r="BN364" i="1"/>
  <c r="Z364" i="1"/>
  <c r="Z366" i="1" s="1"/>
  <c r="Y393" i="1"/>
  <c r="Y399" i="1"/>
  <c r="Y405" i="1"/>
  <c r="Y409" i="1"/>
  <c r="Y421" i="1"/>
  <c r="Y425" i="1"/>
  <c r="Y433" i="1"/>
  <c r="Y466" i="1"/>
  <c r="Y470" i="1"/>
  <c r="Y476" i="1"/>
  <c r="Y481" i="1"/>
  <c r="Y488" i="1"/>
  <c r="Y505" i="1"/>
  <c r="Y509" i="1"/>
  <c r="BP508" i="1"/>
  <c r="BN508" i="1"/>
  <c r="Z508" i="1"/>
  <c r="Z509" i="1" s="1"/>
  <c r="AB627" i="1"/>
  <c r="Y510" i="1"/>
  <c r="AC627" i="1"/>
  <c r="Y526" i="1"/>
  <c r="BP514" i="1"/>
  <c r="BN514" i="1"/>
  <c r="Z514" i="1"/>
  <c r="Y525" i="1"/>
  <c r="BP518" i="1"/>
  <c r="BN518" i="1"/>
  <c r="Z518" i="1"/>
  <c r="V627" i="1"/>
  <c r="Y372" i="1"/>
  <c r="W627" i="1"/>
  <c r="Z383" i="1"/>
  <c r="Z393" i="1" s="1"/>
  <c r="BN383" i="1"/>
  <c r="Z385" i="1"/>
  <c r="BN385" i="1"/>
  <c r="Z387" i="1"/>
  <c r="BN387" i="1"/>
  <c r="Z389" i="1"/>
  <c r="BN389" i="1"/>
  <c r="Z391" i="1"/>
  <c r="BN391" i="1"/>
  <c r="Y394" i="1"/>
  <c r="Z397" i="1"/>
  <c r="Z398" i="1" s="1"/>
  <c r="BN397" i="1"/>
  <c r="Z401" i="1"/>
  <c r="Z404" i="1" s="1"/>
  <c r="BN401" i="1"/>
  <c r="BP401" i="1"/>
  <c r="Z403" i="1"/>
  <c r="BN403" i="1"/>
  <c r="Z407" i="1"/>
  <c r="Z409" i="1" s="1"/>
  <c r="BN407" i="1"/>
  <c r="BP407" i="1"/>
  <c r="Z413" i="1"/>
  <c r="Z420" i="1" s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Z429" i="1"/>
  <c r="Z433" i="1" s="1"/>
  <c r="BN429" i="1"/>
  <c r="Z431" i="1"/>
  <c r="BN431" i="1"/>
  <c r="Y627" i="1"/>
  <c r="Y444" i="1"/>
  <c r="Z447" i="1"/>
  <c r="Z465" i="1" s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Y480" i="1"/>
  <c r="Z483" i="1"/>
  <c r="Z488" i="1" s="1"/>
  <c r="BN483" i="1"/>
  <c r="BP483" i="1"/>
  <c r="Z485" i="1"/>
  <c r="BN485" i="1"/>
  <c r="Z486" i="1"/>
  <c r="BN486" i="1"/>
  <c r="AA627" i="1"/>
  <c r="Y504" i="1"/>
  <c r="Z501" i="1"/>
  <c r="Z504" i="1" s="1"/>
  <c r="BN501" i="1"/>
  <c r="BP516" i="1"/>
  <c r="BN516" i="1"/>
  <c r="Z516" i="1"/>
  <c r="Z531" i="1"/>
  <c r="Y532" i="1"/>
  <c r="Y543" i="1"/>
  <c r="Y549" i="1"/>
  <c r="Z552" i="1"/>
  <c r="BN552" i="1"/>
  <c r="BP552" i="1"/>
  <c r="Z553" i="1"/>
  <c r="BN553" i="1"/>
  <c r="Y554" i="1"/>
  <c r="Y567" i="1"/>
  <c r="Z569" i="1"/>
  <c r="Z573" i="1" s="1"/>
  <c r="BN569" i="1"/>
  <c r="BP569" i="1"/>
  <c r="Z570" i="1"/>
  <c r="BN570" i="1"/>
  <c r="Z571" i="1"/>
  <c r="BN571" i="1"/>
  <c r="Z572" i="1"/>
  <c r="BN572" i="1"/>
  <c r="Y573" i="1"/>
  <c r="Z586" i="1"/>
  <c r="Z590" i="1" s="1"/>
  <c r="BN586" i="1"/>
  <c r="BP586" i="1"/>
  <c r="Z587" i="1"/>
  <c r="BN587" i="1"/>
  <c r="Z588" i="1"/>
  <c r="BN588" i="1"/>
  <c r="Z589" i="1"/>
  <c r="BN589" i="1"/>
  <c r="Y590" i="1"/>
  <c r="Z601" i="1"/>
  <c r="Z603" i="1" s="1"/>
  <c r="BN601" i="1"/>
  <c r="BP601" i="1"/>
  <c r="Z602" i="1"/>
  <c r="BN602" i="1"/>
  <c r="Y603" i="1"/>
  <c r="Z610" i="1"/>
  <c r="Z611" i="1" s="1"/>
  <c r="BN610" i="1"/>
  <c r="BP610" i="1"/>
  <c r="Y611" i="1"/>
  <c r="Y616" i="1"/>
  <c r="Z521" i="1"/>
  <c r="BN521" i="1"/>
  <c r="Z522" i="1"/>
  <c r="BN522" i="1"/>
  <c r="Z523" i="1"/>
  <c r="BN523" i="1"/>
  <c r="Z530" i="1"/>
  <c r="BN530" i="1"/>
  <c r="Z534" i="1"/>
  <c r="BN534" i="1"/>
  <c r="BP534" i="1"/>
  <c r="Z536" i="1"/>
  <c r="BN536" i="1"/>
  <c r="Z537" i="1"/>
  <c r="BN537" i="1"/>
  <c r="Z540" i="1"/>
  <c r="BN540" i="1"/>
  <c r="Z541" i="1"/>
  <c r="BN541" i="1"/>
  <c r="Z547" i="1"/>
  <c r="Z549" i="1" s="1"/>
  <c r="BN547" i="1"/>
  <c r="Y604" i="1"/>
  <c r="Z614" i="1"/>
  <c r="Z615" i="1" s="1"/>
  <c r="BN614" i="1"/>
  <c r="BP614" i="1"/>
  <c r="Z543" i="1" l="1"/>
  <c r="Z554" i="1"/>
  <c r="Z525" i="1"/>
  <c r="Z338" i="1"/>
  <c r="Z331" i="1"/>
  <c r="Z185" i="1"/>
  <c r="Z179" i="1"/>
  <c r="Z622" i="1" s="1"/>
  <c r="Z144" i="1"/>
  <c r="Y619" i="1"/>
  <c r="Y617" i="1"/>
  <c r="Z257" i="1"/>
  <c r="Y621" i="1"/>
  <c r="Y618" i="1"/>
  <c r="Y620" i="1" l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<sst xmlns="http://schemas.openxmlformats.org/spreadsheetml/2006/main" count="2920" uniqueCount="1037">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</sst>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598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250</v>
      </c>
      <c r="Y64" s="724">
        <f t="shared" si="11"/>
        <v>259.20000000000005</v>
      </c>
      <c r="Z64" s="36">
        <f>IFERROR(IF(Y64=0,"",ROUNDUP(Y64/H64,0)*0.02175),"")</f>
        <v>0.52200000000000002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261.11111111111109</v>
      </c>
      <c r="BN64" s="64">
        <f t="shared" si="13"/>
        <v>270.72000000000003</v>
      </c>
      <c r="BO64" s="64">
        <f t="shared" si="14"/>
        <v>0.41335978835978826</v>
      </c>
      <c r="BP64" s="64">
        <f t="shared" si="15"/>
        <v>0.4285714285714286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23.148148148148145</v>
      </c>
      <c r="Y71" s="725">
        <f>IFERROR(Y63/H63,"0")+IFERROR(Y64/H64,"0")+IFERROR(Y65/H65,"0")+IFERROR(Y66/H66,"0")+IFERROR(Y67/H67,"0")+IFERROR(Y68/H68,"0")+IFERROR(Y69/H69,"0")+IFERROR(Y70/H70,"0")</f>
        <v>24.000000000000004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0.52200000000000002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250</v>
      </c>
      <c r="Y72" s="725">
        <f>IFERROR(SUM(Y63:Y70),"0")</f>
        <v>259.20000000000005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50</v>
      </c>
      <c r="Y74" s="724">
        <f>IFERROR(IF(X74="",0,CEILING((X74/$H74),1)*$H74),"")</f>
        <v>54</v>
      </c>
      <c r="Z74" s="36">
        <f>IFERROR(IF(Y74=0,"",ROUNDUP(Y74/H74,0)*0.02175),"")</f>
        <v>0.10874999999999999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52.222222222222221</v>
      </c>
      <c r="BN74" s="64">
        <f>IFERROR(Y74*I74/H74,"0")</f>
        <v>56.4</v>
      </c>
      <c r="BO74" s="64">
        <f>IFERROR(1/J74*(X74/H74),"0")</f>
        <v>8.2671957671957674E-2</v>
      </c>
      <c r="BP74" s="64">
        <f>IFERROR(1/J74*(Y74/H74),"0")</f>
        <v>8.9285714285714274E-2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4.6296296296296298</v>
      </c>
      <c r="Y78" s="725">
        <f>IFERROR(Y74/H74,"0")+IFERROR(Y75/H75,"0")+IFERROR(Y76/H76,"0")+IFERROR(Y77/H77,"0")</f>
        <v>5</v>
      </c>
      <c r="Z78" s="725">
        <f>IFERROR(IF(Z74="",0,Z74),"0")+IFERROR(IF(Z75="",0,Z75),"0")+IFERROR(IF(Z76="",0,Z76),"0")+IFERROR(IF(Z77="",0,Z77),"0")</f>
        <v>0.10874999999999999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50</v>
      </c>
      <c r="Y79" s="725">
        <f>IFERROR(SUM(Y74:Y77),"0")</f>
        <v>54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50</v>
      </c>
      <c r="Y325" s="724">
        <f t="shared" si="62"/>
        <v>54</v>
      </c>
      <c r="Z325" s="36">
        <f>IFERROR(IF(Y325=0,"",ROUNDUP(Y325/H325,0)*0.02175),"")</f>
        <v>0.10874999999999999</v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52.222222222222221</v>
      </c>
      <c r="BN325" s="64">
        <f t="shared" si="64"/>
        <v>56.4</v>
      </c>
      <c r="BO325" s="64">
        <f t="shared" si="65"/>
        <v>8.2671957671957674E-2</v>
      </c>
      <c r="BP325" s="64">
        <f t="shared" si="66"/>
        <v>8.9285714285714274E-2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4.6296296296296298</v>
      </c>
      <c r="Y331" s="725">
        <f>IFERROR(Y323/H323,"0")+IFERROR(Y324/H324,"0")+IFERROR(Y325/H325,"0")+IFERROR(Y326/H326,"0")+IFERROR(Y327/H327,"0")+IFERROR(Y328/H328,"0")+IFERROR(Y329/H329,"0")+IFERROR(Y330/H330,"0")</f>
        <v>5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50</v>
      </c>
      <c r="Y332" s="725">
        <f>IFERROR(SUM(Y323:Y330),"0")</f>
        <v>54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3500</v>
      </c>
      <c r="Y382" s="724">
        <f t="shared" ref="Y382:Y392" si="72">IFERROR(IF(X382="",0,CEILING((X382/$H382),1)*$H382),"")</f>
        <v>3510</v>
      </c>
      <c r="Z382" s="36">
        <f>IFERROR(IF(Y382=0,"",ROUNDUP(Y382/H382,0)*0.02175),"")</f>
        <v>5.0894999999999992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3612</v>
      </c>
      <c r="BN382" s="64">
        <f t="shared" ref="BN382:BN392" si="74">IFERROR(Y382*I382/H382,"0")</f>
        <v>3622.32</v>
      </c>
      <c r="BO382" s="64">
        <f t="shared" ref="BO382:BO392" si="75">IFERROR(1/J382*(X382/H382),"0")</f>
        <v>4.8611111111111107</v>
      </c>
      <c r="BP382" s="64">
        <f t="shared" ref="BP382:BP392" si="76">IFERROR(1/J382*(Y382/H382),"0")</f>
        <v>4.875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1000</v>
      </c>
      <c r="Y384" s="724">
        <f t="shared" si="72"/>
        <v>1005</v>
      </c>
      <c r="Z384" s="36">
        <f>IFERROR(IF(Y384=0,"",ROUNDUP(Y384/H384,0)*0.02175),"")</f>
        <v>1.4572499999999999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1032</v>
      </c>
      <c r="BN384" s="64">
        <f t="shared" si="74"/>
        <v>1037.1600000000001</v>
      </c>
      <c r="BO384" s="64">
        <f t="shared" si="75"/>
        <v>1.3888888888888888</v>
      </c>
      <c r="BP384" s="64">
        <f t="shared" si="76"/>
        <v>1.3958333333333333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1000</v>
      </c>
      <c r="Y387" s="724">
        <f t="shared" si="72"/>
        <v>1005</v>
      </c>
      <c r="Z387" s="36">
        <f>IFERROR(IF(Y387=0,"",ROUNDUP(Y387/H387,0)*0.02175),"")</f>
        <v>1.4572499999999999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1032</v>
      </c>
      <c r="BN387" s="64">
        <f t="shared" si="74"/>
        <v>1037.1600000000001</v>
      </c>
      <c r="BO387" s="64">
        <f t="shared" si="75"/>
        <v>1.3888888888888888</v>
      </c>
      <c r="BP387" s="64">
        <f t="shared" si="76"/>
        <v>1.3958333333333333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366.66666666666669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368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8.0039999999999996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5500</v>
      </c>
      <c r="Y394" s="725">
        <f>IFERROR(SUM(Y382:Y392),"0")</f>
        <v>5520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2500</v>
      </c>
      <c r="Y396" s="724">
        <f>IFERROR(IF(X396="",0,CEILING((X396/$H396),1)*$H396),"")</f>
        <v>2505</v>
      </c>
      <c r="Z396" s="36">
        <f>IFERROR(IF(Y396=0,"",ROUNDUP(Y396/H396,0)*0.02175),"")</f>
        <v>3.6322499999999995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2580</v>
      </c>
      <c r="BN396" s="64">
        <f>IFERROR(Y396*I396/H396,"0")</f>
        <v>2585.1600000000003</v>
      </c>
      <c r="BO396" s="64">
        <f>IFERROR(1/J396*(X396/H396),"0")</f>
        <v>3.4722222222222219</v>
      </c>
      <c r="BP396" s="64">
        <f>IFERROR(1/J396*(Y396/H396),"0")</f>
        <v>3.4791666666666665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166.66666666666666</v>
      </c>
      <c r="Y398" s="725">
        <f>IFERROR(Y396/H396,"0")+IFERROR(Y397/H397,"0")</f>
        <v>167</v>
      </c>
      <c r="Z398" s="725">
        <f>IFERROR(IF(Z396="",0,Z396),"0")+IFERROR(IF(Z397="",0,Z397),"0")</f>
        <v>3.6322499999999995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2500</v>
      </c>
      <c r="Y399" s="725">
        <f>IFERROR(SUM(Y396:Y397),"0")</f>
        <v>2505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250</v>
      </c>
      <c r="Y517" s="724">
        <f t="shared" si="89"/>
        <v>253.44</v>
      </c>
      <c r="Z517" s="36">
        <f t="shared" si="90"/>
        <v>0.57408000000000003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267.04545454545456</v>
      </c>
      <c r="BN517" s="64">
        <f t="shared" si="92"/>
        <v>270.71999999999997</v>
      </c>
      <c r="BO517" s="64">
        <f t="shared" si="93"/>
        <v>0.45527389277389274</v>
      </c>
      <c r="BP517" s="64">
        <f t="shared" si="94"/>
        <v>0.46153846153846156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47.348484848484844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48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0.57408000000000003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250</v>
      </c>
      <c r="Y526" s="725">
        <f>IFERROR(SUM(Y514:Y524),"0")</f>
        <v>253.44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200</v>
      </c>
      <c r="Y528" s="724">
        <f>IFERROR(IF(X528="",0,CEILING((X528/$H528),1)*$H528),"")</f>
        <v>200.64000000000001</v>
      </c>
      <c r="Z528" s="36">
        <f>IFERROR(IF(Y528=0,"",ROUNDUP(Y528/H528,0)*0.01196),"")</f>
        <v>0.45448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213.63636363636363</v>
      </c>
      <c r="BN528" s="64">
        <f>IFERROR(Y528*I528/H528,"0")</f>
        <v>214.32</v>
      </c>
      <c r="BO528" s="64">
        <f>IFERROR(1/J528*(X528/H528),"0")</f>
        <v>0.36421911421911418</v>
      </c>
      <c r="BP528" s="64">
        <f>IFERROR(1/J528*(Y528/H528),"0")</f>
        <v>0.36538461538461542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37.878787878787875</v>
      </c>
      <c r="Y531" s="725">
        <f>IFERROR(Y528/H528,"0")+IFERROR(Y529/H529,"0")+IFERROR(Y530/H530,"0")</f>
        <v>38</v>
      </c>
      <c r="Z531" s="725">
        <f>IFERROR(IF(Z528="",0,Z528),"0")+IFERROR(IF(Z529="",0,Z529),"0")+IFERROR(IF(Z530="",0,Z530),"0")</f>
        <v>0.45448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200</v>
      </c>
      <c r="Y532" s="725">
        <f>IFERROR(SUM(Y528:Y530),"0")</f>
        <v>200.64000000000001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80</v>
      </c>
      <c r="Y534" s="724">
        <f t="shared" ref="Y534:Y542" si="95">IFERROR(IF(X534="",0,CEILING((X534/$H534),1)*$H534),"")</f>
        <v>84.48</v>
      </c>
      <c r="Z534" s="36">
        <f>IFERROR(IF(Y534=0,"",ROUNDUP(Y534/H534,0)*0.01196),"")</f>
        <v>0.19136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85.454545454545453</v>
      </c>
      <c r="BN534" s="64">
        <f t="shared" ref="BN534:BN542" si="97">IFERROR(Y534*I534/H534,"0")</f>
        <v>90.24</v>
      </c>
      <c r="BO534" s="64">
        <f t="shared" ref="BO534:BO542" si="98">IFERROR(1/J534*(X534/H534),"0")</f>
        <v>0.14568764568764569</v>
      </c>
      <c r="BP534" s="64">
        <f t="shared" ref="BP534:BP542" si="99">IFERROR(1/J534*(Y534/H534),"0")</f>
        <v>0.15384615384615385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150</v>
      </c>
      <c r="Y535" s="724">
        <f t="shared" si="95"/>
        <v>153.12</v>
      </c>
      <c r="Z535" s="36">
        <f>IFERROR(IF(Y535=0,"",ROUNDUP(Y535/H535,0)*0.01196),"")</f>
        <v>0.34683999999999998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160.22727272727272</v>
      </c>
      <c r="BN535" s="64">
        <f t="shared" si="97"/>
        <v>163.56</v>
      </c>
      <c r="BO535" s="64">
        <f t="shared" si="98"/>
        <v>0.27316433566433568</v>
      </c>
      <c r="BP535" s="64">
        <f t="shared" si="99"/>
        <v>0.27884615384615385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170</v>
      </c>
      <c r="Y536" s="724">
        <f t="shared" si="95"/>
        <v>174.24</v>
      </c>
      <c r="Z536" s="36">
        <f>IFERROR(IF(Y536=0,"",ROUNDUP(Y536/H536,0)*0.01196),"")</f>
        <v>0.39468000000000003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181.59090909090907</v>
      </c>
      <c r="BN536" s="64">
        <f t="shared" si="97"/>
        <v>186.12</v>
      </c>
      <c r="BO536" s="64">
        <f t="shared" si="98"/>
        <v>0.3095862470862471</v>
      </c>
      <c r="BP536" s="64">
        <f t="shared" si="99"/>
        <v>0.31730769230769235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75.757575757575751</v>
      </c>
      <c r="Y543" s="725">
        <f>IFERROR(Y534/H534,"0")+IFERROR(Y535/H535,"0")+IFERROR(Y536/H536,"0")+IFERROR(Y537/H537,"0")+IFERROR(Y538/H538,"0")+IFERROR(Y539/H539,"0")+IFERROR(Y540/H540,"0")+IFERROR(Y541/H541,"0")+IFERROR(Y542/H542,"0")</f>
        <v>78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0.93288000000000004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400</v>
      </c>
      <c r="Y544" s="725">
        <f>IFERROR(SUM(Y534:Y542),"0")</f>
        <v>411.84000000000003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100</v>
      </c>
      <c r="Y577" s="724">
        <f t="shared" si="105"/>
        <v>100.80000000000001</v>
      </c>
      <c r="Z577" s="36">
        <f>IFERROR(IF(Y577=0,"",ROUNDUP(Y577/H577,0)*0.00753),"")</f>
        <v>0.18071999999999999</v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106.19047619047619</v>
      </c>
      <c r="BN577" s="64">
        <f t="shared" si="107"/>
        <v>107.04</v>
      </c>
      <c r="BO577" s="64">
        <f t="shared" si="108"/>
        <v>0.15262515262515264</v>
      </c>
      <c r="BP577" s="64">
        <f t="shared" si="109"/>
        <v>0.15384615384615385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23.80952380952381</v>
      </c>
      <c r="Y583" s="725">
        <f>IFERROR(Y576/H576,"0")+IFERROR(Y577/H577,"0")+IFERROR(Y578/H578,"0")+IFERROR(Y579/H579,"0")+IFERROR(Y580/H580,"0")+IFERROR(Y581/H581,"0")+IFERROR(Y582/H582,"0")</f>
        <v>24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0.18071999999999999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100</v>
      </c>
      <c r="Y584" s="725">
        <f>IFERROR(SUM(Y576:Y582),"0")</f>
        <v>100.80000000000001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9300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9358.92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9635.7005772005778</v>
      </c>
      <c r="Y618" s="725">
        <f>IFERROR(SUM(BN22:BN614),"0")</f>
        <v>9697.32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14</v>
      </c>
      <c r="Y619" s="38">
        <f>ROUNDUP(SUM(BP22:BP614),0)</f>
        <v>14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9985.7005772005778</v>
      </c>
      <c r="Y620" s="725">
        <f>GrossWeightTotalR+PalletQtyTotalR*25</f>
        <v>10047.32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750.53511303511311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757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14.517910000000001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313.20000000000005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54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8025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865.92000000000007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100.80000000000001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2024-11-01T06:13:44Z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