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58DF9E-5D74-4BCE-9A5E-4E515E077F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O272" i="1"/>
  <c r="BM272" i="1"/>
  <c r="Y272" i="1"/>
  <c r="BO271" i="1"/>
  <c r="BM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BP191" i="1" s="1"/>
  <c r="P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BP169" i="1" s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BO132" i="1"/>
  <c r="BM132" i="1"/>
  <c r="Y132" i="1"/>
  <c r="P132" i="1"/>
  <c r="BO131" i="1"/>
  <c r="BM131" i="1"/>
  <c r="Y131" i="1"/>
  <c r="BP131" i="1" s="1"/>
  <c r="BO130" i="1"/>
  <c r="BM130" i="1"/>
  <c r="Y130" i="1"/>
  <c r="BP130" i="1" s="1"/>
  <c r="P130" i="1"/>
  <c r="X128" i="1"/>
  <c r="X127" i="1"/>
  <c r="BO126" i="1"/>
  <c r="BM126" i="1"/>
  <c r="Y126" i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597" i="1" s="1"/>
  <c r="BM22" i="1"/>
  <c r="Y22" i="1"/>
  <c r="B605" i="1" s="1"/>
  <c r="P22" i="1"/>
  <c r="H10" i="1"/>
  <c r="A9" i="1"/>
  <c r="F10" i="1" s="1"/>
  <c r="D7" i="1"/>
  <c r="Q6" i="1"/>
  <c r="P2" i="1"/>
  <c r="BP133" i="1" l="1"/>
  <c r="BN133" i="1"/>
  <c r="Z133" i="1"/>
  <c r="BP171" i="1"/>
  <c r="BN171" i="1"/>
  <c r="Z171" i="1"/>
  <c r="BP197" i="1"/>
  <c r="BN197" i="1"/>
  <c r="Z197" i="1"/>
  <c r="BP228" i="1"/>
  <c r="BN228" i="1"/>
  <c r="Z228" i="1"/>
  <c r="BP249" i="1"/>
  <c r="BN249" i="1"/>
  <c r="Z249" i="1"/>
  <c r="Y283" i="1"/>
  <c r="P605" i="1"/>
  <c r="Y282" i="1"/>
  <c r="BP281" i="1"/>
  <c r="BN281" i="1"/>
  <c r="Z281" i="1"/>
  <c r="Z282" i="1" s="1"/>
  <c r="BP286" i="1"/>
  <c r="BN286" i="1"/>
  <c r="Z286" i="1"/>
  <c r="BP323" i="1"/>
  <c r="BN323" i="1"/>
  <c r="Z323" i="1"/>
  <c r="BP359" i="1"/>
  <c r="BN359" i="1"/>
  <c r="Z359" i="1"/>
  <c r="BP400" i="1"/>
  <c r="BN400" i="1"/>
  <c r="Z400" i="1"/>
  <c r="BP420" i="1"/>
  <c r="BN420" i="1"/>
  <c r="Z420" i="1"/>
  <c r="BP451" i="1"/>
  <c r="BN451" i="1"/>
  <c r="Z451" i="1"/>
  <c r="BP489" i="1"/>
  <c r="BN489" i="1"/>
  <c r="Z489" i="1"/>
  <c r="BP520" i="1"/>
  <c r="BN520" i="1"/>
  <c r="Z520" i="1"/>
  <c r="Z30" i="1"/>
  <c r="BN30" i="1"/>
  <c r="Z58" i="1"/>
  <c r="BN58" i="1"/>
  <c r="Z70" i="1"/>
  <c r="BN70" i="1"/>
  <c r="Z74" i="1"/>
  <c r="BN74" i="1"/>
  <c r="Z94" i="1"/>
  <c r="BN94" i="1"/>
  <c r="Z105" i="1"/>
  <c r="BN105" i="1"/>
  <c r="Z115" i="1"/>
  <c r="BN115" i="1"/>
  <c r="BP126" i="1"/>
  <c r="BN126" i="1"/>
  <c r="Z126" i="1"/>
  <c r="BP147" i="1"/>
  <c r="BN147" i="1"/>
  <c r="Z147" i="1"/>
  <c r="BP183" i="1"/>
  <c r="BN183" i="1"/>
  <c r="Z183" i="1"/>
  <c r="BP218" i="1"/>
  <c r="BN218" i="1"/>
  <c r="Z218" i="1"/>
  <c r="BP238" i="1"/>
  <c r="BN238" i="1"/>
  <c r="Z238" i="1"/>
  <c r="BP262" i="1"/>
  <c r="BN262" i="1"/>
  <c r="Z262" i="1"/>
  <c r="BP297" i="1"/>
  <c r="BN297" i="1"/>
  <c r="Z297" i="1"/>
  <c r="BP337" i="1"/>
  <c r="BN337" i="1"/>
  <c r="Z337" i="1"/>
  <c r="BP382" i="1"/>
  <c r="BN382" i="1"/>
  <c r="Z382" i="1"/>
  <c r="BP406" i="1"/>
  <c r="BN406" i="1"/>
  <c r="Z406" i="1"/>
  <c r="BP442" i="1"/>
  <c r="BN442" i="1"/>
  <c r="Z442" i="1"/>
  <c r="BP474" i="1"/>
  <c r="BN474" i="1"/>
  <c r="Z474" i="1"/>
  <c r="BP506" i="1"/>
  <c r="BN506" i="1"/>
  <c r="Z506" i="1"/>
  <c r="Y181" i="1"/>
  <c r="Y101" i="1"/>
  <c r="BP226" i="1"/>
  <c r="BN226" i="1"/>
  <c r="Z226" i="1"/>
  <c r="BP234" i="1"/>
  <c r="BN234" i="1"/>
  <c r="Z234" i="1"/>
  <c r="BP247" i="1"/>
  <c r="BN247" i="1"/>
  <c r="Z247" i="1"/>
  <c r="BP260" i="1"/>
  <c r="BN260" i="1"/>
  <c r="Z260" i="1"/>
  <c r="BP271" i="1"/>
  <c r="BN271" i="1"/>
  <c r="Z271" i="1"/>
  <c r="BP276" i="1"/>
  <c r="BN276" i="1"/>
  <c r="Z276" i="1"/>
  <c r="BP295" i="1"/>
  <c r="BN295" i="1"/>
  <c r="Z295" i="1"/>
  <c r="BP321" i="1"/>
  <c r="BN321" i="1"/>
  <c r="Z321" i="1"/>
  <c r="BP335" i="1"/>
  <c r="BN335" i="1"/>
  <c r="Z335" i="1"/>
  <c r="BP353" i="1"/>
  <c r="BN353" i="1"/>
  <c r="Z353" i="1"/>
  <c r="BP357" i="1"/>
  <c r="BN357" i="1"/>
  <c r="Z357" i="1"/>
  <c r="BP378" i="1"/>
  <c r="BN378" i="1"/>
  <c r="Z378" i="1"/>
  <c r="X596" i="1"/>
  <c r="X598" i="1" s="1"/>
  <c r="X599" i="1"/>
  <c r="Y36" i="1"/>
  <c r="Z28" i="1"/>
  <c r="BN28" i="1"/>
  <c r="Z34" i="1"/>
  <c r="BN34" i="1"/>
  <c r="C605" i="1"/>
  <c r="Z56" i="1"/>
  <c r="BN56" i="1"/>
  <c r="Z62" i="1"/>
  <c r="BN62" i="1"/>
  <c r="BP62" i="1"/>
  <c r="Z68" i="1"/>
  <c r="BN68" i="1"/>
  <c r="Z72" i="1"/>
  <c r="BN72" i="1"/>
  <c r="Z80" i="1"/>
  <c r="BN80" i="1"/>
  <c r="Z84" i="1"/>
  <c r="BN84" i="1"/>
  <c r="Z88" i="1"/>
  <c r="BN88" i="1"/>
  <c r="Z98" i="1"/>
  <c r="BN98" i="1"/>
  <c r="BP98" i="1"/>
  <c r="Z107" i="1"/>
  <c r="BN107" i="1"/>
  <c r="Z113" i="1"/>
  <c r="BN113" i="1"/>
  <c r="Z117" i="1"/>
  <c r="BN117" i="1"/>
  <c r="Z124" i="1"/>
  <c r="BN124" i="1"/>
  <c r="Z130" i="1"/>
  <c r="BN130" i="1"/>
  <c r="Z131" i="1"/>
  <c r="BN131" i="1"/>
  <c r="Z139" i="1"/>
  <c r="BN139" i="1"/>
  <c r="Z143" i="1"/>
  <c r="BN143" i="1"/>
  <c r="Z154" i="1"/>
  <c r="BN154" i="1"/>
  <c r="Y160" i="1"/>
  <c r="Z164" i="1"/>
  <c r="BN164" i="1"/>
  <c r="Z169" i="1"/>
  <c r="BN169" i="1"/>
  <c r="Z175" i="1"/>
  <c r="BN175" i="1"/>
  <c r="BP175" i="1"/>
  <c r="Z179" i="1"/>
  <c r="BN179" i="1"/>
  <c r="Y187" i="1"/>
  <c r="Z185" i="1"/>
  <c r="BN185" i="1"/>
  <c r="Y186" i="1"/>
  <c r="Z191" i="1"/>
  <c r="BN191" i="1"/>
  <c r="Z195" i="1"/>
  <c r="BN195" i="1"/>
  <c r="Z204" i="1"/>
  <c r="BN204" i="1"/>
  <c r="Z208" i="1"/>
  <c r="BN208" i="1"/>
  <c r="Z216" i="1"/>
  <c r="BN216" i="1"/>
  <c r="Z220" i="1"/>
  <c r="BN220" i="1"/>
  <c r="BP230" i="1"/>
  <c r="BN230" i="1"/>
  <c r="Z230" i="1"/>
  <c r="BP240" i="1"/>
  <c r="BN240" i="1"/>
  <c r="Z240" i="1"/>
  <c r="BP251" i="1"/>
  <c r="BN251" i="1"/>
  <c r="Z251" i="1"/>
  <c r="BP264" i="1"/>
  <c r="BN264" i="1"/>
  <c r="Z264" i="1"/>
  <c r="BP272" i="1"/>
  <c r="BN272" i="1"/>
  <c r="Z272" i="1"/>
  <c r="BP288" i="1"/>
  <c r="BN288" i="1"/>
  <c r="Z288" i="1"/>
  <c r="S605" i="1"/>
  <c r="Y303" i="1"/>
  <c r="BP302" i="1"/>
  <c r="BN302" i="1"/>
  <c r="Z302" i="1"/>
  <c r="Z303" i="1" s="1"/>
  <c r="T605" i="1"/>
  <c r="Y308" i="1"/>
  <c r="BP307" i="1"/>
  <c r="BN307" i="1"/>
  <c r="Z307" i="1"/>
  <c r="Z308" i="1" s="1"/>
  <c r="Y313" i="1"/>
  <c r="BP311" i="1"/>
  <c r="BN311" i="1"/>
  <c r="Z311" i="1"/>
  <c r="BP329" i="1"/>
  <c r="BN329" i="1"/>
  <c r="Z329" i="1"/>
  <c r="BP339" i="1"/>
  <c r="BN339" i="1"/>
  <c r="Z339" i="1"/>
  <c r="Y365" i="1"/>
  <c r="BP364" i="1"/>
  <c r="BN364" i="1"/>
  <c r="Z364" i="1"/>
  <c r="Z365" i="1" s="1"/>
  <c r="Y372" i="1"/>
  <c r="BP368" i="1"/>
  <c r="BN368" i="1"/>
  <c r="Z368" i="1"/>
  <c r="Z371" i="1" s="1"/>
  <c r="BP384" i="1"/>
  <c r="BN384" i="1"/>
  <c r="Z384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6" i="1"/>
  <c r="BN476" i="1"/>
  <c r="Z476" i="1"/>
  <c r="Y496" i="1"/>
  <c r="AB605" i="1"/>
  <c r="Y495" i="1"/>
  <c r="BP494" i="1"/>
  <c r="BN494" i="1"/>
  <c r="Z494" i="1"/>
  <c r="Z495" i="1" s="1"/>
  <c r="BP500" i="1"/>
  <c r="BN500" i="1"/>
  <c r="Z500" i="1"/>
  <c r="BP512" i="1"/>
  <c r="BN512" i="1"/>
  <c r="Z512" i="1"/>
  <c r="BP526" i="1"/>
  <c r="BN526" i="1"/>
  <c r="Z526" i="1"/>
  <c r="BP538" i="1"/>
  <c r="BN538" i="1"/>
  <c r="Z538" i="1"/>
  <c r="BP580" i="1"/>
  <c r="BN580" i="1"/>
  <c r="Z580" i="1"/>
  <c r="Y590" i="1"/>
  <c r="Y589" i="1"/>
  <c r="BP588" i="1"/>
  <c r="BN588" i="1"/>
  <c r="Z588" i="1"/>
  <c r="Z589" i="1" s="1"/>
  <c r="Y244" i="1"/>
  <c r="Y355" i="1"/>
  <c r="Y354" i="1"/>
  <c r="BP380" i="1"/>
  <c r="BN380" i="1"/>
  <c r="Z380" i="1"/>
  <c r="BP394" i="1"/>
  <c r="BN394" i="1"/>
  <c r="Z394" i="1"/>
  <c r="BP418" i="1"/>
  <c r="BN418" i="1"/>
  <c r="Z418" i="1"/>
  <c r="BP440" i="1"/>
  <c r="BN440" i="1"/>
  <c r="Z440" i="1"/>
  <c r="BP449" i="1"/>
  <c r="BN449" i="1"/>
  <c r="Z449" i="1"/>
  <c r="Y461" i="1"/>
  <c r="BP459" i="1"/>
  <c r="BN459" i="1"/>
  <c r="Z459" i="1"/>
  <c r="Y484" i="1"/>
  <c r="Y483" i="1"/>
  <c r="BP482" i="1"/>
  <c r="BN482" i="1"/>
  <c r="Z482" i="1"/>
  <c r="Z483" i="1" s="1"/>
  <c r="BP487" i="1"/>
  <c r="BN487" i="1"/>
  <c r="Z487" i="1"/>
  <c r="BP504" i="1"/>
  <c r="BN504" i="1"/>
  <c r="Z504" i="1"/>
  <c r="BP518" i="1"/>
  <c r="BN518" i="1"/>
  <c r="Z518" i="1"/>
  <c r="BP537" i="1"/>
  <c r="BN537" i="1"/>
  <c r="Z537" i="1"/>
  <c r="BP539" i="1"/>
  <c r="BN539" i="1"/>
  <c r="Z539" i="1"/>
  <c r="Y581" i="1"/>
  <c r="BP579" i="1"/>
  <c r="BN579" i="1"/>
  <c r="Z579" i="1"/>
  <c r="Y390" i="1"/>
  <c r="Y414" i="1"/>
  <c r="Y522" i="1"/>
  <c r="H9" i="1"/>
  <c r="A10" i="1"/>
  <c r="Y24" i="1"/>
  <c r="Y37" i="1"/>
  <c r="Y41" i="1"/>
  <c r="Y45" i="1"/>
  <c r="Y49" i="1"/>
  <c r="Y59" i="1"/>
  <c r="Y65" i="1"/>
  <c r="BP73" i="1"/>
  <c r="BN73" i="1"/>
  <c r="Z73" i="1"/>
  <c r="BP85" i="1"/>
  <c r="BN85" i="1"/>
  <c r="Z85" i="1"/>
  <c r="BP89" i="1"/>
  <c r="BN89" i="1"/>
  <c r="Z89" i="1"/>
  <c r="Y91" i="1"/>
  <c r="Y96" i="1"/>
  <c r="BP93" i="1"/>
  <c r="BN93" i="1"/>
  <c r="Z93" i="1"/>
  <c r="Z95" i="1" s="1"/>
  <c r="BP106" i="1"/>
  <c r="BN106" i="1"/>
  <c r="Z106" i="1"/>
  <c r="Y110" i="1"/>
  <c r="BP114" i="1"/>
  <c r="BN114" i="1"/>
  <c r="Z114" i="1"/>
  <c r="Z118" i="1" s="1"/>
  <c r="Y118" i="1"/>
  <c r="BP123" i="1"/>
  <c r="BN123" i="1"/>
  <c r="Z123" i="1"/>
  <c r="Y127" i="1"/>
  <c r="BP132" i="1"/>
  <c r="BN132" i="1"/>
  <c r="Z132" i="1"/>
  <c r="BP140" i="1"/>
  <c r="BN140" i="1"/>
  <c r="Z140" i="1"/>
  <c r="Y144" i="1"/>
  <c r="BP148" i="1"/>
  <c r="BN148" i="1"/>
  <c r="Z148" i="1"/>
  <c r="Z149" i="1" s="1"/>
  <c r="Y150" i="1"/>
  <c r="G605" i="1"/>
  <c r="Y156" i="1"/>
  <c r="BP153" i="1"/>
  <c r="BN153" i="1"/>
  <c r="Z153" i="1"/>
  <c r="Z155" i="1" s="1"/>
  <c r="BP170" i="1"/>
  <c r="BN170" i="1"/>
  <c r="Z170" i="1"/>
  <c r="Z172" i="1" s="1"/>
  <c r="BP178" i="1"/>
  <c r="BN178" i="1"/>
  <c r="Z178" i="1"/>
  <c r="BP192" i="1"/>
  <c r="BN192" i="1"/>
  <c r="Z192" i="1"/>
  <c r="BP196" i="1"/>
  <c r="BN196" i="1"/>
  <c r="Z196" i="1"/>
  <c r="BP209" i="1"/>
  <c r="BN209" i="1"/>
  <c r="Z209" i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BP273" i="1"/>
  <c r="BN273" i="1"/>
  <c r="Z273" i="1"/>
  <c r="Y277" i="1"/>
  <c r="BP287" i="1"/>
  <c r="BN287" i="1"/>
  <c r="Z287" i="1"/>
  <c r="Z289" i="1" s="1"/>
  <c r="BP296" i="1"/>
  <c r="BN296" i="1"/>
  <c r="Z296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BP358" i="1"/>
  <c r="BN358" i="1"/>
  <c r="Z358" i="1"/>
  <c r="BP377" i="1"/>
  <c r="BN377" i="1"/>
  <c r="Z377" i="1"/>
  <c r="BP381" i="1"/>
  <c r="BN381" i="1"/>
  <c r="Z381" i="1"/>
  <c r="Y385" i="1"/>
  <c r="BP407" i="1"/>
  <c r="BN407" i="1"/>
  <c r="Z407" i="1"/>
  <c r="BP475" i="1"/>
  <c r="BN475" i="1"/>
  <c r="Z475" i="1"/>
  <c r="Y479" i="1"/>
  <c r="Z490" i="1"/>
  <c r="BP488" i="1"/>
  <c r="BN488" i="1"/>
  <c r="Z488" i="1"/>
  <c r="Y490" i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F605" i="1"/>
  <c r="X605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D605" i="1"/>
  <c r="Y76" i="1"/>
  <c r="Z69" i="1"/>
  <c r="BN69" i="1"/>
  <c r="Z71" i="1"/>
  <c r="BN71" i="1"/>
  <c r="BP75" i="1"/>
  <c r="BN75" i="1"/>
  <c r="Z75" i="1"/>
  <c r="Y77" i="1"/>
  <c r="Y82" i="1"/>
  <c r="BP79" i="1"/>
  <c r="BN79" i="1"/>
  <c r="Z79" i="1"/>
  <c r="Z81" i="1" s="1"/>
  <c r="Y90" i="1"/>
  <c r="BP87" i="1"/>
  <c r="BN87" i="1"/>
  <c r="Z87" i="1"/>
  <c r="Y95" i="1"/>
  <c r="BP99" i="1"/>
  <c r="BN99" i="1"/>
  <c r="Z99" i="1"/>
  <c r="Z101" i="1" s="1"/>
  <c r="BP108" i="1"/>
  <c r="BN108" i="1"/>
  <c r="Z108" i="1"/>
  <c r="Y119" i="1"/>
  <c r="BP116" i="1"/>
  <c r="BN116" i="1"/>
  <c r="Z116" i="1"/>
  <c r="Y128" i="1"/>
  <c r="BP125" i="1"/>
  <c r="BN125" i="1"/>
  <c r="Z125" i="1"/>
  <c r="Y135" i="1"/>
  <c r="BP134" i="1"/>
  <c r="BN134" i="1"/>
  <c r="Z134" i="1"/>
  <c r="Y136" i="1"/>
  <c r="Y145" i="1"/>
  <c r="BP138" i="1"/>
  <c r="BN138" i="1"/>
  <c r="Z138" i="1"/>
  <c r="Z144" i="1" s="1"/>
  <c r="BP142" i="1"/>
  <c r="BN142" i="1"/>
  <c r="Z142" i="1"/>
  <c r="Y149" i="1"/>
  <c r="Y155" i="1"/>
  <c r="BP159" i="1"/>
  <c r="BN159" i="1"/>
  <c r="Z159" i="1"/>
  <c r="Z160" i="1" s="1"/>
  <c r="Y161" i="1"/>
  <c r="Y166" i="1"/>
  <c r="BP163" i="1"/>
  <c r="BN163" i="1"/>
  <c r="Z163" i="1"/>
  <c r="Y172" i="1"/>
  <c r="BP176" i="1"/>
  <c r="BN176" i="1"/>
  <c r="Z176" i="1"/>
  <c r="Y180" i="1"/>
  <c r="BP184" i="1"/>
  <c r="BN184" i="1"/>
  <c r="Z184" i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Y210" i="1"/>
  <c r="BP215" i="1"/>
  <c r="BN215" i="1"/>
  <c r="Z215" i="1"/>
  <c r="BP219" i="1"/>
  <c r="BN219" i="1"/>
  <c r="Z219" i="1"/>
  <c r="Y236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Y289" i="1"/>
  <c r="BP294" i="1"/>
  <c r="BN294" i="1"/>
  <c r="Z294" i="1"/>
  <c r="Z298" i="1" s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30" i="1"/>
  <c r="BN330" i="1"/>
  <c r="Z330" i="1"/>
  <c r="Y341" i="1"/>
  <c r="BP338" i="1"/>
  <c r="BN338" i="1"/>
  <c r="Z338" i="1"/>
  <c r="BP346" i="1"/>
  <c r="BN346" i="1"/>
  <c r="Z346" i="1"/>
  <c r="Y348" i="1"/>
  <c r="BP352" i="1"/>
  <c r="BN352" i="1"/>
  <c r="Z352" i="1"/>
  <c r="Z354" i="1" s="1"/>
  <c r="Y361" i="1"/>
  <c r="Y360" i="1"/>
  <c r="BP369" i="1"/>
  <c r="BN369" i="1"/>
  <c r="Z369" i="1"/>
  <c r="BP379" i="1"/>
  <c r="BN379" i="1"/>
  <c r="Z379" i="1"/>
  <c r="BP383" i="1"/>
  <c r="BN383" i="1"/>
  <c r="Z383" i="1"/>
  <c r="BP395" i="1"/>
  <c r="BN395" i="1"/>
  <c r="Z395" i="1"/>
  <c r="Y397" i="1"/>
  <c r="Y402" i="1"/>
  <c r="BP399" i="1"/>
  <c r="BN399" i="1"/>
  <c r="Z399" i="1"/>
  <c r="Z401" i="1" s="1"/>
  <c r="Y401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BP503" i="1"/>
  <c r="BN503" i="1"/>
  <c r="Z503" i="1"/>
  <c r="BP507" i="1"/>
  <c r="BN507" i="1"/>
  <c r="Z507" i="1"/>
  <c r="Y509" i="1"/>
  <c r="Y514" i="1"/>
  <c r="BP511" i="1"/>
  <c r="BN511" i="1"/>
  <c r="Z511" i="1"/>
  <c r="Z513" i="1" s="1"/>
  <c r="Y513" i="1"/>
  <c r="E605" i="1"/>
  <c r="Y111" i="1"/>
  <c r="H605" i="1"/>
  <c r="Y173" i="1"/>
  <c r="I605" i="1"/>
  <c r="Y199" i="1"/>
  <c r="K605" i="1"/>
  <c r="Y255" i="1"/>
  <c r="O605" i="1"/>
  <c r="Y278" i="1"/>
  <c r="Q605" i="1"/>
  <c r="Y290" i="1"/>
  <c r="R605" i="1"/>
  <c r="Y299" i="1"/>
  <c r="Y304" i="1"/>
  <c r="Y309" i="1"/>
  <c r="V605" i="1"/>
  <c r="Y366" i="1"/>
  <c r="W605" i="1"/>
  <c r="Y386" i="1"/>
  <c r="BP389" i="1"/>
  <c r="BN389" i="1"/>
  <c r="Z389" i="1"/>
  <c r="Z390" i="1" s="1"/>
  <c r="Y391" i="1"/>
  <c r="Y396" i="1"/>
  <c r="BP393" i="1"/>
  <c r="BN393" i="1"/>
  <c r="Z393" i="1"/>
  <c r="Z396" i="1" s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BP477" i="1"/>
  <c r="BN477" i="1"/>
  <c r="Z477" i="1"/>
  <c r="BP501" i="1"/>
  <c r="BN501" i="1"/>
  <c r="Z501" i="1"/>
  <c r="BP505" i="1"/>
  <c r="BN505" i="1"/>
  <c r="Z505" i="1"/>
  <c r="BP517" i="1"/>
  <c r="BN517" i="1"/>
  <c r="Z517" i="1"/>
  <c r="BP521" i="1"/>
  <c r="BN521" i="1"/>
  <c r="Z521" i="1"/>
  <c r="Y523" i="1"/>
  <c r="Y528" i="1"/>
  <c r="BP525" i="1"/>
  <c r="BN525" i="1"/>
  <c r="Z525" i="1"/>
  <c r="AA605" i="1"/>
  <c r="Y491" i="1"/>
  <c r="AC605" i="1"/>
  <c r="Y508" i="1"/>
  <c r="Y544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AD605" i="1"/>
  <c r="Y582" i="1"/>
  <c r="Z341" i="1" l="1"/>
  <c r="Z332" i="1"/>
  <c r="Z575" i="1"/>
  <c r="Z528" i="1"/>
  <c r="Z522" i="1"/>
  <c r="Z508" i="1"/>
  <c r="Z479" i="1"/>
  <c r="Z461" i="1"/>
  <c r="Z409" i="1"/>
  <c r="Z277" i="1"/>
  <c r="Z255" i="1"/>
  <c r="Z243" i="1"/>
  <c r="Z186" i="1"/>
  <c r="Z165" i="1"/>
  <c r="Z110" i="1"/>
  <c r="Z210" i="1"/>
  <c r="Z36" i="1"/>
  <c r="Z385" i="1"/>
  <c r="Z235" i="1"/>
  <c r="Z199" i="1"/>
  <c r="Z180" i="1"/>
  <c r="Z76" i="1"/>
  <c r="Z64" i="1"/>
  <c r="Z59" i="1"/>
  <c r="Z544" i="1"/>
  <c r="Z360" i="1"/>
  <c r="Z135" i="1"/>
  <c r="Z127" i="1"/>
  <c r="Z90" i="1"/>
  <c r="Z581" i="1"/>
  <c r="Z561" i="1"/>
  <c r="Z456" i="1"/>
  <c r="Y597" i="1"/>
  <c r="Z347" i="1"/>
  <c r="Z221" i="1"/>
  <c r="Y595" i="1"/>
  <c r="Z422" i="1"/>
  <c r="Z325" i="1"/>
  <c r="Y599" i="1"/>
  <c r="Y596" i="1"/>
  <c r="Z267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<sst xmlns="http://schemas.openxmlformats.org/spreadsheetml/2006/main" count="2465" uniqueCount="787">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</sst>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topLeftCell="A422" zoomScaleNormal="100" zoomScaleSheetLayoutView="100" workbookViewId="0">
      <selection activeCell="Z599" sqref="Z599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45555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Пятница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0.41666666666666669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700</v>
      </c>
      <c r="Y53" s="384">
        <f t="shared" ref="Y53:Y58" si="6">IFERROR(IF(X53="",0,CEILING((X53/$H53),1)*$H53),"")</f>
        <v>702</v>
      </c>
      <c r="Z53" s="36">
        <f>IFERROR(IF(Y53=0,"",ROUNDUP(Y53/H53,0)*0.02175),"")</f>
        <v>1.4137499999999998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731.11111111111109</v>
      </c>
      <c r="BN53" s="64">
        <f t="shared" ref="BN53:BN58" si="8">IFERROR(Y53*I53/H53,"0")</f>
        <v>733.19999999999993</v>
      </c>
      <c r="BO53" s="64">
        <f t="shared" ref="BO53:BO58" si="9">IFERROR(1/J53*(X53/H53),"0")</f>
        <v>1.1574074074074072</v>
      </c>
      <c r="BP53" s="64">
        <f t="shared" ref="BP53:BP58" si="10">IFERROR(1/J53*(Y53/H53),"0")</f>
        <v>1.1607142857142856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64.81481481481481</v>
      </c>
      <c r="Y59" s="385">
        <f>IFERROR(Y53/H53,"0")+IFERROR(Y54/H54,"0")+IFERROR(Y55/H55,"0")+IFERROR(Y56/H56,"0")+IFERROR(Y57/H57,"0")+IFERROR(Y58/H58,"0")</f>
        <v>65</v>
      </c>
      <c r="Z59" s="385">
        <f>IFERROR(IF(Z53="",0,Z53),"0")+IFERROR(IF(Z54="",0,Z54),"0")+IFERROR(IF(Z55="",0,Z55),"0")+IFERROR(IF(Z56="",0,Z56),"0")+IFERROR(IF(Z57="",0,Z57),"0")+IFERROR(IF(Z58="",0,Z58),"0")</f>
        <v>1.4137499999999998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700</v>
      </c>
      <c r="Y60" s="385">
        <f>IFERROR(SUM(Y53:Y58),"0")</f>
        <v>702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hidden="1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500</v>
      </c>
      <c r="Y105" s="384">
        <f>IFERROR(IF(X105="",0,CEILING((X105/$H105),1)*$H105),"")</f>
        <v>507.6</v>
      </c>
      <c r="Z105" s="36">
        <f>IFERROR(IF(Y105=0,"",ROUNDUP(Y105/H105,0)*0.02175),"")</f>
        <v>1.0222499999999999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522.22222222222217</v>
      </c>
      <c r="BN105" s="64">
        <f>IFERROR(Y105*I105/H105,"0")</f>
        <v>530.16</v>
      </c>
      <c r="BO105" s="64">
        <f>IFERROR(1/J105*(X105/H105),"0")</f>
        <v>0.82671957671957652</v>
      </c>
      <c r="BP105" s="64">
        <f>IFERROR(1/J105*(Y105/H105),"0")</f>
        <v>0.83928571428571419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46.296296296296291</v>
      </c>
      <c r="Y110" s="385">
        <f>IFERROR(Y105/H105,"0")+IFERROR(Y106/H106,"0")+IFERROR(Y107/H107,"0")+IFERROR(Y108/H108,"0")+IFERROR(Y109/H109,"0")</f>
        <v>47</v>
      </c>
      <c r="Z110" s="385">
        <f>IFERROR(IF(Z105="",0,Z105),"0")+IFERROR(IF(Z106="",0,Z106),"0")+IFERROR(IF(Z107="",0,Z107),"0")+IFERROR(IF(Z108="",0,Z108),"0")+IFERROR(IF(Z109="",0,Z109),"0")</f>
        <v>1.0222499999999999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500</v>
      </c>
      <c r="Y111" s="385">
        <f>IFERROR(SUM(Y105:Y109),"0")</f>
        <v>507.6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650</v>
      </c>
      <c r="Y113" s="384">
        <f>IFERROR(IF(X113="",0,CEILING((X113/$H113),1)*$H113),"")</f>
        <v>656.1</v>
      </c>
      <c r="Z113" s="36">
        <f>IFERROR(IF(Y113=0,"",ROUNDUP(Y113/H113,0)*0.02175),"")</f>
        <v>1.7617499999999999</v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695.25925925925924</v>
      </c>
      <c r="BN113" s="64">
        <f>IFERROR(Y113*I113/H113,"0")</f>
        <v>701.78399999999999</v>
      </c>
      <c r="BO113" s="64">
        <f>IFERROR(1/J113*(X113/H113),"0")</f>
        <v>1.4329805996472662</v>
      </c>
      <c r="BP113" s="64">
        <f>IFERROR(1/J113*(Y113/H113),"0")</f>
        <v>1.4464285714285714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80.246913580246911</v>
      </c>
      <c r="Y118" s="385">
        <f>IFERROR(Y113/H113,"0")+IFERROR(Y114/H114,"0")+IFERROR(Y115/H115,"0")+IFERROR(Y116/H116,"0")+IFERROR(Y117/H117,"0")</f>
        <v>81</v>
      </c>
      <c r="Z118" s="385">
        <f>IFERROR(IF(Z113="",0,Z113),"0")+IFERROR(IF(Z114="",0,Z114),"0")+IFERROR(IF(Z115="",0,Z115),"0")+IFERROR(IF(Z116="",0,Z116),"0")+IFERROR(IF(Z117="",0,Z117),"0")</f>
        <v>1.7617499999999999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650</v>
      </c>
      <c r="Y119" s="385">
        <f>IFERROR(SUM(Y113:Y117),"0")</f>
        <v>656.1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400</v>
      </c>
      <c r="Y122" s="384">
        <f>IFERROR(IF(X122="",0,CEILING((X122/$H122),1)*$H122),"")</f>
        <v>410.40000000000003</v>
      </c>
      <c r="Z122" s="36">
        <f>IFERROR(IF(Y122=0,"",ROUNDUP(Y122/H122,0)*0.02175),"")</f>
        <v>0.8264999999999999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417.77777777777777</v>
      </c>
      <c r="BN122" s="64">
        <f>IFERROR(Y122*I122/H122,"0")</f>
        <v>428.64</v>
      </c>
      <c r="BO122" s="64">
        <f>IFERROR(1/J122*(X122/H122),"0")</f>
        <v>0.66137566137566139</v>
      </c>
      <c r="BP122" s="64">
        <f>IFERROR(1/J122*(Y122/H122),"0")</f>
        <v>0.67857142857142849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37.037037037037038</v>
      </c>
      <c r="Y127" s="385">
        <f>IFERROR(Y122/H122,"0")+IFERROR(Y123/H123,"0")+IFERROR(Y124/H124,"0")+IFERROR(Y125/H125,"0")+IFERROR(Y126/H126,"0")</f>
        <v>38</v>
      </c>
      <c r="Z127" s="385">
        <f>IFERROR(IF(Z122="",0,Z122),"0")+IFERROR(IF(Z123="",0,Z123),"0")+IFERROR(IF(Z124="",0,Z124),"0")+IFERROR(IF(Z125="",0,Z125),"0")+IFERROR(IF(Z126="",0,Z126),"0")</f>
        <v>0.8264999999999999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400</v>
      </c>
      <c r="Y128" s="385">
        <f>IFERROR(SUM(Y122:Y126),"0")</f>
        <v>410.40000000000003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1300</v>
      </c>
      <c r="Y138" s="384">
        <f t="shared" ref="Y138:Y143" si="21">IFERROR(IF(X138="",0,CEILING((X138/$H138),1)*$H138),"")</f>
        <v>1304.0999999999999</v>
      </c>
      <c r="Z138" s="36">
        <f>IFERROR(IF(Y138=0,"",ROUNDUP(Y138/H138,0)*0.02175),"")</f>
        <v>3.5017499999999999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1389.5555555555557</v>
      </c>
      <c r="BN138" s="64">
        <f t="shared" ref="BN138:BN143" si="23">IFERROR(Y138*I138/H138,"0")</f>
        <v>1393.9379999999999</v>
      </c>
      <c r="BO138" s="64">
        <f t="shared" ref="BO138:BO143" si="24">IFERROR(1/J138*(X138/H138),"0")</f>
        <v>2.8659611992945324</v>
      </c>
      <c r="BP138" s="64">
        <f t="shared" ref="BP138:BP143" si="25">IFERROR(1/J138*(Y138/H138),"0")</f>
        <v>2.875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350</v>
      </c>
      <c r="Y141" s="384">
        <f t="shared" si="21"/>
        <v>351</v>
      </c>
      <c r="Z141" s="36">
        <f>IFERROR(IF(Y141=0,"",ROUNDUP(Y141/H141,0)*0.00753),"")</f>
        <v>0.97889999999999999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385.25925925925924</v>
      </c>
      <c r="BN141" s="64">
        <f t="shared" si="23"/>
        <v>386.35999999999996</v>
      </c>
      <c r="BO141" s="64">
        <f t="shared" si="24"/>
        <v>0.8309591642924975</v>
      </c>
      <c r="BP141" s="64">
        <f t="shared" si="25"/>
        <v>0.83333333333333326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290.12345679012344</v>
      </c>
      <c r="Y144" s="385">
        <f>IFERROR(Y138/H138,"0")+IFERROR(Y139/H139,"0")+IFERROR(Y140/H140,"0")+IFERROR(Y141/H141,"0")+IFERROR(Y142/H142,"0")+IFERROR(Y143/H143,"0")</f>
        <v>291</v>
      </c>
      <c r="Z144" s="385">
        <f>IFERROR(IF(Z138="",0,Z138),"0")+IFERROR(IF(Z139="",0,Z139),"0")+IFERROR(IF(Z140="",0,Z140),"0")+IFERROR(IF(Z141="",0,Z141),"0")+IFERROR(IF(Z142="",0,Z142),"0")+IFERROR(IF(Z143="",0,Z143),"0")</f>
        <v>4.4806499999999998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1650</v>
      </c>
      <c r="Y145" s="385">
        <f>IFERROR(SUM(Y138:Y143),"0")</f>
        <v>1655.1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50</v>
      </c>
      <c r="Y158" s="384">
        <f>IFERROR(IF(X158="",0,CEILING((X158/$H158),1)*$H158),"")</f>
        <v>50.4</v>
      </c>
      <c r="Z158" s="36">
        <f>IFERROR(IF(Y158=0,"",ROUNDUP(Y158/H158,0)*0.00753),"")</f>
        <v>0.13553999999999999</v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55.142857142857146</v>
      </c>
      <c r="BN158" s="64">
        <f>IFERROR(Y158*I158/H158,"0")</f>
        <v>55.584000000000003</v>
      </c>
      <c r="BO158" s="64">
        <f>IFERROR(1/J158*(X158/H158),"0")</f>
        <v>0.11446886446886446</v>
      </c>
      <c r="BP158" s="64">
        <f>IFERROR(1/J158*(Y158/H158),"0")</f>
        <v>0.11538461538461538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17.857142857142858</v>
      </c>
      <c r="Y160" s="385">
        <f>IFERROR(Y158/H158,"0")+IFERROR(Y159/H159,"0")</f>
        <v>18</v>
      </c>
      <c r="Z160" s="385">
        <f>IFERROR(IF(Z158="",0,Z158),"0")+IFERROR(IF(Z159="",0,Z159),"0")</f>
        <v>0.13553999999999999</v>
      </c>
      <c r="AA160" s="386"/>
      <c r="AB160" s="386"/>
      <c r="AC160" s="386"/>
    </row>
    <row r="161" spans="1:68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50</v>
      </c>
      <c r="Y161" s="385">
        <f>IFERROR(SUM(Y158:Y159),"0")</f>
        <v>50.4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50</v>
      </c>
      <c r="Y163" s="384">
        <f>IFERROR(IF(X163="",0,CEILING((X163/$H163),1)*$H163),"")</f>
        <v>50.160000000000004</v>
      </c>
      <c r="Z163" s="36">
        <f>IFERROR(IF(Y163=0,"",ROUNDUP(Y163/H163,0)*0.00753),"")</f>
        <v>0.14307</v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55.454545454545453</v>
      </c>
      <c r="BN163" s="64">
        <f>IFERROR(Y163*I163/H163,"0")</f>
        <v>55.631999999999998</v>
      </c>
      <c r="BO163" s="64">
        <f>IFERROR(1/J163*(X163/H163),"0")</f>
        <v>0.12140637140637139</v>
      </c>
      <c r="BP163" s="64">
        <f>IFERROR(1/J163*(Y163/H163),"0")</f>
        <v>0.12179487179487179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18.939393939393938</v>
      </c>
      <c r="Y165" s="385">
        <f>IFERROR(Y163/H163,"0")+IFERROR(Y164/H164,"0")</f>
        <v>19</v>
      </c>
      <c r="Z165" s="385">
        <f>IFERROR(IF(Z163="",0,Z163),"0")+IFERROR(IF(Z164="",0,Z164),"0")</f>
        <v>0.14307</v>
      </c>
      <c r="AA165" s="386"/>
      <c r="AB165" s="386"/>
      <c r="AC165" s="386"/>
    </row>
    <row r="166" spans="1:68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50</v>
      </c>
      <c r="Y166" s="385">
        <f>IFERROR(SUM(Y163:Y164),"0")</f>
        <v>50.160000000000004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50</v>
      </c>
      <c r="Y183" s="384">
        <f>IFERROR(IF(X183="",0,CEILING((X183/$H183),1)*$H183),"")</f>
        <v>50.400000000000006</v>
      </c>
      <c r="Z183" s="36">
        <f>IFERROR(IF(Y183=0,"",ROUNDUP(Y183/H183,0)*0.02175),"")</f>
        <v>0.1305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53.357142857142861</v>
      </c>
      <c r="BN183" s="64">
        <f>IFERROR(Y183*I183/H183,"0")</f>
        <v>53.784000000000006</v>
      </c>
      <c r="BO183" s="64">
        <f>IFERROR(1/J183*(X183/H183),"0")</f>
        <v>0.10629251700680271</v>
      </c>
      <c r="BP183" s="64">
        <f>IFERROR(1/J183*(Y183/H183),"0")</f>
        <v>0.10714285714285714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5.9523809523809526</v>
      </c>
      <c r="Y186" s="385">
        <f>IFERROR(Y183/H183,"0")+IFERROR(Y184/H184,"0")+IFERROR(Y185/H185,"0")</f>
        <v>6</v>
      </c>
      <c r="Z186" s="385">
        <f>IFERROR(IF(Z183="",0,Z183),"0")+IFERROR(IF(Z184="",0,Z184),"0")+IFERROR(IF(Z185="",0,Z185),"0")</f>
        <v>0.1305</v>
      </c>
      <c r="AA186" s="386"/>
      <c r="AB186" s="386"/>
      <c r="AC186" s="386"/>
    </row>
    <row r="187" spans="1:68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50</v>
      </c>
      <c r="Y187" s="385">
        <f>IFERROR(SUM(Y183:Y185),"0")</f>
        <v>50.400000000000006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150</v>
      </c>
      <c r="Y193" s="384">
        <f t="shared" si="26"/>
        <v>151.20000000000002</v>
      </c>
      <c r="Z193" s="36">
        <f>IFERROR(IF(Y193=0,"",ROUNDUP(Y193/H193,0)*0.00753),"")</f>
        <v>0.27107999999999999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157.14285714285714</v>
      </c>
      <c r="BN193" s="64">
        <f t="shared" si="28"/>
        <v>158.4</v>
      </c>
      <c r="BO193" s="64">
        <f t="shared" si="29"/>
        <v>0.22893772893772893</v>
      </c>
      <c r="BP193" s="64">
        <f t="shared" si="30"/>
        <v>0.23076923076923075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35.714285714285715</v>
      </c>
      <c r="Y199" s="385">
        <f>IFERROR(Y191/H191,"0")+IFERROR(Y192/H192,"0")+IFERROR(Y193/H193,"0")+IFERROR(Y194/H194,"0")+IFERROR(Y195/H195,"0")+IFERROR(Y196/H196,"0")+IFERROR(Y197/H197,"0")+IFERROR(Y198/H198,"0")</f>
        <v>36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0.27107999999999999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150</v>
      </c>
      <c r="Y200" s="385">
        <f>IFERROR(SUM(Y191:Y198),"0")</f>
        <v>151.20000000000002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200</v>
      </c>
      <c r="Y213" s="384">
        <f t="shared" ref="Y213:Y220" si="31">IFERROR(IF(X213="",0,CEILING((X213/$H213),1)*$H213),"")</f>
        <v>205.20000000000002</v>
      </c>
      <c r="Z213" s="36">
        <f>IFERROR(IF(Y213=0,"",ROUNDUP(Y213/H213,0)*0.00937),"")</f>
        <v>0.35605999999999999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207.77777777777777</v>
      </c>
      <c r="BN213" s="64">
        <f t="shared" ref="BN213:BN220" si="33">IFERROR(Y213*I213/H213,"0")</f>
        <v>213.18000000000004</v>
      </c>
      <c r="BO213" s="64">
        <f t="shared" ref="BO213:BO220" si="34">IFERROR(1/J213*(X213/H213),"0")</f>
        <v>0.30864197530864196</v>
      </c>
      <c r="BP213" s="64">
        <f t="shared" ref="BP213:BP220" si="35">IFERROR(1/J213*(Y213/H213),"0")</f>
        <v>0.31666666666666665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100</v>
      </c>
      <c r="Y214" s="384">
        <f t="shared" si="31"/>
        <v>102.60000000000001</v>
      </c>
      <c r="Z214" s="36">
        <f>IFERROR(IF(Y214=0,"",ROUNDUP(Y214/H214,0)*0.00937),"")</f>
        <v>0.17802999999999999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103.88888888888889</v>
      </c>
      <c r="BN214" s="64">
        <f t="shared" si="33"/>
        <v>106.59000000000002</v>
      </c>
      <c r="BO214" s="64">
        <f t="shared" si="34"/>
        <v>0.15432098765432098</v>
      </c>
      <c r="BP214" s="64">
        <f t="shared" si="35"/>
        <v>0.15833333333333333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300</v>
      </c>
      <c r="Y215" s="384">
        <f t="shared" si="31"/>
        <v>302.40000000000003</v>
      </c>
      <c r="Z215" s="36">
        <f>IFERROR(IF(Y215=0,"",ROUNDUP(Y215/H215,0)*0.00937),"")</f>
        <v>0.52471999999999996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311.66666666666663</v>
      </c>
      <c r="BN215" s="64">
        <f t="shared" si="33"/>
        <v>314.16000000000003</v>
      </c>
      <c r="BO215" s="64">
        <f t="shared" si="34"/>
        <v>0.46296296296296291</v>
      </c>
      <c r="BP215" s="64">
        <f t="shared" si="35"/>
        <v>0.46666666666666667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150</v>
      </c>
      <c r="Y216" s="384">
        <f t="shared" si="31"/>
        <v>151.20000000000002</v>
      </c>
      <c r="Z216" s="36">
        <f>IFERROR(IF(Y216=0,"",ROUNDUP(Y216/H216,0)*0.00937),"")</f>
        <v>0.26235999999999998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155.83333333333331</v>
      </c>
      <c r="BN216" s="64">
        <f t="shared" si="33"/>
        <v>157.08000000000001</v>
      </c>
      <c r="BO216" s="64">
        <f t="shared" si="34"/>
        <v>0.23148148148148145</v>
      </c>
      <c r="BP216" s="64">
        <f t="shared" si="35"/>
        <v>0.23333333333333334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138.88888888888889</v>
      </c>
      <c r="Y221" s="385">
        <f>IFERROR(Y213/H213,"0")+IFERROR(Y214/H214,"0")+IFERROR(Y215/H215,"0")+IFERROR(Y216/H216,"0")+IFERROR(Y217/H217,"0")+IFERROR(Y218/H218,"0")+IFERROR(Y219/H219,"0")+IFERROR(Y220/H220,"0")</f>
        <v>141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1.3211699999999997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750</v>
      </c>
      <c r="Y222" s="385">
        <f>IFERROR(SUM(Y213:Y220),"0")</f>
        <v>761.40000000000009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100</v>
      </c>
      <c r="Y225" s="384">
        <f t="shared" si="36"/>
        <v>101.39999999999999</v>
      </c>
      <c r="Z225" s="36">
        <f>IFERROR(IF(Y225=0,"",ROUNDUP(Y225/H225,0)*0.02175),"")</f>
        <v>0.28275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107.23076923076924</v>
      </c>
      <c r="BN225" s="64">
        <f t="shared" si="38"/>
        <v>108.732</v>
      </c>
      <c r="BO225" s="64">
        <f t="shared" si="39"/>
        <v>0.22893772893772893</v>
      </c>
      <c r="BP225" s="64">
        <f t="shared" si="40"/>
        <v>0.23214285714285712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150</v>
      </c>
      <c r="Y226" s="384">
        <f t="shared" si="36"/>
        <v>153.9</v>
      </c>
      <c r="Z226" s="36">
        <f>IFERROR(IF(Y226=0,"",ROUNDUP(Y226/H226,0)*0.02175),"")</f>
        <v>0.41324999999999995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160.11111111111114</v>
      </c>
      <c r="BN226" s="64">
        <f t="shared" si="38"/>
        <v>164.27400000000003</v>
      </c>
      <c r="BO226" s="64">
        <f t="shared" si="39"/>
        <v>0.3306878306878307</v>
      </c>
      <c r="BP226" s="64">
        <f t="shared" si="40"/>
        <v>0.33928571428571425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400</v>
      </c>
      <c r="Y227" s="384">
        <f t="shared" si="36"/>
        <v>400.2</v>
      </c>
      <c r="Z227" s="36">
        <f>IFERROR(IF(Y227=0,"",ROUNDUP(Y227/H227,0)*0.02175),"")</f>
        <v>1.0004999999999999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425.93103448275866</v>
      </c>
      <c r="BN227" s="64">
        <f t="shared" si="38"/>
        <v>426.14400000000001</v>
      </c>
      <c r="BO227" s="64">
        <f t="shared" si="39"/>
        <v>0.82101806239737274</v>
      </c>
      <c r="BP227" s="64">
        <f t="shared" si="40"/>
        <v>0.8214285714285714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120</v>
      </c>
      <c r="Y228" s="384">
        <f t="shared" si="36"/>
        <v>120</v>
      </c>
      <c r="Z228" s="36">
        <f t="shared" ref="Z228:Z234" si="41">IFERROR(IF(Y228=0,"",ROUNDUP(Y228/H228,0)*0.00753),"")</f>
        <v>0.3765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134.5</v>
      </c>
      <c r="BN228" s="64">
        <f t="shared" si="38"/>
        <v>134.5</v>
      </c>
      <c r="BO228" s="64">
        <f t="shared" si="39"/>
        <v>0.32051282051282048</v>
      </c>
      <c r="BP228" s="64">
        <f t="shared" si="40"/>
        <v>0.32051282051282048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400</v>
      </c>
      <c r="Y230" s="384">
        <f t="shared" si="36"/>
        <v>400.8</v>
      </c>
      <c r="Z230" s="36">
        <f t="shared" si="41"/>
        <v>1.2575100000000001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445.33333333333331</v>
      </c>
      <c r="BN230" s="64">
        <f t="shared" si="38"/>
        <v>446.2240000000001</v>
      </c>
      <c r="BO230" s="64">
        <f t="shared" si="39"/>
        <v>1.0683760683760684</v>
      </c>
      <c r="BP230" s="64">
        <f t="shared" si="40"/>
        <v>1.0705128205128205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400</v>
      </c>
      <c r="Y231" s="384">
        <f t="shared" si="36"/>
        <v>400.8</v>
      </c>
      <c r="Z231" s="36">
        <f t="shared" si="41"/>
        <v>1.2575100000000001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445.33333333333331</v>
      </c>
      <c r="BN231" s="64">
        <f t="shared" si="38"/>
        <v>446.2240000000001</v>
      </c>
      <c r="BO231" s="64">
        <f t="shared" si="39"/>
        <v>1.0683760683760684</v>
      </c>
      <c r="BP231" s="64">
        <f t="shared" si="40"/>
        <v>1.0705128205128205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100</v>
      </c>
      <c r="Y233" s="384">
        <f t="shared" si="36"/>
        <v>100.8</v>
      </c>
      <c r="Z233" s="36">
        <f t="shared" si="41"/>
        <v>0.31625999999999999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111.33333333333333</v>
      </c>
      <c r="BN233" s="64">
        <f t="shared" si="38"/>
        <v>112.224</v>
      </c>
      <c r="BO233" s="64">
        <f t="shared" si="39"/>
        <v>0.26709401709401709</v>
      </c>
      <c r="BP233" s="64">
        <f t="shared" si="40"/>
        <v>0.26923076923076922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100</v>
      </c>
      <c r="Y234" s="384">
        <f t="shared" si="36"/>
        <v>100.8</v>
      </c>
      <c r="Z234" s="36">
        <f t="shared" si="41"/>
        <v>0.31625999999999999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111.58333333333334</v>
      </c>
      <c r="BN234" s="64">
        <f t="shared" si="38"/>
        <v>112.47599999999998</v>
      </c>
      <c r="BO234" s="64">
        <f t="shared" si="39"/>
        <v>0.26709401709401709</v>
      </c>
      <c r="BP234" s="64">
        <f t="shared" si="40"/>
        <v>0.26923076923076922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543.98270949995094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546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5.2205399999999997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1770</v>
      </c>
      <c r="Y236" s="385">
        <f>IFERROR(SUM(Y224:Y234),"0")</f>
        <v>1778.6999999999998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50</v>
      </c>
      <c r="Y241" s="384">
        <f>IFERROR(IF(X241="",0,CEILING((X241/$H241),1)*$H241),"")</f>
        <v>50.4</v>
      </c>
      <c r="Z241" s="36">
        <f>IFERROR(IF(Y241=0,"",ROUNDUP(Y241/H241,0)*0.00753),"")</f>
        <v>0.15812999999999999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55.666666666666664</v>
      </c>
      <c r="BN241" s="64">
        <f>IFERROR(Y241*I241/H241,"0")</f>
        <v>56.112000000000002</v>
      </c>
      <c r="BO241" s="64">
        <f>IFERROR(1/J241*(X241/H241),"0")</f>
        <v>0.13354700854700854</v>
      </c>
      <c r="BP241" s="64">
        <f>IFERROR(1/J241*(Y241/H241),"0")</f>
        <v>0.13461538461538461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50</v>
      </c>
      <c r="Y242" s="384">
        <f>IFERROR(IF(X242="",0,CEILING((X242/$H242),1)*$H242),"")</f>
        <v>50.4</v>
      </c>
      <c r="Z242" s="36">
        <f>IFERROR(IF(Y242=0,"",ROUNDUP(Y242/H242,0)*0.00753),"")</f>
        <v>0.15812999999999999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55.666666666666664</v>
      </c>
      <c r="BN242" s="64">
        <f>IFERROR(Y242*I242/H242,"0")</f>
        <v>56.112000000000002</v>
      </c>
      <c r="BO242" s="64">
        <f>IFERROR(1/J242*(X242/H242),"0")</f>
        <v>0.13354700854700854</v>
      </c>
      <c r="BP242" s="64">
        <f>IFERROR(1/J242*(Y242/H242),"0")</f>
        <v>0.13461538461538461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41.666666666666671</v>
      </c>
      <c r="Y243" s="385">
        <f>IFERROR(Y238/H238,"0")+IFERROR(Y239/H239,"0")+IFERROR(Y240/H240,"0")+IFERROR(Y241/H241,"0")+IFERROR(Y242/H242,"0")</f>
        <v>42</v>
      </c>
      <c r="Z243" s="385">
        <f>IFERROR(IF(Z238="",0,Z238),"0")+IFERROR(IF(Z239="",0,Z239),"0")+IFERROR(IF(Z240="",0,Z240),"0")+IFERROR(IF(Z241="",0,Z241),"0")+IFERROR(IF(Z242="",0,Z242),"0")</f>
        <v>0.31625999999999999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100</v>
      </c>
      <c r="Y244" s="385">
        <f>IFERROR(SUM(Y238:Y242),"0")</f>
        <v>100.8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100</v>
      </c>
      <c r="Y295" s="384">
        <f>IFERROR(IF(X295="",0,CEILING((X295/$H295),1)*$H295),"")</f>
        <v>100.8</v>
      </c>
      <c r="Z295" s="36">
        <f>IFERROR(IF(Y295=0,"",ROUNDUP(Y295/H295,0)*0.00753),"")</f>
        <v>0.31625999999999999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111.33333333333333</v>
      </c>
      <c r="BN295" s="64">
        <f>IFERROR(Y295*I295/H295,"0")</f>
        <v>112.224</v>
      </c>
      <c r="BO295" s="64">
        <f>IFERROR(1/J295*(X295/H295),"0")</f>
        <v>0.26709401709401709</v>
      </c>
      <c r="BP295" s="64">
        <f>IFERROR(1/J295*(Y295/H295),"0")</f>
        <v>0.26923076923076922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200</v>
      </c>
      <c r="Y296" s="384">
        <f>IFERROR(IF(X296="",0,CEILING((X296/$H296),1)*$H296),"")</f>
        <v>201.6</v>
      </c>
      <c r="Z296" s="36">
        <f>IFERROR(IF(Y296=0,"",ROUNDUP(Y296/H296,0)*0.00753),"")</f>
        <v>0.63251999999999997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216.66666666666669</v>
      </c>
      <c r="BN296" s="64">
        <f>IFERROR(Y296*I296/H296,"0")</f>
        <v>218.4</v>
      </c>
      <c r="BO296" s="64">
        <f>IFERROR(1/J296*(X296/H296),"0")</f>
        <v>0.53418803418803418</v>
      </c>
      <c r="BP296" s="64">
        <f>IFERROR(1/J296*(Y296/H296),"0")</f>
        <v>0.53846153846153844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125.00000000000001</v>
      </c>
      <c r="Y298" s="385">
        <f>IFERROR(Y293/H293,"0")+IFERROR(Y294/H294,"0")+IFERROR(Y295/H295,"0")+IFERROR(Y296/H296,"0")+IFERROR(Y297/H297,"0")</f>
        <v>126</v>
      </c>
      <c r="Z298" s="385">
        <f>IFERROR(IF(Z293="",0,Z293),"0")+IFERROR(IF(Z294="",0,Z294),"0")+IFERROR(IF(Z295="",0,Z295),"0")+IFERROR(IF(Z296="",0,Z296),"0")+IFERROR(IF(Z297="",0,Z297),"0")</f>
        <v>0.94877999999999996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300</v>
      </c>
      <c r="Y299" s="385">
        <f>IFERROR(SUM(Y293:Y297),"0")</f>
        <v>302.39999999999998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50</v>
      </c>
      <c r="Y335" s="384">
        <f t="shared" ref="Y335:Y340" si="62">IFERROR(IF(X335="",0,CEILING((X335/$H335),1)*$H335),"")</f>
        <v>54.6</v>
      </c>
      <c r="Z335" s="36">
        <f>IFERROR(IF(Y335=0,"",ROUNDUP(Y335/H335,0)*0.02175),"")</f>
        <v>0.15225</v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53.57692307692308</v>
      </c>
      <c r="BN335" s="64">
        <f t="shared" ref="BN335:BN340" si="64">IFERROR(Y335*I335/H335,"0")</f>
        <v>58.506000000000007</v>
      </c>
      <c r="BO335" s="64">
        <f t="shared" ref="BO335:BO340" si="65">IFERROR(1/J335*(X335/H335),"0")</f>
        <v>0.11446886446886446</v>
      </c>
      <c r="BP335" s="64">
        <f t="shared" ref="BP335:BP340" si="66">IFERROR(1/J335*(Y335/H335),"0")</f>
        <v>0.125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6.4102564102564106</v>
      </c>
      <c r="Y341" s="385">
        <f>IFERROR(Y335/H335,"0")+IFERROR(Y336/H336,"0")+IFERROR(Y337/H337,"0")+IFERROR(Y338/H338,"0")+IFERROR(Y339/H339,"0")+IFERROR(Y340/H340,"0")</f>
        <v>7</v>
      </c>
      <c r="Z341" s="385">
        <f>IFERROR(IF(Z335="",0,Z335),"0")+IFERROR(IF(Z336="",0,Z336),"0")+IFERROR(IF(Z337="",0,Z337),"0")+IFERROR(IF(Z338="",0,Z338),"0")+IFERROR(IF(Z339="",0,Z339),"0")+IFERROR(IF(Z340="",0,Z340),"0")</f>
        <v>0.15225</v>
      </c>
      <c r="AA341" s="386"/>
      <c r="AB341" s="386"/>
      <c r="AC341" s="386"/>
    </row>
    <row r="342" spans="1:68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50</v>
      </c>
      <c r="Y342" s="385">
        <f>IFERROR(SUM(Y335:Y340),"0")</f>
        <v>54.6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50</v>
      </c>
      <c r="Y344" s="384">
        <f>IFERROR(IF(X344="",0,CEILING((X344/$H344),1)*$H344),"")</f>
        <v>50.400000000000006</v>
      </c>
      <c r="Z344" s="36">
        <f>IFERROR(IF(Y344=0,"",ROUNDUP(Y344/H344,0)*0.02175),"")</f>
        <v>0.1305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53.357142857142861</v>
      </c>
      <c r="BN344" s="64">
        <f>IFERROR(Y344*I344/H344,"0")</f>
        <v>53.784000000000006</v>
      </c>
      <c r="BO344" s="64">
        <f>IFERROR(1/J344*(X344/H344),"0")</f>
        <v>0.10629251700680271</v>
      </c>
      <c r="BP344" s="64">
        <f>IFERROR(1/J344*(Y344/H344),"0")</f>
        <v>0.10714285714285714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1200</v>
      </c>
      <c r="Y345" s="384">
        <f>IFERROR(IF(X345="",0,CEILING((X345/$H345),1)*$H345),"")</f>
        <v>1201.2</v>
      </c>
      <c r="Z345" s="36">
        <f>IFERROR(IF(Y345=0,"",ROUNDUP(Y345/H345,0)*0.02175),"")</f>
        <v>3.3494999999999999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1286.7692307692309</v>
      </c>
      <c r="BN345" s="64">
        <f>IFERROR(Y345*I345/H345,"0")</f>
        <v>1288.056</v>
      </c>
      <c r="BO345" s="64">
        <f>IFERROR(1/J345*(X345/H345),"0")</f>
        <v>2.7472527472527468</v>
      </c>
      <c r="BP345" s="64">
        <f>IFERROR(1/J345*(Y345/H345),"0")</f>
        <v>2.75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159.7985347985348</v>
      </c>
      <c r="Y347" s="385">
        <f>IFERROR(Y344/H344,"0")+IFERROR(Y345/H345,"0")+IFERROR(Y346/H346,"0")</f>
        <v>160</v>
      </c>
      <c r="Z347" s="385">
        <f>IFERROR(IF(Z344="",0,Z344),"0")+IFERROR(IF(Z345="",0,Z345),"0")+IFERROR(IF(Z346="",0,Z346),"0")</f>
        <v>3.48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1250</v>
      </c>
      <c r="Y348" s="385">
        <f>IFERROR(SUM(Y344:Y346),"0")</f>
        <v>1251.6000000000001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hidden="1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0</v>
      </c>
      <c r="Y377" s="384">
        <f t="shared" si="67"/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0</v>
      </c>
      <c r="Y381" s="384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idden="1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0</v>
      </c>
      <c r="Y385" s="385">
        <f>IFERROR(Y376/H376,"0")+IFERROR(Y377/H377,"0")+IFERROR(Y378/H378,"0")+IFERROR(Y379/H379,"0")+IFERROR(Y380/H380,"0")+IFERROR(Y381/H381,"0")+IFERROR(Y382/H382,"0")+IFERROR(Y383/H383,"0")+IFERROR(Y384/H384,"0")</f>
        <v>0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386"/>
      <c r="AB385" s="386"/>
      <c r="AC385" s="386"/>
    </row>
    <row r="386" spans="1:68" hidden="1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0</v>
      </c>
      <c r="Y386" s="385">
        <f>IFERROR(SUM(Y376:Y384),"0")</f>
        <v>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hidden="1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0</v>
      </c>
      <c r="Y388" s="3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0</v>
      </c>
      <c r="Y390" s="385">
        <f>IFERROR(Y388/H388,"0")+IFERROR(Y389/H389,"0")</f>
        <v>0</v>
      </c>
      <c r="Z390" s="385">
        <f>IFERROR(IF(Z388="",0,Z388),"0")+IFERROR(IF(Z389="",0,Z389),"0")</f>
        <v>0</v>
      </c>
      <c r="AA390" s="386"/>
      <c r="AB390" s="386"/>
      <c r="AC390" s="386"/>
    </row>
    <row r="391" spans="1:68" hidden="1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0</v>
      </c>
      <c r="Y391" s="385">
        <f>IFERROR(SUM(Y388:Y389),"0")</f>
        <v>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300</v>
      </c>
      <c r="Y399" s="384">
        <f>IFERROR(IF(X399="",0,CEILING((X399/$H399),1)*$H399),"")</f>
        <v>304.2</v>
      </c>
      <c r="Z399" s="36">
        <f>IFERROR(IF(Y399=0,"",ROUNDUP(Y399/H399,0)*0.02175),"")</f>
        <v>0.84824999999999995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321.69230769230774</v>
      </c>
      <c r="BN399" s="64">
        <f>IFERROR(Y399*I399/H399,"0")</f>
        <v>326.19600000000003</v>
      </c>
      <c r="BO399" s="64">
        <f>IFERROR(1/J399*(X399/H399),"0")</f>
        <v>0.6868131868131867</v>
      </c>
      <c r="BP399" s="64">
        <f>IFERROR(1/J399*(Y399/H399),"0")</f>
        <v>0.6964285714285714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38.46153846153846</v>
      </c>
      <c r="Y401" s="385">
        <f>IFERROR(Y399/H399,"0")+IFERROR(Y400/H400,"0")</f>
        <v>39</v>
      </c>
      <c r="Z401" s="385">
        <f>IFERROR(IF(Z399="",0,Z399),"0")+IFERROR(IF(Z400="",0,Z400),"0")</f>
        <v>0.84824999999999995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300</v>
      </c>
      <c r="Y402" s="385">
        <f>IFERROR(SUM(Y399:Y400),"0")</f>
        <v>304.2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100</v>
      </c>
      <c r="Y412" s="384">
        <f>IFERROR(IF(X412="",0,CEILING((X412/$H412),1)*$H412),"")</f>
        <v>100.74</v>
      </c>
      <c r="Z412" s="36">
        <f>IFERROR(IF(Y412=0,"",ROUNDUP(Y412/H412,0)*0.00753),"")</f>
        <v>0.17319000000000001</v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105.93607305936072</v>
      </c>
      <c r="BN412" s="64">
        <f>IFERROR(Y412*I412/H412,"0")</f>
        <v>106.72</v>
      </c>
      <c r="BO412" s="64">
        <f>IFERROR(1/J412*(X412/H412),"0")</f>
        <v>0.14635288607891347</v>
      </c>
      <c r="BP412" s="64">
        <f>IFERROR(1/J412*(Y412/H412),"0")</f>
        <v>0.14743589743589744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22.831050228310502</v>
      </c>
      <c r="Y414" s="385">
        <f>IFERROR(Y412/H412,"0")+IFERROR(Y413/H413,"0")</f>
        <v>23</v>
      </c>
      <c r="Z414" s="385">
        <f>IFERROR(IF(Z412="",0,Z412),"0")+IFERROR(IF(Z413="",0,Z413),"0")</f>
        <v>0.17319000000000001</v>
      </c>
      <c r="AA414" s="386"/>
      <c r="AB414" s="386"/>
      <c r="AC414" s="386"/>
    </row>
    <row r="415" spans="1:68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100</v>
      </c>
      <c r="Y415" s="385">
        <f>IFERROR(SUM(Y412:Y413),"0")</f>
        <v>100.74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hidden="1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0</v>
      </c>
      <c r="Y417" s="384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200</v>
      </c>
      <c r="Y420" s="384">
        <f>IFERROR(IF(X420="",0,CEILING((X420/$H420),1)*$H420),"")</f>
        <v>201.6</v>
      </c>
      <c r="Z420" s="36">
        <f>IFERROR(IF(Y420=0,"",ROUNDUP(Y420/H420,0)*0.00753),"")</f>
        <v>0.63251999999999997</v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223.66666666666671</v>
      </c>
      <c r="BN420" s="64">
        <f>IFERROR(Y420*I420/H420,"0")</f>
        <v>225.45600000000005</v>
      </c>
      <c r="BO420" s="64">
        <f>IFERROR(1/J420*(X420/H420),"0")</f>
        <v>0.53418803418803418</v>
      </c>
      <c r="BP420" s="64">
        <f>IFERROR(1/J420*(Y420/H420),"0")</f>
        <v>0.53846153846153844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83.333333333333343</v>
      </c>
      <c r="Y422" s="385">
        <f>IFERROR(Y417/H417,"0")+IFERROR(Y418/H418,"0")+IFERROR(Y419/H419,"0")+IFERROR(Y420/H420,"0")+IFERROR(Y421/H421,"0")</f>
        <v>84</v>
      </c>
      <c r="Z422" s="385">
        <f>IFERROR(IF(Z417="",0,Z417),"0")+IFERROR(IF(Z418="",0,Z418),"0")+IFERROR(IF(Z419="",0,Z419),"0")+IFERROR(IF(Z420="",0,Z420),"0")+IFERROR(IF(Z421="",0,Z421),"0")</f>
        <v>0.63251999999999997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200</v>
      </c>
      <c r="Y423" s="385">
        <f>IFERROR(SUM(Y417:Y421),"0")</f>
        <v>201.6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100</v>
      </c>
      <c r="Y435" s="384">
        <f t="shared" ref="Y435:Y455" si="72">IFERROR(IF(X435="",0,CEILING((X435/$H435),1)*$H435),"")</f>
        <v>100.80000000000001</v>
      </c>
      <c r="Z435" s="36">
        <f>IFERROR(IF(Y435=0,"",ROUNDUP(Y435/H435,0)*0.00753),"")</f>
        <v>0.18071999999999999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105.47619047619047</v>
      </c>
      <c r="BN435" s="64">
        <f t="shared" ref="BN435:BN455" si="74">IFERROR(Y435*I435/H435,"0")</f>
        <v>106.32000000000001</v>
      </c>
      <c r="BO435" s="64">
        <f t="shared" ref="BO435:BO455" si="75">IFERROR(1/J435*(X435/H435),"0")</f>
        <v>0.15262515262515264</v>
      </c>
      <c r="BP435" s="64">
        <f t="shared" ref="BP435:BP455" si="76">IFERROR(1/J435*(Y435/H435),"0")</f>
        <v>0.15384615384615385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100</v>
      </c>
      <c r="Y437" s="384">
        <f t="shared" si="72"/>
        <v>100.80000000000001</v>
      </c>
      <c r="Z437" s="36">
        <f>IFERROR(IF(Y437=0,"",ROUNDUP(Y437/H437,0)*0.00753),"")</f>
        <v>0.18071999999999999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105.47619047619047</v>
      </c>
      <c r="BN437" s="64">
        <f t="shared" si="74"/>
        <v>106.32000000000001</v>
      </c>
      <c r="BO437" s="64">
        <f t="shared" si="75"/>
        <v>0.15262515262515264</v>
      </c>
      <c r="BP437" s="64">
        <f t="shared" si="76"/>
        <v>0.15384615384615385</v>
      </c>
    </row>
    <row r="438" spans="1:68" ht="27" hidden="1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47.61904761904762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48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0.36143999999999998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200</v>
      </c>
      <c r="Y457" s="385">
        <f>IFERROR(SUM(Y435:Y455),"0")</f>
        <v>201.60000000000002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200</v>
      </c>
      <c r="Y474" s="384">
        <f t="shared" si="78"/>
        <v>201.60000000000002</v>
      </c>
      <c r="Z474" s="36">
        <f>IFERROR(IF(Y474=0,"",ROUNDUP(Y474/H474,0)*0.00753),"")</f>
        <v>0.36143999999999998</v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210.95238095238093</v>
      </c>
      <c r="BN474" s="64">
        <f t="shared" si="80"/>
        <v>212.64000000000001</v>
      </c>
      <c r="BO474" s="64">
        <f t="shared" si="81"/>
        <v>0.30525030525030528</v>
      </c>
      <c r="BP474" s="64">
        <f t="shared" si="82"/>
        <v>0.30769230769230771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47.61904761904762</v>
      </c>
      <c r="Y479" s="385">
        <f>IFERROR(Y473/H473,"0")+IFERROR(Y474/H474,"0")+IFERROR(Y475/H475,"0")+IFERROR(Y476/H476,"0")+IFERROR(Y477/H477,"0")+IFERROR(Y478/H478,"0")</f>
        <v>48</v>
      </c>
      <c r="Z479" s="385">
        <f>IFERROR(IF(Z473="",0,Z473),"0")+IFERROR(IF(Z474="",0,Z474),"0")+IFERROR(IF(Z475="",0,Z475),"0")+IFERROR(IF(Z476="",0,Z476),"0")+IFERROR(IF(Z477="",0,Z477),"0")+IFERROR(IF(Z478="",0,Z478),"0")</f>
        <v>0.36143999999999998</v>
      </c>
      <c r="AA479" s="386"/>
      <c r="AB479" s="386"/>
      <c r="AC479" s="386"/>
    </row>
    <row r="480" spans="1:68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200</v>
      </c>
      <c r="Y480" s="385">
        <f>IFERROR(SUM(Y473:Y478),"0")</f>
        <v>201.60000000000002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300</v>
      </c>
      <c r="Y501" s="384">
        <f t="shared" si="83"/>
        <v>300.96000000000004</v>
      </c>
      <c r="Z501" s="36">
        <f t="shared" si="84"/>
        <v>0.68171999999999999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320.45454545454544</v>
      </c>
      <c r="BN501" s="64">
        <f t="shared" si="86"/>
        <v>321.48</v>
      </c>
      <c r="BO501" s="64">
        <f t="shared" si="87"/>
        <v>0.54632867132867136</v>
      </c>
      <c r="BP501" s="64">
        <f t="shared" si="88"/>
        <v>0.54807692307692313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700</v>
      </c>
      <c r="Y503" s="384">
        <f t="shared" si="83"/>
        <v>702.24</v>
      </c>
      <c r="Z503" s="36">
        <f t="shared" si="84"/>
        <v>1.5906800000000001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747.72727272727275</v>
      </c>
      <c r="BN503" s="64">
        <f t="shared" si="86"/>
        <v>750.11999999999989</v>
      </c>
      <c r="BO503" s="64">
        <f t="shared" si="87"/>
        <v>1.2747668997668997</v>
      </c>
      <c r="BP503" s="64">
        <f t="shared" si="88"/>
        <v>1.278846153846154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500</v>
      </c>
      <c r="Y505" s="384">
        <f t="shared" si="83"/>
        <v>501.6</v>
      </c>
      <c r="Z505" s="36">
        <f t="shared" si="84"/>
        <v>1.1362000000000001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534.09090909090912</v>
      </c>
      <c r="BN505" s="64">
        <f t="shared" si="86"/>
        <v>535.79999999999995</v>
      </c>
      <c r="BO505" s="64">
        <f t="shared" si="87"/>
        <v>0.91054778554778548</v>
      </c>
      <c r="BP505" s="64">
        <f t="shared" si="88"/>
        <v>0.91346153846153855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284.09090909090907</v>
      </c>
      <c r="Y508" s="385">
        <f>IFERROR(Y500/H500,"0")+IFERROR(Y501/H501,"0")+IFERROR(Y502/H502,"0")+IFERROR(Y503/H503,"0")+IFERROR(Y504/H504,"0")+IFERROR(Y505/H505,"0")+IFERROR(Y506/H506,"0")+IFERROR(Y507/H507,"0")</f>
        <v>285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3.4086000000000003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1500</v>
      </c>
      <c r="Y509" s="385">
        <f>IFERROR(SUM(Y500:Y507),"0")</f>
        <v>1504.8000000000002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1700</v>
      </c>
      <c r="Y511" s="384">
        <f>IFERROR(IF(X511="",0,CEILING((X511/$H511),1)*$H511),"")</f>
        <v>1700.16</v>
      </c>
      <c r="Z511" s="36">
        <f>IFERROR(IF(Y511=0,"",ROUNDUP(Y511/H511,0)*0.01196),"")</f>
        <v>3.8511199999999999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1815.9090909090908</v>
      </c>
      <c r="BN511" s="64">
        <f>IFERROR(Y511*I511/H511,"0")</f>
        <v>1816.0799999999997</v>
      </c>
      <c r="BO511" s="64">
        <f>IFERROR(1/J511*(X511/H511),"0")</f>
        <v>3.0958624708624707</v>
      </c>
      <c r="BP511" s="64">
        <f>IFERROR(1/J511*(Y511/H511),"0")</f>
        <v>3.0961538461538463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321.96969696969694</v>
      </c>
      <c r="Y513" s="385">
        <f>IFERROR(Y511/H511,"0")+IFERROR(Y512/H512,"0")</f>
        <v>322</v>
      </c>
      <c r="Z513" s="385">
        <f>IFERROR(IF(Z511="",0,Z511),"0")+IFERROR(IF(Z512="",0,Z512),"0")</f>
        <v>3.8511199999999999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1700</v>
      </c>
      <c r="Y514" s="385">
        <f>IFERROR(SUM(Y511:Y512),"0")</f>
        <v>1700.16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800</v>
      </c>
      <c r="Y516" s="384">
        <f t="shared" ref="Y516:Y521" si="89">IFERROR(IF(X516="",0,CEILING((X516/$H516),1)*$H516),"")</f>
        <v>802.56000000000006</v>
      </c>
      <c r="Z516" s="36">
        <f>IFERROR(IF(Y516=0,"",ROUNDUP(Y516/H516,0)*0.01196),"")</f>
        <v>1.81792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854.5454545454545</v>
      </c>
      <c r="BN516" s="64">
        <f t="shared" ref="BN516:BN521" si="91">IFERROR(Y516*I516/H516,"0")</f>
        <v>857.28</v>
      </c>
      <c r="BO516" s="64">
        <f t="shared" ref="BO516:BO521" si="92">IFERROR(1/J516*(X516/H516),"0")</f>
        <v>1.4568764568764567</v>
      </c>
      <c r="BP516" s="64">
        <f t="shared" ref="BP516:BP521" si="93">IFERROR(1/J516*(Y516/H516),"0")</f>
        <v>1.4615384615384617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1200</v>
      </c>
      <c r="Y517" s="384">
        <f t="shared" si="89"/>
        <v>1203.8400000000001</v>
      </c>
      <c r="Z517" s="36">
        <f>IFERROR(IF(Y517=0,"",ROUNDUP(Y517/H517,0)*0.01196),"")</f>
        <v>2.72688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1281.8181818181818</v>
      </c>
      <c r="BN517" s="64">
        <f t="shared" si="91"/>
        <v>1285.92</v>
      </c>
      <c r="BO517" s="64">
        <f t="shared" si="92"/>
        <v>2.1853146853146854</v>
      </c>
      <c r="BP517" s="64">
        <f t="shared" si="93"/>
        <v>2.1923076923076925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1200</v>
      </c>
      <c r="Y518" s="384">
        <f t="shared" si="89"/>
        <v>1203.8400000000001</v>
      </c>
      <c r="Z518" s="36">
        <f>IFERROR(IF(Y518=0,"",ROUNDUP(Y518/H518,0)*0.01196),"")</f>
        <v>2.72688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1281.8181818181818</v>
      </c>
      <c r="BN518" s="64">
        <f t="shared" si="91"/>
        <v>1285.92</v>
      </c>
      <c r="BO518" s="64">
        <f t="shared" si="92"/>
        <v>2.1853146853146854</v>
      </c>
      <c r="BP518" s="64">
        <f t="shared" si="93"/>
        <v>2.1923076923076925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606.06060606060601</v>
      </c>
      <c r="Y522" s="385">
        <f>IFERROR(Y516/H516,"0")+IFERROR(Y517/H517,"0")+IFERROR(Y518/H518,"0")+IFERROR(Y519/H519,"0")+IFERROR(Y520/H520,"0")+IFERROR(Y521/H521,"0")</f>
        <v>608</v>
      </c>
      <c r="Z522" s="385">
        <f>IFERROR(IF(Z516="",0,Z516),"0")+IFERROR(IF(Z517="",0,Z517),"0")+IFERROR(IF(Z518="",0,Z518),"0")+IFERROR(IF(Z519="",0,Z519),"0")+IFERROR(IF(Z520="",0,Z520),"0")+IFERROR(IF(Z521="",0,Z521),"0")</f>
        <v>7.2716799999999999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3200</v>
      </c>
      <c r="Y523" s="385">
        <f>IFERROR(SUM(Y516:Y521),"0")</f>
        <v>3210.2400000000002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15820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15907.800000000001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16925.405578330588</v>
      </c>
      <c r="Y596" s="385">
        <f>IFERROR(SUM(BN22:BN592),"0")</f>
        <v>17018.735999999997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32</v>
      </c>
      <c r="Y597" s="38">
        <f>ROUNDUP(SUM(BP22:BP592),0)</f>
        <v>32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17725.405578330588</v>
      </c>
      <c r="Y598" s="385">
        <f>GrossWeightTotalR+PalletQtyTotalR*25</f>
        <v>17818.735999999997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3064.7140076285095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3080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38.532330000000002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702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1163.7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2065.5</v>
      </c>
      <c r="G605" s="46">
        <f>IFERROR(Y153*1,"0")+IFERROR(Y154*1,"0")+IFERROR(Y158*1,"0")+IFERROR(Y159*1,"0")+IFERROR(Y163*1,"0")+IFERROR(Y164*1,"0")</f>
        <v>100.56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50.400000000000006</v>
      </c>
      <c r="I605" s="46">
        <f>IFERROR(Y191*1,"0")+IFERROR(Y192*1,"0")+IFERROR(Y193*1,"0")+IFERROR(Y194*1,"0")+IFERROR(Y195*1,"0")+IFERROR(Y196*1,"0")+IFERROR(Y197*1,"0")+IFERROR(Y198*1,"0")</f>
        <v>151.20000000000002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2640.9000000000005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302.39999999999998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1306.2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304.2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302.33999999999997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201.60000000000002</v>
      </c>
      <c r="Z605" s="46">
        <f>IFERROR(Y469*1,"0")+IFERROR(Y473*1,"0")+IFERROR(Y474*1,"0")+IFERROR(Y475*1,"0")+IFERROR(Y476*1,"0")+IFERROR(Y477*1,"0")+IFERROR(Y478*1,"0")+IFERROR(Y482*1,"0")</f>
        <v>201.60000000000002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6415.2000000000007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00,00"/>
        <filter val="1 250,00"/>
        <filter val="1 300,00"/>
        <filter val="1 500,00"/>
        <filter val="1 650,00"/>
        <filter val="1 700,00"/>
        <filter val="1 770,00"/>
        <filter val="100,00"/>
        <filter val="120,00"/>
        <filter val="125,00"/>
        <filter val="138,89"/>
        <filter val="15 820,00"/>
        <filter val="150,00"/>
        <filter val="159,80"/>
        <filter val="16 925,41"/>
        <filter val="17 725,41"/>
        <filter val="17,86"/>
        <filter val="18,94"/>
        <filter val="200,00"/>
        <filter val="22,83"/>
        <filter val="284,09"/>
        <filter val="290,12"/>
        <filter val="3 064,71"/>
        <filter val="3 200,00"/>
        <filter val="300,00"/>
        <filter val="32"/>
        <filter val="321,97"/>
        <filter val="35,71"/>
        <filter val="350,00"/>
        <filter val="37,04"/>
        <filter val="38,46"/>
        <filter val="400,00"/>
        <filter val="41,67"/>
        <filter val="46,30"/>
        <filter val="47,62"/>
        <filter val="5,95"/>
        <filter val="50,00"/>
        <filter val="500,00"/>
        <filter val="543,98"/>
        <filter val="6,41"/>
        <filter val="606,06"/>
        <filter val="64,81"/>
        <filter val="650,00"/>
        <filter val="700,00"/>
        <filter val="750,00"/>
        <filter val="80,25"/>
        <filter val="800,00"/>
        <filter val="83,33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2024-09-18T12:02:12Z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