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72FA4BA-250A-42AD-98BD-BDF75B4022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O412" i="1"/>
  <c r="BM412" i="1"/>
  <c r="Y412" i="1"/>
  <c r="P412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X402" i="1"/>
  <c r="X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O376" i="1"/>
  <c r="BM376" i="1"/>
  <c r="Y376" i="1"/>
  <c r="P376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X366" i="1"/>
  <c r="X365" i="1"/>
  <c r="BO364" i="1"/>
  <c r="BM364" i="1"/>
  <c r="Y364" i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BP352" i="1" s="1"/>
  <c r="P352" i="1"/>
  <c r="BO351" i="1"/>
  <c r="BM351" i="1"/>
  <c r="Y351" i="1"/>
  <c r="BO350" i="1"/>
  <c r="BM350" i="1"/>
  <c r="Y350" i="1"/>
  <c r="X348" i="1"/>
  <c r="X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Y347" i="1" s="1"/>
  <c r="P344" i="1"/>
  <c r="X342" i="1"/>
  <c r="X341" i="1"/>
  <c r="BO340" i="1"/>
  <c r="BM340" i="1"/>
  <c r="Y340" i="1"/>
  <c r="BP340" i="1" s="1"/>
  <c r="P340" i="1"/>
  <c r="BP339" i="1"/>
  <c r="BO339" i="1"/>
  <c r="BN339" i="1"/>
  <c r="BM339" i="1"/>
  <c r="Z339" i="1"/>
  <c r="Y339" i="1"/>
  <c r="P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BO318" i="1"/>
  <c r="BM318" i="1"/>
  <c r="Y318" i="1"/>
  <c r="P318" i="1"/>
  <c r="BO317" i="1"/>
  <c r="BM317" i="1"/>
  <c r="Y317" i="1"/>
  <c r="P317" i="1"/>
  <c r="X314" i="1"/>
  <c r="X313" i="1"/>
  <c r="BO312" i="1"/>
  <c r="BM312" i="1"/>
  <c r="Y312" i="1"/>
  <c r="BP312" i="1" s="1"/>
  <c r="P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BP294" i="1" s="1"/>
  <c r="P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BP273" i="1" s="1"/>
  <c r="P273" i="1"/>
  <c r="BO272" i="1"/>
  <c r="BM272" i="1"/>
  <c r="Y272" i="1"/>
  <c r="BO271" i="1"/>
  <c r="BM271" i="1"/>
  <c r="Y271" i="1"/>
  <c r="P271" i="1"/>
  <c r="X268" i="1"/>
  <c r="X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O238" i="1"/>
  <c r="BM238" i="1"/>
  <c r="Y238" i="1"/>
  <c r="P238" i="1"/>
  <c r="X236" i="1"/>
  <c r="X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Y236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Y222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O191" i="1"/>
  <c r="BM191" i="1"/>
  <c r="Y191" i="1"/>
  <c r="BP191" i="1" s="1"/>
  <c r="P191" i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Y187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X166" i="1"/>
  <c r="X165" i="1"/>
  <c r="BO164" i="1"/>
  <c r="BM164" i="1"/>
  <c r="Y164" i="1"/>
  <c r="BP164" i="1" s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O158" i="1"/>
  <c r="BM158" i="1"/>
  <c r="Y158" i="1"/>
  <c r="BP158" i="1" s="1"/>
  <c r="P158" i="1"/>
  <c r="X156" i="1"/>
  <c r="X155" i="1"/>
  <c r="BO154" i="1"/>
  <c r="BM154" i="1"/>
  <c r="Y154" i="1"/>
  <c r="BP154" i="1" s="1"/>
  <c r="P154" i="1"/>
  <c r="BO153" i="1"/>
  <c r="BM153" i="1"/>
  <c r="Y153" i="1"/>
  <c r="G605" i="1" s="1"/>
  <c r="P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Y135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Y81" i="1" s="1"/>
  <c r="P79" i="1"/>
  <c r="X77" i="1"/>
  <c r="X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BO72" i="1"/>
  <c r="BM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X65" i="1"/>
  <c r="X64" i="1"/>
  <c r="BO63" i="1"/>
  <c r="BM63" i="1"/>
  <c r="Y63" i="1"/>
  <c r="P63" i="1"/>
  <c r="BO62" i="1"/>
  <c r="BM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A10" i="1" s="1"/>
  <c r="D7" i="1"/>
  <c r="Q6" i="1"/>
  <c r="P2" i="1"/>
  <c r="BP247" i="1" l="1"/>
  <c r="BN247" i="1"/>
  <c r="BP260" i="1"/>
  <c r="BN260" i="1"/>
  <c r="Z260" i="1"/>
  <c r="BP272" i="1"/>
  <c r="BN272" i="1"/>
  <c r="Z272" i="1"/>
  <c r="S605" i="1"/>
  <c r="Y303" i="1"/>
  <c r="BP302" i="1"/>
  <c r="BN302" i="1"/>
  <c r="Z302" i="1"/>
  <c r="Z303" i="1" s="1"/>
  <c r="Y308" i="1"/>
  <c r="BP307" i="1"/>
  <c r="BN307" i="1"/>
  <c r="Z307" i="1"/>
  <c r="Z308" i="1" s="1"/>
  <c r="BP311" i="1"/>
  <c r="BN311" i="1"/>
  <c r="Z311" i="1"/>
  <c r="BP335" i="1"/>
  <c r="BN335" i="1"/>
  <c r="Z335" i="1"/>
  <c r="BP370" i="1"/>
  <c r="BN370" i="1"/>
  <c r="Z370" i="1"/>
  <c r="BP418" i="1"/>
  <c r="BN418" i="1"/>
  <c r="Z418" i="1"/>
  <c r="BP453" i="1"/>
  <c r="BN453" i="1"/>
  <c r="Z453" i="1"/>
  <c r="Y496" i="1"/>
  <c r="Y495" i="1"/>
  <c r="BP494" i="1"/>
  <c r="BN494" i="1"/>
  <c r="Z494" i="1"/>
  <c r="Z495" i="1" s="1"/>
  <c r="BP500" i="1"/>
  <c r="BN500" i="1"/>
  <c r="Z500" i="1"/>
  <c r="BP526" i="1"/>
  <c r="BN526" i="1"/>
  <c r="Z526" i="1"/>
  <c r="BP538" i="1"/>
  <c r="BN538" i="1"/>
  <c r="Z538" i="1"/>
  <c r="BP580" i="1"/>
  <c r="BN580" i="1"/>
  <c r="Z580" i="1"/>
  <c r="Y590" i="1"/>
  <c r="Y589" i="1"/>
  <c r="BP588" i="1"/>
  <c r="BN588" i="1"/>
  <c r="Z588" i="1"/>
  <c r="Z589" i="1" s="1"/>
  <c r="B605" i="1"/>
  <c r="X597" i="1"/>
  <c r="X595" i="1"/>
  <c r="Z26" i="1"/>
  <c r="BN26" i="1"/>
  <c r="Y37" i="1"/>
  <c r="Z54" i="1"/>
  <c r="BN54" i="1"/>
  <c r="Z86" i="1"/>
  <c r="BN86" i="1"/>
  <c r="Z100" i="1"/>
  <c r="BN100" i="1"/>
  <c r="Z109" i="1"/>
  <c r="BN109" i="1"/>
  <c r="Y119" i="1"/>
  <c r="Z122" i="1"/>
  <c r="BN122" i="1"/>
  <c r="Z141" i="1"/>
  <c r="BN141" i="1"/>
  <c r="Z158" i="1"/>
  <c r="BN158" i="1"/>
  <c r="Z175" i="1"/>
  <c r="BN175" i="1"/>
  <c r="Z185" i="1"/>
  <c r="BN185" i="1"/>
  <c r="Z197" i="1"/>
  <c r="BN197" i="1"/>
  <c r="J605" i="1"/>
  <c r="Z216" i="1"/>
  <c r="BN216" i="1"/>
  <c r="Z226" i="1"/>
  <c r="BN226" i="1"/>
  <c r="Z234" i="1"/>
  <c r="BN234" i="1"/>
  <c r="Z247" i="1"/>
  <c r="BP271" i="1"/>
  <c r="BN271" i="1"/>
  <c r="Z271" i="1"/>
  <c r="BP288" i="1"/>
  <c r="BN288" i="1"/>
  <c r="Z288" i="1"/>
  <c r="BP321" i="1"/>
  <c r="BN321" i="1"/>
  <c r="Z321" i="1"/>
  <c r="BP353" i="1"/>
  <c r="BN353" i="1"/>
  <c r="Z353" i="1"/>
  <c r="BP384" i="1"/>
  <c r="BN384" i="1"/>
  <c r="Z384" i="1"/>
  <c r="BP440" i="1"/>
  <c r="BN440" i="1"/>
  <c r="Z440" i="1"/>
  <c r="BP476" i="1"/>
  <c r="BN476" i="1"/>
  <c r="Z476" i="1"/>
  <c r="BP512" i="1"/>
  <c r="BN512" i="1"/>
  <c r="Z512" i="1"/>
  <c r="BP537" i="1"/>
  <c r="BN537" i="1"/>
  <c r="Z537" i="1"/>
  <c r="BP539" i="1"/>
  <c r="BN539" i="1"/>
  <c r="Z539" i="1"/>
  <c r="Y581" i="1"/>
  <c r="BP579" i="1"/>
  <c r="BN579" i="1"/>
  <c r="Z579" i="1"/>
  <c r="Z581" i="1" s="1"/>
  <c r="X605" i="1"/>
  <c r="Y101" i="1"/>
  <c r="BP242" i="1"/>
  <c r="BN242" i="1"/>
  <c r="Z242" i="1"/>
  <c r="BP253" i="1"/>
  <c r="BN253" i="1"/>
  <c r="Z253" i="1"/>
  <c r="BP266" i="1"/>
  <c r="BN266" i="1"/>
  <c r="Z266" i="1"/>
  <c r="Y283" i="1"/>
  <c r="Y282" i="1"/>
  <c r="BP281" i="1"/>
  <c r="BN281" i="1"/>
  <c r="Z281" i="1"/>
  <c r="Z282" i="1" s="1"/>
  <c r="BP286" i="1"/>
  <c r="BN286" i="1"/>
  <c r="Z286" i="1"/>
  <c r="BP297" i="1"/>
  <c r="BN297" i="1"/>
  <c r="Z297" i="1"/>
  <c r="BP319" i="1"/>
  <c r="BN319" i="1"/>
  <c r="Z319" i="1"/>
  <c r="BP331" i="1"/>
  <c r="BN331" i="1"/>
  <c r="Z331" i="1"/>
  <c r="BP345" i="1"/>
  <c r="BN345" i="1"/>
  <c r="Z345" i="1"/>
  <c r="BP351" i="1"/>
  <c r="BN351" i="1"/>
  <c r="Z351" i="1"/>
  <c r="Y365" i="1"/>
  <c r="BP364" i="1"/>
  <c r="BN364" i="1"/>
  <c r="Z364" i="1"/>
  <c r="Z365" i="1" s="1"/>
  <c r="Y372" i="1"/>
  <c r="BP368" i="1"/>
  <c r="BN368" i="1"/>
  <c r="Z368" i="1"/>
  <c r="BP380" i="1"/>
  <c r="BN380" i="1"/>
  <c r="Z380" i="1"/>
  <c r="X596" i="1"/>
  <c r="X599" i="1"/>
  <c r="Y36" i="1"/>
  <c r="Z28" i="1"/>
  <c r="BN28" i="1"/>
  <c r="Z34" i="1"/>
  <c r="BN34" i="1"/>
  <c r="C605" i="1"/>
  <c r="Z56" i="1"/>
  <c r="BN56" i="1"/>
  <c r="Z62" i="1"/>
  <c r="BN62" i="1"/>
  <c r="BP62" i="1"/>
  <c r="Y65" i="1"/>
  <c r="Z68" i="1"/>
  <c r="BN68" i="1"/>
  <c r="Z72" i="1"/>
  <c r="BN72" i="1"/>
  <c r="Z80" i="1"/>
  <c r="BN80" i="1"/>
  <c r="Z84" i="1"/>
  <c r="BN84" i="1"/>
  <c r="Z88" i="1"/>
  <c r="BN88" i="1"/>
  <c r="Z98" i="1"/>
  <c r="BN98" i="1"/>
  <c r="BP98" i="1"/>
  <c r="Z107" i="1"/>
  <c r="BN107" i="1"/>
  <c r="Z113" i="1"/>
  <c r="BN113" i="1"/>
  <c r="BP113" i="1"/>
  <c r="Z117" i="1"/>
  <c r="BN117" i="1"/>
  <c r="Y128" i="1"/>
  <c r="Z124" i="1"/>
  <c r="BN124" i="1"/>
  <c r="Z130" i="1"/>
  <c r="BN130" i="1"/>
  <c r="BP130" i="1"/>
  <c r="Z131" i="1"/>
  <c r="BN131" i="1"/>
  <c r="Z139" i="1"/>
  <c r="BN139" i="1"/>
  <c r="Z143" i="1"/>
  <c r="BN143" i="1"/>
  <c r="Y149" i="1"/>
  <c r="Z154" i="1"/>
  <c r="BN154" i="1"/>
  <c r="Y160" i="1"/>
  <c r="Z164" i="1"/>
  <c r="BN164" i="1"/>
  <c r="Z171" i="1"/>
  <c r="BN171" i="1"/>
  <c r="Y181" i="1"/>
  <c r="Z177" i="1"/>
  <c r="BN177" i="1"/>
  <c r="Z183" i="1"/>
  <c r="BN183" i="1"/>
  <c r="BP183" i="1"/>
  <c r="Z191" i="1"/>
  <c r="BN191" i="1"/>
  <c r="Z195" i="1"/>
  <c r="BN195" i="1"/>
  <c r="Z204" i="1"/>
  <c r="BN204" i="1"/>
  <c r="Y210" i="1"/>
  <c r="Z214" i="1"/>
  <c r="BN214" i="1"/>
  <c r="Z218" i="1"/>
  <c r="BN218" i="1"/>
  <c r="Z224" i="1"/>
  <c r="BN224" i="1"/>
  <c r="BP224" i="1"/>
  <c r="Z228" i="1"/>
  <c r="BN228" i="1"/>
  <c r="Z232" i="1"/>
  <c r="BN232" i="1"/>
  <c r="Y244" i="1"/>
  <c r="BP238" i="1"/>
  <c r="BN238" i="1"/>
  <c r="Z238" i="1"/>
  <c r="BP249" i="1"/>
  <c r="BN249" i="1"/>
  <c r="Z249" i="1"/>
  <c r="BP262" i="1"/>
  <c r="BN262" i="1"/>
  <c r="Z262" i="1"/>
  <c r="BP274" i="1"/>
  <c r="BN274" i="1"/>
  <c r="Z274" i="1"/>
  <c r="BP293" i="1"/>
  <c r="BN293" i="1"/>
  <c r="Z293" i="1"/>
  <c r="U605" i="1"/>
  <c r="BP318" i="1"/>
  <c r="BN318" i="1"/>
  <c r="Z318" i="1"/>
  <c r="BP323" i="1"/>
  <c r="BN323" i="1"/>
  <c r="Z323" i="1"/>
  <c r="BP337" i="1"/>
  <c r="BN337" i="1"/>
  <c r="Z337" i="1"/>
  <c r="Y355" i="1"/>
  <c r="BP350" i="1"/>
  <c r="BN350" i="1"/>
  <c r="Z350" i="1"/>
  <c r="Y361" i="1"/>
  <c r="BP357" i="1"/>
  <c r="BN357" i="1"/>
  <c r="Z357" i="1"/>
  <c r="BP376" i="1"/>
  <c r="BN376" i="1"/>
  <c r="Z376" i="1"/>
  <c r="Y390" i="1"/>
  <c r="BP388" i="1"/>
  <c r="BN388" i="1"/>
  <c r="Z388" i="1"/>
  <c r="BP406" i="1"/>
  <c r="BN406" i="1"/>
  <c r="Z406" i="1"/>
  <c r="BP420" i="1"/>
  <c r="BN420" i="1"/>
  <c r="Z420" i="1"/>
  <c r="BP442" i="1"/>
  <c r="BN442" i="1"/>
  <c r="Z442" i="1"/>
  <c r="BP447" i="1"/>
  <c r="BN447" i="1"/>
  <c r="Z447" i="1"/>
  <c r="BP455" i="1"/>
  <c r="BN455" i="1"/>
  <c r="Z455" i="1"/>
  <c r="BP478" i="1"/>
  <c r="BN478" i="1"/>
  <c r="Z478" i="1"/>
  <c r="BP502" i="1"/>
  <c r="BN502" i="1"/>
  <c r="Z502" i="1"/>
  <c r="Y522" i="1"/>
  <c r="BP516" i="1"/>
  <c r="BN516" i="1"/>
  <c r="Z516" i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M605" i="1"/>
  <c r="T605" i="1"/>
  <c r="Y313" i="1"/>
  <c r="Y333" i="1"/>
  <c r="Y341" i="1"/>
  <c r="BP382" i="1"/>
  <c r="BN382" i="1"/>
  <c r="Z382" i="1"/>
  <c r="BP400" i="1"/>
  <c r="BN400" i="1"/>
  <c r="Z400" i="1"/>
  <c r="Y414" i="1"/>
  <c r="BP412" i="1"/>
  <c r="BN412" i="1"/>
  <c r="Z412" i="1"/>
  <c r="BP438" i="1"/>
  <c r="BN438" i="1"/>
  <c r="Z438" i="1"/>
  <c r="BP446" i="1"/>
  <c r="BN446" i="1"/>
  <c r="Z446" i="1"/>
  <c r="BP451" i="1"/>
  <c r="BN451" i="1"/>
  <c r="Z451" i="1"/>
  <c r="BP474" i="1"/>
  <c r="BN474" i="1"/>
  <c r="Z474" i="1"/>
  <c r="BP489" i="1"/>
  <c r="BN489" i="1"/>
  <c r="Z489" i="1"/>
  <c r="BP506" i="1"/>
  <c r="BN506" i="1"/>
  <c r="Z506" i="1"/>
  <c r="BP520" i="1"/>
  <c r="BN520" i="1"/>
  <c r="Z520" i="1"/>
  <c r="BP548" i="1"/>
  <c r="BN548" i="1"/>
  <c r="Z548" i="1"/>
  <c r="BP550" i="1"/>
  <c r="BN550" i="1"/>
  <c r="Z550" i="1"/>
  <c r="Y569" i="1"/>
  <c r="Y568" i="1"/>
  <c r="BP564" i="1"/>
  <c r="BN564" i="1"/>
  <c r="Z564" i="1"/>
  <c r="BP566" i="1"/>
  <c r="BN566" i="1"/>
  <c r="Z566" i="1"/>
  <c r="Y461" i="1"/>
  <c r="AB605" i="1"/>
  <c r="F9" i="1"/>
  <c r="J9" i="1"/>
  <c r="F10" i="1"/>
  <c r="Z22" i="1"/>
  <c r="Z23" i="1" s="1"/>
  <c r="BN22" i="1"/>
  <c r="BP22" i="1"/>
  <c r="Y23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D605" i="1"/>
  <c r="Y76" i="1"/>
  <c r="Z69" i="1"/>
  <c r="BN69" i="1"/>
  <c r="Z71" i="1"/>
  <c r="BN71" i="1"/>
  <c r="BP75" i="1"/>
  <c r="BN75" i="1"/>
  <c r="Z75" i="1"/>
  <c r="Y77" i="1"/>
  <c r="Y82" i="1"/>
  <c r="BP79" i="1"/>
  <c r="BN79" i="1"/>
  <c r="Z79" i="1"/>
  <c r="Z81" i="1" s="1"/>
  <c r="Y90" i="1"/>
  <c r="BP87" i="1"/>
  <c r="BN87" i="1"/>
  <c r="Z87" i="1"/>
  <c r="BP99" i="1"/>
  <c r="BN99" i="1"/>
  <c r="Z99" i="1"/>
  <c r="Z101" i="1" s="1"/>
  <c r="H9" i="1"/>
  <c r="Y24" i="1"/>
  <c r="Y59" i="1"/>
  <c r="BP73" i="1"/>
  <c r="BN73" i="1"/>
  <c r="Z73" i="1"/>
  <c r="BP85" i="1"/>
  <c r="BN85" i="1"/>
  <c r="Z85" i="1"/>
  <c r="BP89" i="1"/>
  <c r="BN89" i="1"/>
  <c r="Z89" i="1"/>
  <c r="Y91" i="1"/>
  <c r="Y96" i="1"/>
  <c r="BP93" i="1"/>
  <c r="BN93" i="1"/>
  <c r="Z93" i="1"/>
  <c r="Z95" i="1" s="1"/>
  <c r="Y110" i="1"/>
  <c r="Y118" i="1"/>
  <c r="Y127" i="1"/>
  <c r="Y136" i="1"/>
  <c r="Y144" i="1"/>
  <c r="Y150" i="1"/>
  <c r="Y155" i="1"/>
  <c r="Y161" i="1"/>
  <c r="Y165" i="1"/>
  <c r="Y172" i="1"/>
  <c r="Y180" i="1"/>
  <c r="Y186" i="1"/>
  <c r="Y200" i="1"/>
  <c r="Y205" i="1"/>
  <c r="Y211" i="1"/>
  <c r="Y221" i="1"/>
  <c r="Y235" i="1"/>
  <c r="Y243" i="1"/>
  <c r="Y256" i="1"/>
  <c r="Y267" i="1"/>
  <c r="Y277" i="1"/>
  <c r="Y289" i="1"/>
  <c r="Y298" i="1"/>
  <c r="Y314" i="1"/>
  <c r="Y326" i="1"/>
  <c r="Y332" i="1"/>
  <c r="Y342" i="1"/>
  <c r="Y348" i="1"/>
  <c r="Y354" i="1"/>
  <c r="Y360" i="1"/>
  <c r="Y371" i="1"/>
  <c r="Y385" i="1"/>
  <c r="BP395" i="1"/>
  <c r="BN395" i="1"/>
  <c r="Z395" i="1"/>
  <c r="Y397" i="1"/>
  <c r="Y402" i="1"/>
  <c r="BP399" i="1"/>
  <c r="BN399" i="1"/>
  <c r="Z399" i="1"/>
  <c r="Z401" i="1" s="1"/>
  <c r="BP407" i="1"/>
  <c r="BN407" i="1"/>
  <c r="Z407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BP475" i="1"/>
  <c r="BN475" i="1"/>
  <c r="Z475" i="1"/>
  <c r="Y479" i="1"/>
  <c r="BP488" i="1"/>
  <c r="BN488" i="1"/>
  <c r="Z488" i="1"/>
  <c r="Z490" i="1" s="1"/>
  <c r="BP503" i="1"/>
  <c r="BN503" i="1"/>
  <c r="Z503" i="1"/>
  <c r="BP507" i="1"/>
  <c r="BN507" i="1"/>
  <c r="Z507" i="1"/>
  <c r="Y509" i="1"/>
  <c r="Y514" i="1"/>
  <c r="BP511" i="1"/>
  <c r="BN511" i="1"/>
  <c r="Z511" i="1"/>
  <c r="Z513" i="1" s="1"/>
  <c r="BP519" i="1"/>
  <c r="BN519" i="1"/>
  <c r="Z519" i="1"/>
  <c r="BP527" i="1"/>
  <c r="BN527" i="1"/>
  <c r="Z527" i="1"/>
  <c r="Y529" i="1"/>
  <c r="Y532" i="1"/>
  <c r="BP531" i="1"/>
  <c r="BN531" i="1"/>
  <c r="Z531" i="1"/>
  <c r="Z532" i="1" s="1"/>
  <c r="Y533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76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F605" i="1"/>
  <c r="P605" i="1"/>
  <c r="E605" i="1"/>
  <c r="Z106" i="1"/>
  <c r="BN106" i="1"/>
  <c r="Z108" i="1"/>
  <c r="BN108" i="1"/>
  <c r="Y111" i="1"/>
  <c r="Z114" i="1"/>
  <c r="BN114" i="1"/>
  <c r="Z116" i="1"/>
  <c r="BN116" i="1"/>
  <c r="Z123" i="1"/>
  <c r="BN123" i="1"/>
  <c r="Z125" i="1"/>
  <c r="BN125" i="1"/>
  <c r="Z132" i="1"/>
  <c r="BN132" i="1"/>
  <c r="Z134" i="1"/>
  <c r="BN134" i="1"/>
  <c r="Z138" i="1"/>
  <c r="BN138" i="1"/>
  <c r="BP138" i="1"/>
  <c r="Z140" i="1"/>
  <c r="BN140" i="1"/>
  <c r="Z142" i="1"/>
  <c r="BN142" i="1"/>
  <c r="Z148" i="1"/>
  <c r="Z149" i="1" s="1"/>
  <c r="BN148" i="1"/>
  <c r="Z153" i="1"/>
  <c r="BN153" i="1"/>
  <c r="BP153" i="1"/>
  <c r="Y156" i="1"/>
  <c r="Z159" i="1"/>
  <c r="BN159" i="1"/>
  <c r="Z163" i="1"/>
  <c r="Z165" i="1" s="1"/>
  <c r="BN163" i="1"/>
  <c r="BP163" i="1"/>
  <c r="H605" i="1"/>
  <c r="Z170" i="1"/>
  <c r="Z172" i="1" s="1"/>
  <c r="BN170" i="1"/>
  <c r="Y173" i="1"/>
  <c r="Z176" i="1"/>
  <c r="BN176" i="1"/>
  <c r="Z178" i="1"/>
  <c r="BN178" i="1"/>
  <c r="Z184" i="1"/>
  <c r="Z186" i="1" s="1"/>
  <c r="BN184" i="1"/>
  <c r="I605" i="1"/>
  <c r="Z192" i="1"/>
  <c r="BN192" i="1"/>
  <c r="Z194" i="1"/>
  <c r="BN194" i="1"/>
  <c r="Z196" i="1"/>
  <c r="BN196" i="1"/>
  <c r="Z198" i="1"/>
  <c r="BN198" i="1"/>
  <c r="Y199" i="1"/>
  <c r="Z203" i="1"/>
  <c r="Z205" i="1" s="1"/>
  <c r="BN203" i="1"/>
  <c r="BP203" i="1"/>
  <c r="Y206" i="1"/>
  <c r="Z209" i="1"/>
  <c r="Z210" i="1" s="1"/>
  <c r="BN209" i="1"/>
  <c r="Z213" i="1"/>
  <c r="BN213" i="1"/>
  <c r="BP213" i="1"/>
  <c r="Z215" i="1"/>
  <c r="BN215" i="1"/>
  <c r="Z217" i="1"/>
  <c r="BN217" i="1"/>
  <c r="Z219" i="1"/>
  <c r="BN219" i="1"/>
  <c r="Z225" i="1"/>
  <c r="BN225" i="1"/>
  <c r="Z227" i="1"/>
  <c r="BN227" i="1"/>
  <c r="Z229" i="1"/>
  <c r="BN229" i="1"/>
  <c r="Z231" i="1"/>
  <c r="BN231" i="1"/>
  <c r="Z233" i="1"/>
  <c r="BN233" i="1"/>
  <c r="Z239" i="1"/>
  <c r="BN239" i="1"/>
  <c r="Z241" i="1"/>
  <c r="BN241" i="1"/>
  <c r="K605" i="1"/>
  <c r="Z248" i="1"/>
  <c r="BN248" i="1"/>
  <c r="Z250" i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Y268" i="1"/>
  <c r="O605" i="1"/>
  <c r="Z273" i="1"/>
  <c r="BN273" i="1"/>
  <c r="Z275" i="1"/>
  <c r="BN275" i="1"/>
  <c r="Y278" i="1"/>
  <c r="Q605" i="1"/>
  <c r="Z287" i="1"/>
  <c r="Z289" i="1" s="1"/>
  <c r="BN287" i="1"/>
  <c r="Y290" i="1"/>
  <c r="R605" i="1"/>
  <c r="Z294" i="1"/>
  <c r="BN294" i="1"/>
  <c r="Z296" i="1"/>
  <c r="BN296" i="1"/>
  <c r="Y299" i="1"/>
  <c r="Y304" i="1"/>
  <c r="Y309" i="1"/>
  <c r="Z312" i="1"/>
  <c r="BN312" i="1"/>
  <c r="Z317" i="1"/>
  <c r="BN317" i="1"/>
  <c r="BP317" i="1"/>
  <c r="Z320" i="1"/>
  <c r="BN320" i="1"/>
  <c r="Z322" i="1"/>
  <c r="BN322" i="1"/>
  <c r="Z324" i="1"/>
  <c r="BN324" i="1"/>
  <c r="Y325" i="1"/>
  <c r="Z328" i="1"/>
  <c r="BN328" i="1"/>
  <c r="BP328" i="1"/>
  <c r="Z330" i="1"/>
  <c r="BN330" i="1"/>
  <c r="Z336" i="1"/>
  <c r="BN336" i="1"/>
  <c r="Z338" i="1"/>
  <c r="BN338" i="1"/>
  <c r="Z340" i="1"/>
  <c r="BN340" i="1"/>
  <c r="Z344" i="1"/>
  <c r="BN344" i="1"/>
  <c r="BP344" i="1"/>
  <c r="Z346" i="1"/>
  <c r="BN346" i="1"/>
  <c r="Z352" i="1"/>
  <c r="BN352" i="1"/>
  <c r="Z358" i="1"/>
  <c r="BN358" i="1"/>
  <c r="V605" i="1"/>
  <c r="Y366" i="1"/>
  <c r="Z369" i="1"/>
  <c r="BN369" i="1"/>
  <c r="W605" i="1"/>
  <c r="Y386" i="1"/>
  <c r="Z377" i="1"/>
  <c r="BN377" i="1"/>
  <c r="Z379" i="1"/>
  <c r="BN379" i="1"/>
  <c r="Z381" i="1"/>
  <c r="BN381" i="1"/>
  <c r="Z383" i="1"/>
  <c r="BN383" i="1"/>
  <c r="BP389" i="1"/>
  <c r="BN389" i="1"/>
  <c r="Z389" i="1"/>
  <c r="Z390" i="1" s="1"/>
  <c r="Y391" i="1"/>
  <c r="Y396" i="1"/>
  <c r="BP393" i="1"/>
  <c r="BN393" i="1"/>
  <c r="Z393" i="1"/>
  <c r="Z396" i="1" s="1"/>
  <c r="Y401" i="1"/>
  <c r="Y410" i="1"/>
  <c r="BP405" i="1"/>
  <c r="BN405" i="1"/>
  <c r="Z405" i="1"/>
  <c r="Y409" i="1"/>
  <c r="BP413" i="1"/>
  <c r="BN413" i="1"/>
  <c r="Z413" i="1"/>
  <c r="Z414" i="1" s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Z605" i="1"/>
  <c r="Y470" i="1"/>
  <c r="BP469" i="1"/>
  <c r="BN469" i="1"/>
  <c r="Z469" i="1"/>
  <c r="Z470" i="1" s="1"/>
  <c r="Y471" i="1"/>
  <c r="Y480" i="1"/>
  <c r="BP473" i="1"/>
  <c r="BN473" i="1"/>
  <c r="Z473" i="1"/>
  <c r="BP477" i="1"/>
  <c r="BN477" i="1"/>
  <c r="Z477" i="1"/>
  <c r="Y490" i="1"/>
  <c r="BP501" i="1"/>
  <c r="BN501" i="1"/>
  <c r="Z501" i="1"/>
  <c r="BP505" i="1"/>
  <c r="BN505" i="1"/>
  <c r="Z505" i="1"/>
  <c r="Y513" i="1"/>
  <c r="BP517" i="1"/>
  <c r="BN517" i="1"/>
  <c r="Z517" i="1"/>
  <c r="BP521" i="1"/>
  <c r="BN521" i="1"/>
  <c r="Z521" i="1"/>
  <c r="Y523" i="1"/>
  <c r="Y528" i="1"/>
  <c r="BP525" i="1"/>
  <c r="BN525" i="1"/>
  <c r="Z525" i="1"/>
  <c r="Z528" i="1" s="1"/>
  <c r="AA605" i="1"/>
  <c r="Y491" i="1"/>
  <c r="AC605" i="1"/>
  <c r="Y508" i="1"/>
  <c r="Y544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BP573" i="1"/>
  <c r="BN573" i="1"/>
  <c r="Z573" i="1"/>
  <c r="AE605" i="1"/>
  <c r="AD605" i="1"/>
  <c r="Y582" i="1"/>
  <c r="Z522" i="1" l="1"/>
  <c r="Z409" i="1"/>
  <c r="Z371" i="1"/>
  <c r="Z360" i="1"/>
  <c r="Z354" i="1"/>
  <c r="Z313" i="1"/>
  <c r="Z160" i="1"/>
  <c r="Z155" i="1"/>
  <c r="Z90" i="1"/>
  <c r="Z59" i="1"/>
  <c r="Z568" i="1"/>
  <c r="X598" i="1"/>
  <c r="Z508" i="1"/>
  <c r="Z422" i="1"/>
  <c r="Z347" i="1"/>
  <c r="Z341" i="1"/>
  <c r="Z298" i="1"/>
  <c r="Z277" i="1"/>
  <c r="Z255" i="1"/>
  <c r="Z221" i="1"/>
  <c r="Z180" i="1"/>
  <c r="Z144" i="1"/>
  <c r="Z135" i="1"/>
  <c r="Z127" i="1"/>
  <c r="Z118" i="1"/>
  <c r="Z544" i="1"/>
  <c r="Z76" i="1"/>
  <c r="Z36" i="1"/>
  <c r="Z385" i="1"/>
  <c r="Z243" i="1"/>
  <c r="Z235" i="1"/>
  <c r="Z199" i="1"/>
  <c r="Z110" i="1"/>
  <c r="Z551" i="1"/>
  <c r="Z575" i="1"/>
  <c r="Z561" i="1"/>
  <c r="Z479" i="1"/>
  <c r="Z456" i="1"/>
  <c r="Z332" i="1"/>
  <c r="Z325" i="1"/>
  <c r="Z267" i="1"/>
  <c r="Y595" i="1"/>
  <c r="Y597" i="1"/>
  <c r="Z600" i="1"/>
  <c r="Y599" i="1"/>
  <c r="Y596" i="1"/>
  <c r="Y598" i="1" s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<sst xmlns="http://schemas.openxmlformats.org/spreadsheetml/2006/main" count="2465" uniqueCount="787">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</sst>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B53" sqref="AB53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45556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Суббота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0.45833333333333331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131</v>
      </c>
      <c r="Y53" s="384">
        <f t="shared" ref="Y53:Y58" si="6">IFERROR(IF(X53="",0,CEILING((X53/$H53),1)*$H53),"")</f>
        <v>140.4</v>
      </c>
      <c r="Z53" s="36">
        <f>IFERROR(IF(Y53=0,"",ROUNDUP(Y53/H53,0)*0.02175),"")</f>
        <v>0.28275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136.82222222222219</v>
      </c>
      <c r="BN53" s="64">
        <f t="shared" ref="BN53:BN58" si="8">IFERROR(Y53*I53/H53,"0")</f>
        <v>146.63999999999999</v>
      </c>
      <c r="BO53" s="64">
        <f t="shared" ref="BO53:BO58" si="9">IFERROR(1/J53*(X53/H53),"0")</f>
        <v>0.21660052910052907</v>
      </c>
      <c r="BP53" s="64">
        <f t="shared" ref="BP53:BP58" si="10">IFERROR(1/J53*(Y53/H53),"0")</f>
        <v>0.23214285714285712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71</v>
      </c>
      <c r="Y55" s="384">
        <f t="shared" si="6"/>
        <v>78.399999999999991</v>
      </c>
      <c r="Z55" s="36">
        <f>IFERROR(IF(Y55=0,"",ROUNDUP(Y55/H55,0)*0.02175),"")</f>
        <v>0.15225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74.042857142857144</v>
      </c>
      <c r="BN55" s="64">
        <f t="shared" si="8"/>
        <v>81.759999999999991</v>
      </c>
      <c r="BO55" s="64">
        <f t="shared" si="9"/>
        <v>0.11320153061224489</v>
      </c>
      <c r="BP55" s="64">
        <f t="shared" si="10"/>
        <v>0.125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18.468915343915342</v>
      </c>
      <c r="Y59" s="385">
        <f>IFERROR(Y53/H53,"0")+IFERROR(Y54/H54,"0")+IFERROR(Y55/H55,"0")+IFERROR(Y56/H56,"0")+IFERROR(Y57/H57,"0")+IFERROR(Y58/H58,"0")</f>
        <v>20</v>
      </c>
      <c r="Z59" s="385">
        <f>IFERROR(IF(Z53="",0,Z53),"0")+IFERROR(IF(Z54="",0,Z54),"0")+IFERROR(IF(Z55="",0,Z55),"0")+IFERROR(IF(Z56="",0,Z56),"0")+IFERROR(IF(Z57="",0,Z57),"0")+IFERROR(IF(Z58="",0,Z58),"0")</f>
        <v>0.435</v>
      </c>
      <c r="AA59" s="386"/>
      <c r="AB59" s="386"/>
      <c r="AC59" s="386"/>
    </row>
    <row r="60" spans="1:68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202</v>
      </c>
      <c r="Y60" s="385">
        <f>IFERROR(SUM(Y53:Y58),"0")</f>
        <v>218.8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55</v>
      </c>
      <c r="Y70" s="384">
        <f t="shared" si="11"/>
        <v>64.800000000000011</v>
      </c>
      <c r="Z70" s="36">
        <f>IFERROR(IF(Y70=0,"",ROUNDUP(Y70/H70,0)*0.02175),"")</f>
        <v>0.1305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57.444444444444436</v>
      </c>
      <c r="BN70" s="64">
        <f t="shared" si="13"/>
        <v>67.680000000000007</v>
      </c>
      <c r="BO70" s="64">
        <f t="shared" si="14"/>
        <v>9.0939153439153431E-2</v>
      </c>
      <c r="BP70" s="64">
        <f t="shared" si="15"/>
        <v>0.10714285714285715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59</v>
      </c>
      <c r="Y73" s="384">
        <f t="shared" si="11"/>
        <v>60</v>
      </c>
      <c r="Z73" s="36">
        <f>IFERROR(IF(Y73=0,"",ROUNDUP(Y73/H73,0)*0.00937),"")</f>
        <v>0.14055000000000001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62.540000000000006</v>
      </c>
      <c r="BN73" s="64">
        <f t="shared" si="13"/>
        <v>63.6</v>
      </c>
      <c r="BO73" s="64">
        <f t="shared" si="14"/>
        <v>0.12291666666666666</v>
      </c>
      <c r="BP73" s="64">
        <f t="shared" si="15"/>
        <v>0.125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19.842592592592592</v>
      </c>
      <c r="Y76" s="385">
        <f>IFERROR(Y68/H68,"0")+IFERROR(Y69/H69,"0")+IFERROR(Y70/H70,"0")+IFERROR(Y71/H71,"0")+IFERROR(Y72/H72,"0")+IFERROR(Y73/H73,"0")+IFERROR(Y74/H74,"0")+IFERROR(Y75/H75,"0")</f>
        <v>21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0.27105000000000001</v>
      </c>
      <c r="AA76" s="386"/>
      <c r="AB76" s="386"/>
      <c r="AC76" s="386"/>
    </row>
    <row r="77" spans="1:68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114</v>
      </c>
      <c r="Y77" s="385">
        <f>IFERROR(SUM(Y68:Y75),"0")</f>
        <v>124.80000000000001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142</v>
      </c>
      <c r="Y79" s="384">
        <f>IFERROR(IF(X79="",0,CEILING((X79/$H79),1)*$H79),"")</f>
        <v>151.20000000000002</v>
      </c>
      <c r="Z79" s="36">
        <f>IFERROR(IF(Y79=0,"",ROUNDUP(Y79/H79,0)*0.02175),"")</f>
        <v>0.30449999999999999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148.3111111111111</v>
      </c>
      <c r="BN79" s="64">
        <f>IFERROR(Y79*I79/H79,"0")</f>
        <v>157.91999999999999</v>
      </c>
      <c r="BO79" s="64">
        <f>IFERROR(1/J79*(X79/H79),"0")</f>
        <v>0.23478835978835977</v>
      </c>
      <c r="BP79" s="64">
        <f>IFERROR(1/J79*(Y79/H79),"0")</f>
        <v>0.25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13.148148148148147</v>
      </c>
      <c r="Y81" s="385">
        <f>IFERROR(Y79/H79,"0")+IFERROR(Y80/H80,"0")</f>
        <v>14</v>
      </c>
      <c r="Z81" s="385">
        <f>IFERROR(IF(Z79="",0,Z79),"0")+IFERROR(IF(Z80="",0,Z80),"0")</f>
        <v>0.30449999999999999</v>
      </c>
      <c r="AA81" s="386"/>
      <c r="AB81" s="386"/>
      <c r="AC81" s="386"/>
    </row>
    <row r="82" spans="1:68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142</v>
      </c>
      <c r="Y82" s="385">
        <f>IFERROR(SUM(Y79:Y80),"0")</f>
        <v>151.20000000000002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18</v>
      </c>
      <c r="Y88" s="384">
        <f t="shared" si="16"/>
        <v>18</v>
      </c>
      <c r="Z88" s="36">
        <f>IFERROR(IF(Y88=0,"",ROUNDUP(Y88/H88,0)*0.00502),"")</f>
        <v>5.0200000000000002E-2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18.999999999999996</v>
      </c>
      <c r="BN88" s="64">
        <f t="shared" si="18"/>
        <v>18.999999999999996</v>
      </c>
      <c r="BO88" s="64">
        <f t="shared" si="19"/>
        <v>4.2735042735042736E-2</v>
      </c>
      <c r="BP88" s="64">
        <f t="shared" si="20"/>
        <v>4.2735042735042736E-2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26</v>
      </c>
      <c r="Y89" s="384">
        <f t="shared" si="16"/>
        <v>27</v>
      </c>
      <c r="Z89" s="36">
        <f>IFERROR(IF(Y89=0,"",ROUNDUP(Y89/H89,0)*0.00502),"")</f>
        <v>7.5300000000000006E-2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27.444444444444443</v>
      </c>
      <c r="BN89" s="64">
        <f t="shared" si="18"/>
        <v>28.499999999999996</v>
      </c>
      <c r="BO89" s="64">
        <f t="shared" si="19"/>
        <v>6.1728395061728406E-2</v>
      </c>
      <c r="BP89" s="64">
        <f t="shared" si="20"/>
        <v>6.4102564102564111E-2</v>
      </c>
    </row>
    <row r="90" spans="1:68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24.444444444444443</v>
      </c>
      <c r="Y90" s="385">
        <f>IFERROR(Y84/H84,"0")+IFERROR(Y85/H85,"0")+IFERROR(Y86/H86,"0")+IFERROR(Y87/H87,"0")+IFERROR(Y88/H88,"0")+IFERROR(Y89/H89,"0")</f>
        <v>25</v>
      </c>
      <c r="Z90" s="385">
        <f>IFERROR(IF(Z84="",0,Z84),"0")+IFERROR(IF(Z85="",0,Z85),"0")+IFERROR(IF(Z86="",0,Z86),"0")+IFERROR(IF(Z87="",0,Z87),"0")+IFERROR(IF(Z88="",0,Z88),"0")+IFERROR(IF(Z89="",0,Z89),"0")</f>
        <v>0.1255</v>
      </c>
      <c r="AA90" s="386"/>
      <c r="AB90" s="386"/>
      <c r="AC90" s="386"/>
    </row>
    <row r="91" spans="1:68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44</v>
      </c>
      <c r="Y91" s="385">
        <f>IFERROR(SUM(Y84:Y89),"0")</f>
        <v>45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hidden="1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101</v>
      </c>
      <c r="Y98" s="384">
        <f>IFERROR(IF(X98="",0,CEILING((X98/$H98),1)*$H98),"")</f>
        <v>109.2</v>
      </c>
      <c r="Z98" s="36">
        <f>IFERROR(IF(Y98=0,"",ROUNDUP(Y98/H98,0)*0.02175),"")</f>
        <v>0.28275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107.78142857142858</v>
      </c>
      <c r="BN98" s="64">
        <f>IFERROR(Y98*I98/H98,"0")</f>
        <v>116.53200000000001</v>
      </c>
      <c r="BO98" s="64">
        <f>IFERROR(1/J98*(X98/H98),"0")</f>
        <v>0.21471088435374147</v>
      </c>
      <c r="BP98" s="64">
        <f>IFERROR(1/J98*(Y98/H98),"0")</f>
        <v>0.23214285714285712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12.023809523809524</v>
      </c>
      <c r="Y101" s="385">
        <f>IFERROR(Y98/H98,"0")+IFERROR(Y99/H99,"0")+IFERROR(Y100/H100,"0")</f>
        <v>13</v>
      </c>
      <c r="Z101" s="385">
        <f>IFERROR(IF(Z98="",0,Z98),"0")+IFERROR(IF(Z99="",0,Z99),"0")+IFERROR(IF(Z100="",0,Z100),"0")</f>
        <v>0.28275</v>
      </c>
      <c r="AA101" s="386"/>
      <c r="AB101" s="386"/>
      <c r="AC101" s="386"/>
    </row>
    <row r="102" spans="1:68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101</v>
      </c>
      <c r="Y102" s="385">
        <f>IFERROR(SUM(Y98:Y100),"0")</f>
        <v>109.2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416</v>
      </c>
      <c r="Y105" s="384">
        <f>IFERROR(IF(X105="",0,CEILING((X105/$H105),1)*$H105),"")</f>
        <v>421.20000000000005</v>
      </c>
      <c r="Z105" s="36">
        <f>IFERROR(IF(Y105=0,"",ROUNDUP(Y105/H105,0)*0.02175),"")</f>
        <v>0.84824999999999995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434.48888888888882</v>
      </c>
      <c r="BN105" s="64">
        <f>IFERROR(Y105*I105/H105,"0")</f>
        <v>439.92</v>
      </c>
      <c r="BO105" s="64">
        <f>IFERROR(1/J105*(X105/H105),"0")</f>
        <v>0.68783068783068779</v>
      </c>
      <c r="BP105" s="64">
        <f>IFERROR(1/J105*(Y105/H105),"0")</f>
        <v>0.6964285714285714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70</v>
      </c>
      <c r="Y109" s="384">
        <f>IFERROR(IF(X109="",0,CEILING((X109/$H109),1)*$H109),"")</f>
        <v>72</v>
      </c>
      <c r="Z109" s="36">
        <f>IFERROR(IF(Y109=0,"",ROUNDUP(Y109/H109,0)*0.00937),"")</f>
        <v>0.14992</v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73.266666666666666</v>
      </c>
      <c r="BN109" s="64">
        <f>IFERROR(Y109*I109/H109,"0")</f>
        <v>75.36</v>
      </c>
      <c r="BO109" s="64">
        <f>IFERROR(1/J109*(X109/H109),"0")</f>
        <v>0.12962962962962962</v>
      </c>
      <c r="BP109" s="64">
        <f>IFERROR(1/J109*(Y109/H109),"0")</f>
        <v>0.13333333333333333</v>
      </c>
    </row>
    <row r="110" spans="1:68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54.074074074074076</v>
      </c>
      <c r="Y110" s="385">
        <f>IFERROR(Y105/H105,"0")+IFERROR(Y106/H106,"0")+IFERROR(Y107/H107,"0")+IFERROR(Y108/H108,"0")+IFERROR(Y109/H109,"0")</f>
        <v>55</v>
      </c>
      <c r="Z110" s="385">
        <f>IFERROR(IF(Z105="",0,Z105),"0")+IFERROR(IF(Z106="",0,Z106),"0")+IFERROR(IF(Z107="",0,Z107),"0")+IFERROR(IF(Z108="",0,Z108),"0")+IFERROR(IF(Z109="",0,Z109),"0")</f>
        <v>0.99817</v>
      </c>
      <c r="AA110" s="386"/>
      <c r="AB110" s="386"/>
      <c r="AC110" s="386"/>
    </row>
    <row r="111" spans="1:68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486</v>
      </c>
      <c r="Y111" s="385">
        <f>IFERROR(SUM(Y105:Y109),"0")</f>
        <v>493.20000000000005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119</v>
      </c>
      <c r="Y114" s="384">
        <f>IFERROR(IF(X114="",0,CEILING((X114/$H114),1)*$H114),"")</f>
        <v>126</v>
      </c>
      <c r="Z114" s="36">
        <f>IFERROR(IF(Y114=0,"",ROUNDUP(Y114/H114,0)*0.02175),"")</f>
        <v>0.32624999999999998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126.99000000000001</v>
      </c>
      <c r="BN114" s="64">
        <f>IFERROR(Y114*I114/H114,"0")</f>
        <v>134.45999999999998</v>
      </c>
      <c r="BO114" s="64">
        <f>IFERROR(1/J114*(X114/H114),"0")</f>
        <v>0.25297619047619047</v>
      </c>
      <c r="BP114" s="64">
        <f>IFERROR(1/J114*(Y114/H114),"0")</f>
        <v>0.26785714285714285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487</v>
      </c>
      <c r="Y115" s="384">
        <f>IFERROR(IF(X115="",0,CEILING((X115/$H115),1)*$H115),"")</f>
        <v>488.70000000000005</v>
      </c>
      <c r="Z115" s="36">
        <f>IFERROR(IF(Y115=0,"",ROUNDUP(Y115/H115,0)*0.00753),"")</f>
        <v>1.36293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536.0607407407407</v>
      </c>
      <c r="BN115" s="64">
        <f>IFERROR(Y115*I115/H115,"0")</f>
        <v>537.93200000000002</v>
      </c>
      <c r="BO115" s="64">
        <f>IFERROR(1/J115*(X115/H115),"0")</f>
        <v>1.1562203228869894</v>
      </c>
      <c r="BP115" s="64">
        <f>IFERROR(1/J115*(Y115/H115),"0")</f>
        <v>1.1602564102564101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194.53703703703701</v>
      </c>
      <c r="Y118" s="385">
        <f>IFERROR(Y113/H113,"0")+IFERROR(Y114/H114,"0")+IFERROR(Y115/H115,"0")+IFERROR(Y116/H116,"0")+IFERROR(Y117/H117,"0")</f>
        <v>196</v>
      </c>
      <c r="Z118" s="385">
        <f>IFERROR(IF(Z113="",0,Z113),"0")+IFERROR(IF(Z114="",0,Z114),"0")+IFERROR(IF(Z115="",0,Z115),"0")+IFERROR(IF(Z116="",0,Z116),"0")+IFERROR(IF(Z117="",0,Z117),"0")</f>
        <v>1.6891799999999999</v>
      </c>
      <c r="AA118" s="386"/>
      <c r="AB118" s="386"/>
      <c r="AC118" s="386"/>
    </row>
    <row r="119" spans="1:68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606</v>
      </c>
      <c r="Y119" s="385">
        <f>IFERROR(SUM(Y113:Y117),"0")</f>
        <v>614.70000000000005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211</v>
      </c>
      <c r="Y123" s="384">
        <f>IFERROR(IF(X123="",0,CEILING((X123/$H123),1)*$H123),"")</f>
        <v>212.79999999999998</v>
      </c>
      <c r="Z123" s="36">
        <f>IFERROR(IF(Y123=0,"",ROUNDUP(Y123/H123,0)*0.02175),"")</f>
        <v>0.41324999999999995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220.04285714285714</v>
      </c>
      <c r="BN123" s="64">
        <f>IFERROR(Y123*I123/H123,"0")</f>
        <v>221.92000000000002</v>
      </c>
      <c r="BO123" s="64">
        <f>IFERROR(1/J123*(X123/H123),"0")</f>
        <v>0.33641581632653061</v>
      </c>
      <c r="BP123" s="64">
        <f>IFERROR(1/J123*(Y123/H123),"0")</f>
        <v>0.33928571428571425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18.839285714285715</v>
      </c>
      <c r="Y127" s="385">
        <f>IFERROR(Y122/H122,"0")+IFERROR(Y123/H123,"0")+IFERROR(Y124/H124,"0")+IFERROR(Y125/H125,"0")+IFERROR(Y126/H126,"0")</f>
        <v>19</v>
      </c>
      <c r="Z127" s="385">
        <f>IFERROR(IF(Z122="",0,Z122),"0")+IFERROR(IF(Z123="",0,Z123),"0")+IFERROR(IF(Z124="",0,Z124),"0")+IFERROR(IF(Z125="",0,Z125),"0")+IFERROR(IF(Z126="",0,Z126),"0")</f>
        <v>0.41324999999999995</v>
      </c>
      <c r="AA127" s="386"/>
      <c r="AB127" s="386"/>
      <c r="AC127" s="386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211</v>
      </c>
      <c r="Y128" s="385">
        <f>IFERROR(SUM(Y122:Y126),"0")</f>
        <v>212.79999999999998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173</v>
      </c>
      <c r="Y130" s="384">
        <f>IFERROR(IF(X130="",0,CEILING((X130/$H130),1)*$H130),"")</f>
        <v>183.60000000000002</v>
      </c>
      <c r="Z130" s="36">
        <f>IFERROR(IF(Y130=0,"",ROUNDUP(Y130/H130,0)*0.02175),"")</f>
        <v>0.36974999999999997</v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180.68888888888887</v>
      </c>
      <c r="BN130" s="64">
        <f>IFERROR(Y130*I130/H130,"0")</f>
        <v>191.76000000000002</v>
      </c>
      <c r="BO130" s="64">
        <f>IFERROR(1/J130*(X130/H130),"0")</f>
        <v>0.33371913580246915</v>
      </c>
      <c r="BP130" s="64">
        <f>IFERROR(1/J130*(Y130/H130),"0")</f>
        <v>0.35416666666666663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35</v>
      </c>
      <c r="Y134" s="384">
        <f>IFERROR(IF(X134="",0,CEILING((X134/$H134),1)*$H134),"")</f>
        <v>36</v>
      </c>
      <c r="Z134" s="36">
        <f>IFERROR(IF(Y134=0,"",ROUNDUP(Y134/H134,0)*0.00753),"")</f>
        <v>0.11295000000000001</v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37.916666666666671</v>
      </c>
      <c r="BN134" s="64">
        <f>IFERROR(Y134*I134/H134,"0")</f>
        <v>39.000000000000007</v>
      </c>
      <c r="BO134" s="64">
        <f>IFERROR(1/J134*(X134/H134),"0")</f>
        <v>9.3482905982905984E-2</v>
      </c>
      <c r="BP134" s="64">
        <f>IFERROR(1/J134*(Y134/H134),"0")</f>
        <v>9.6153846153846145E-2</v>
      </c>
    </row>
    <row r="135" spans="1:68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30.601851851851855</v>
      </c>
      <c r="Y135" s="385">
        <f>IFERROR(Y130/H130,"0")+IFERROR(Y131/H131,"0")+IFERROR(Y132/H132,"0")+IFERROR(Y133/H133,"0")+IFERROR(Y134/H134,"0")</f>
        <v>32</v>
      </c>
      <c r="Z135" s="385">
        <f>IFERROR(IF(Z130="",0,Z130),"0")+IFERROR(IF(Z131="",0,Z131),"0")+IFERROR(IF(Z132="",0,Z132),"0")+IFERROR(IF(Z133="",0,Z133),"0")+IFERROR(IF(Z134="",0,Z134),"0")</f>
        <v>0.48269999999999996</v>
      </c>
      <c r="AA135" s="386"/>
      <c r="AB135" s="386"/>
      <c r="AC135" s="386"/>
    </row>
    <row r="136" spans="1:68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208</v>
      </c>
      <c r="Y136" s="385">
        <f>IFERROR(SUM(Y130:Y134),"0")</f>
        <v>219.60000000000002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224</v>
      </c>
      <c r="Y139" s="384">
        <f t="shared" si="21"/>
        <v>226.8</v>
      </c>
      <c r="Z139" s="36">
        <f>IFERROR(IF(Y139=0,"",ROUNDUP(Y139/H139,0)*0.02175),"")</f>
        <v>0.58724999999999994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238.88</v>
      </c>
      <c r="BN139" s="64">
        <f t="shared" si="23"/>
        <v>241.86600000000001</v>
      </c>
      <c r="BO139" s="64">
        <f t="shared" si="24"/>
        <v>0.47619047619047611</v>
      </c>
      <c r="BP139" s="64">
        <f t="shared" si="25"/>
        <v>0.4821428571428571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422</v>
      </c>
      <c r="Y141" s="384">
        <f t="shared" si="21"/>
        <v>423.90000000000003</v>
      </c>
      <c r="Z141" s="36">
        <f>IFERROR(IF(Y141=0,"",ROUNDUP(Y141/H141,0)*0.00753),"")</f>
        <v>1.18221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464.51259259259257</v>
      </c>
      <c r="BN141" s="64">
        <f t="shared" si="23"/>
        <v>466.60400000000004</v>
      </c>
      <c r="BO141" s="64">
        <f t="shared" si="24"/>
        <v>1.0018993352326684</v>
      </c>
      <c r="BP141" s="64">
        <f t="shared" si="25"/>
        <v>1.0064102564102564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182.96296296296293</v>
      </c>
      <c r="Y144" s="385">
        <f>IFERROR(Y138/H138,"0")+IFERROR(Y139/H139,"0")+IFERROR(Y140/H140,"0")+IFERROR(Y141/H141,"0")+IFERROR(Y142/H142,"0")+IFERROR(Y143/H143,"0")</f>
        <v>184</v>
      </c>
      <c r="Z144" s="385">
        <f>IFERROR(IF(Z138="",0,Z138),"0")+IFERROR(IF(Z139="",0,Z139),"0")+IFERROR(IF(Z140="",0,Z140),"0")+IFERROR(IF(Z141="",0,Z141),"0")+IFERROR(IF(Z142="",0,Z142),"0")+IFERROR(IF(Z143="",0,Z143),"0")</f>
        <v>1.76946</v>
      </c>
      <c r="AA144" s="386"/>
      <c r="AB144" s="386"/>
      <c r="AC144" s="386"/>
    </row>
    <row r="145" spans="1:68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646</v>
      </c>
      <c r="Y145" s="385">
        <f>IFERROR(SUM(Y138:Y143),"0")</f>
        <v>650.70000000000005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31</v>
      </c>
      <c r="Y183" s="384">
        <f>IFERROR(IF(X183="",0,CEILING((X183/$H183),1)*$H183),"")</f>
        <v>33.6</v>
      </c>
      <c r="Z183" s="36">
        <f>IFERROR(IF(Y183=0,"",ROUNDUP(Y183/H183,0)*0.02175),"")</f>
        <v>8.6999999999999994E-2</v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33.081428571428575</v>
      </c>
      <c r="BN183" s="64">
        <f>IFERROR(Y183*I183/H183,"0")</f>
        <v>35.856000000000002</v>
      </c>
      <c r="BO183" s="64">
        <f>IFERROR(1/J183*(X183/H183),"0")</f>
        <v>6.5901360544217677E-2</v>
      </c>
      <c r="BP183" s="64">
        <f>IFERROR(1/J183*(Y183/H183),"0")</f>
        <v>7.1428571428571425E-2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3.6904761904761902</v>
      </c>
      <c r="Y186" s="385">
        <f>IFERROR(Y183/H183,"0")+IFERROR(Y184/H184,"0")+IFERROR(Y185/H185,"0")</f>
        <v>4</v>
      </c>
      <c r="Z186" s="385">
        <f>IFERROR(IF(Z183="",0,Z183),"0")+IFERROR(IF(Z184="",0,Z184),"0")+IFERROR(IF(Z185="",0,Z185),"0")</f>
        <v>8.6999999999999994E-2</v>
      </c>
      <c r="AA186" s="386"/>
      <c r="AB186" s="386"/>
      <c r="AC186" s="386"/>
    </row>
    <row r="187" spans="1:68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31</v>
      </c>
      <c r="Y187" s="385">
        <f>IFERROR(SUM(Y183:Y185),"0")</f>
        <v>33.6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20</v>
      </c>
      <c r="Y191" s="384">
        <f t="shared" ref="Y191:Y198" si="26">IFERROR(IF(X191="",0,CEILING((X191/$H191),1)*$H191),"")</f>
        <v>21</v>
      </c>
      <c r="Z191" s="36">
        <f>IFERROR(IF(Y191=0,"",ROUNDUP(Y191/H191,0)*0.00753),"")</f>
        <v>3.7650000000000003E-2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21.238095238095237</v>
      </c>
      <c r="BN191" s="64">
        <f t="shared" ref="BN191:BN198" si="28">IFERROR(Y191*I191/H191,"0")</f>
        <v>22.299999999999997</v>
      </c>
      <c r="BO191" s="64">
        <f t="shared" ref="BO191:BO198" si="29">IFERROR(1/J191*(X191/H191),"0")</f>
        <v>3.0525030525030524E-2</v>
      </c>
      <c r="BP191" s="64">
        <f t="shared" ref="BP191:BP198" si="30">IFERROR(1/J191*(Y191/H191),"0")</f>
        <v>3.2051282051282048E-2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75</v>
      </c>
      <c r="Y193" s="384">
        <f t="shared" si="26"/>
        <v>75.600000000000009</v>
      </c>
      <c r="Z193" s="36">
        <f>IFERROR(IF(Y193=0,"",ROUNDUP(Y193/H193,0)*0.00753),"")</f>
        <v>0.13553999999999999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78.571428571428569</v>
      </c>
      <c r="BN193" s="64">
        <f t="shared" si="28"/>
        <v>79.2</v>
      </c>
      <c r="BO193" s="64">
        <f t="shared" si="29"/>
        <v>0.11446886446886446</v>
      </c>
      <c r="BP193" s="64">
        <f t="shared" si="30"/>
        <v>0.11538461538461538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82</v>
      </c>
      <c r="Y194" s="384">
        <f t="shared" si="26"/>
        <v>84</v>
      </c>
      <c r="Z194" s="36">
        <f>IFERROR(IF(Y194=0,"",ROUNDUP(Y194/H194,0)*0.00502),"")</f>
        <v>0.20080000000000001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87.076190476190462</v>
      </c>
      <c r="BN194" s="64">
        <f t="shared" si="28"/>
        <v>89.199999999999989</v>
      </c>
      <c r="BO194" s="64">
        <f t="shared" si="29"/>
        <v>0.16687016687016687</v>
      </c>
      <c r="BP194" s="64">
        <f t="shared" si="30"/>
        <v>0.17094017094017094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95</v>
      </c>
      <c r="Y196" s="384">
        <f t="shared" si="26"/>
        <v>96.600000000000009</v>
      </c>
      <c r="Z196" s="36">
        <f>IFERROR(IF(Y196=0,"",ROUNDUP(Y196/H196,0)*0.00502),"")</f>
        <v>0.23092000000000001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99.523809523809533</v>
      </c>
      <c r="BN196" s="64">
        <f t="shared" si="28"/>
        <v>101.20000000000002</v>
      </c>
      <c r="BO196" s="64">
        <f t="shared" si="29"/>
        <v>0.19332519332519332</v>
      </c>
      <c r="BP196" s="64">
        <f t="shared" si="30"/>
        <v>0.1965811965811966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106.9047619047619</v>
      </c>
      <c r="Y199" s="385">
        <f>IFERROR(Y191/H191,"0")+IFERROR(Y192/H192,"0")+IFERROR(Y193/H193,"0")+IFERROR(Y194/H194,"0")+IFERROR(Y195/H195,"0")+IFERROR(Y196/H196,"0")+IFERROR(Y197/H197,"0")+IFERROR(Y198/H198,"0")</f>
        <v>109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0.60491000000000006</v>
      </c>
      <c r="AA199" s="386"/>
      <c r="AB199" s="386"/>
      <c r="AC199" s="386"/>
    </row>
    <row r="200" spans="1:68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272</v>
      </c>
      <c r="Y200" s="385">
        <f>IFERROR(SUM(Y191:Y198),"0")</f>
        <v>277.20000000000005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99</v>
      </c>
      <c r="Y213" s="384">
        <f t="shared" ref="Y213:Y220" si="31">IFERROR(IF(X213="",0,CEILING((X213/$H213),1)*$H213),"")</f>
        <v>102.60000000000001</v>
      </c>
      <c r="Z213" s="36">
        <f>IFERROR(IF(Y213=0,"",ROUNDUP(Y213/H213,0)*0.00937),"")</f>
        <v>0.17802999999999999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102.85</v>
      </c>
      <c r="BN213" s="64">
        <f t="shared" ref="BN213:BN220" si="33">IFERROR(Y213*I213/H213,"0")</f>
        <v>106.59000000000002</v>
      </c>
      <c r="BO213" s="64">
        <f t="shared" ref="BO213:BO220" si="34">IFERROR(1/J213*(X213/H213),"0")</f>
        <v>0.15277777777777776</v>
      </c>
      <c r="BP213" s="64">
        <f t="shared" ref="BP213:BP220" si="35">IFERROR(1/J213*(Y213/H213),"0")</f>
        <v>0.15833333333333333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38</v>
      </c>
      <c r="Y214" s="384">
        <f t="shared" si="31"/>
        <v>43.2</v>
      </c>
      <c r="Z214" s="36">
        <f>IFERROR(IF(Y214=0,"",ROUNDUP(Y214/H214,0)*0.00937),"")</f>
        <v>7.4959999999999999E-2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39.477777777777774</v>
      </c>
      <c r="BN214" s="64">
        <f t="shared" si="33"/>
        <v>44.88</v>
      </c>
      <c r="BO214" s="64">
        <f t="shared" si="34"/>
        <v>5.8641975308641965E-2</v>
      </c>
      <c r="BP214" s="64">
        <f t="shared" si="35"/>
        <v>6.6666666666666666E-2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25.370370370370367</v>
      </c>
      <c r="Y221" s="385">
        <f>IFERROR(Y213/H213,"0")+IFERROR(Y214/H214,"0")+IFERROR(Y215/H215,"0")+IFERROR(Y216/H216,"0")+IFERROR(Y217/H217,"0")+IFERROR(Y218/H218,"0")+IFERROR(Y219/H219,"0")+IFERROR(Y220/H220,"0")</f>
        <v>27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0.25298999999999999</v>
      </c>
      <c r="AA221" s="386"/>
      <c r="AB221" s="386"/>
      <c r="AC221" s="386"/>
    </row>
    <row r="222" spans="1:68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137</v>
      </c>
      <c r="Y222" s="385">
        <f>IFERROR(SUM(Y213:Y220),"0")</f>
        <v>145.80000000000001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hidden="1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hidden="1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79</v>
      </c>
      <c r="Y228" s="384">
        <f t="shared" si="36"/>
        <v>79.2</v>
      </c>
      <c r="Z228" s="36">
        <f t="shared" ref="Z228:Z234" si="41">IFERROR(IF(Y228=0,"",ROUNDUP(Y228/H228,0)*0.00753),"")</f>
        <v>0.24849000000000002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88.545833333333334</v>
      </c>
      <c r="BN228" s="64">
        <f t="shared" si="38"/>
        <v>88.77000000000001</v>
      </c>
      <c r="BO228" s="64">
        <f t="shared" si="39"/>
        <v>0.21100427350427353</v>
      </c>
      <c r="BP228" s="64">
        <f t="shared" si="40"/>
        <v>0.21153846153846154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122</v>
      </c>
      <c r="Y230" s="384">
        <f t="shared" si="36"/>
        <v>122.39999999999999</v>
      </c>
      <c r="Z230" s="36">
        <f t="shared" si="41"/>
        <v>0.38403000000000004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135.82666666666668</v>
      </c>
      <c r="BN230" s="64">
        <f t="shared" si="38"/>
        <v>136.27199999999999</v>
      </c>
      <c r="BO230" s="64">
        <f t="shared" si="39"/>
        <v>0.32585470085470086</v>
      </c>
      <c r="BP230" s="64">
        <f t="shared" si="40"/>
        <v>0.32692307692307693</v>
      </c>
    </row>
    <row r="231" spans="1:68" ht="27" hidden="1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0</v>
      </c>
      <c r="Y231" s="384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42</v>
      </c>
      <c r="Y233" s="384">
        <f t="shared" si="36"/>
        <v>43.199999999999996</v>
      </c>
      <c r="Z233" s="36">
        <f t="shared" si="41"/>
        <v>0.13553999999999999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46.760000000000005</v>
      </c>
      <c r="BN233" s="64">
        <f t="shared" si="38"/>
        <v>48.095999999999997</v>
      </c>
      <c r="BO233" s="64">
        <f t="shared" si="39"/>
        <v>0.11217948717948717</v>
      </c>
      <c r="BP233" s="64">
        <f t="shared" si="40"/>
        <v>0.11538461538461538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190</v>
      </c>
      <c r="Y234" s="384">
        <f t="shared" si="36"/>
        <v>192</v>
      </c>
      <c r="Z234" s="36">
        <f t="shared" si="41"/>
        <v>0.60240000000000005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212.00833333333333</v>
      </c>
      <c r="BN234" s="64">
        <f t="shared" si="38"/>
        <v>214.23999999999998</v>
      </c>
      <c r="BO234" s="64">
        <f t="shared" si="39"/>
        <v>0.50747863247863245</v>
      </c>
      <c r="BP234" s="64">
        <f t="shared" si="40"/>
        <v>0.51282051282051277</v>
      </c>
    </row>
    <row r="235" spans="1:68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180.41666666666669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182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1.37046</v>
      </c>
      <c r="AA235" s="386"/>
      <c r="AB235" s="386"/>
      <c r="AC235" s="386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433</v>
      </c>
      <c r="Y236" s="385">
        <f>IFERROR(SUM(Y224:Y234),"0")</f>
        <v>436.79999999999995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22</v>
      </c>
      <c r="Y241" s="384">
        <f>IFERROR(IF(X241="",0,CEILING((X241/$H241),1)*$H241),"")</f>
        <v>24</v>
      </c>
      <c r="Z241" s="36">
        <f>IFERROR(IF(Y241=0,"",ROUNDUP(Y241/H241,0)*0.00753),"")</f>
        <v>7.5300000000000006E-2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24.493333333333336</v>
      </c>
      <c r="BN241" s="64">
        <f>IFERROR(Y241*I241/H241,"0")</f>
        <v>26.720000000000002</v>
      </c>
      <c r="BO241" s="64">
        <f>IFERROR(1/J241*(X241/H241),"0")</f>
        <v>5.8760683760683767E-2</v>
      </c>
      <c r="BP241" s="64">
        <f>IFERROR(1/J241*(Y241/H241),"0")</f>
        <v>6.4102564102564097E-2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36</v>
      </c>
      <c r="Y242" s="384">
        <f>IFERROR(IF(X242="",0,CEILING((X242/$H242),1)*$H242),"")</f>
        <v>36</v>
      </c>
      <c r="Z242" s="36">
        <f>IFERROR(IF(Y242=0,"",ROUNDUP(Y242/H242,0)*0.00753),"")</f>
        <v>0.11295000000000001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40.080000000000005</v>
      </c>
      <c r="BN242" s="64">
        <f>IFERROR(Y242*I242/H242,"0")</f>
        <v>40.080000000000005</v>
      </c>
      <c r="BO242" s="64">
        <f>IFERROR(1/J242*(X242/H242),"0")</f>
        <v>9.6153846153846145E-2</v>
      </c>
      <c r="BP242" s="64">
        <f>IFERROR(1/J242*(Y242/H242),"0")</f>
        <v>9.6153846153846145E-2</v>
      </c>
    </row>
    <row r="243" spans="1:68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24.166666666666668</v>
      </c>
      <c r="Y243" s="385">
        <f>IFERROR(Y238/H238,"0")+IFERROR(Y239/H239,"0")+IFERROR(Y240/H240,"0")+IFERROR(Y241/H241,"0")+IFERROR(Y242/H242,"0")</f>
        <v>25</v>
      </c>
      <c r="Z243" s="385">
        <f>IFERROR(IF(Z238="",0,Z238),"0")+IFERROR(IF(Z239="",0,Z239),"0")+IFERROR(IF(Z240="",0,Z240),"0")+IFERROR(IF(Z241="",0,Z241),"0")+IFERROR(IF(Z242="",0,Z242),"0")</f>
        <v>0.18825000000000003</v>
      </c>
      <c r="AA243" s="386"/>
      <c r="AB243" s="386"/>
      <c r="AC243" s="386"/>
    </row>
    <row r="244" spans="1:68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58</v>
      </c>
      <c r="Y244" s="385">
        <f>IFERROR(SUM(Y238:Y242),"0")</f>
        <v>60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hidden="1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hidden="1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96</v>
      </c>
      <c r="Y295" s="384">
        <f>IFERROR(IF(X295="",0,CEILING((X295/$H295),1)*$H295),"")</f>
        <v>96</v>
      </c>
      <c r="Z295" s="36">
        <f>IFERROR(IF(Y295=0,"",ROUNDUP(Y295/H295,0)*0.00753),"")</f>
        <v>0.30120000000000002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106.88000000000001</v>
      </c>
      <c r="BN295" s="64">
        <f>IFERROR(Y295*I295/H295,"0")</f>
        <v>106.88000000000001</v>
      </c>
      <c r="BO295" s="64">
        <f>IFERROR(1/J295*(X295/H295),"0")</f>
        <v>0.25641025641025639</v>
      </c>
      <c r="BP295" s="64">
        <f>IFERROR(1/J295*(Y295/H295),"0")</f>
        <v>0.25641025641025639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203</v>
      </c>
      <c r="Y296" s="384">
        <f>IFERROR(IF(X296="",0,CEILING((X296/$H296),1)*$H296),"")</f>
        <v>204</v>
      </c>
      <c r="Z296" s="36">
        <f>IFERROR(IF(Y296=0,"",ROUNDUP(Y296/H296,0)*0.00753),"")</f>
        <v>0.64005000000000001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219.91666666666671</v>
      </c>
      <c r="BN296" s="64">
        <f>IFERROR(Y296*I296/H296,"0")</f>
        <v>221</v>
      </c>
      <c r="BO296" s="64">
        <f>IFERROR(1/J296*(X296/H296),"0")</f>
        <v>0.54220085470085477</v>
      </c>
      <c r="BP296" s="64">
        <f>IFERROR(1/J296*(Y296/H296),"0")</f>
        <v>0.54487179487179482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124.58333333333334</v>
      </c>
      <c r="Y298" s="385">
        <f>IFERROR(Y293/H293,"0")+IFERROR(Y294/H294,"0")+IFERROR(Y295/H295,"0")+IFERROR(Y296/H296,"0")+IFERROR(Y297/H297,"0")</f>
        <v>125</v>
      </c>
      <c r="Z298" s="385">
        <f>IFERROR(IF(Z293="",0,Z293),"0")+IFERROR(IF(Z294="",0,Z294),"0")+IFERROR(IF(Z295="",0,Z295),"0")+IFERROR(IF(Z296="",0,Z296),"0")+IFERROR(IF(Z297="",0,Z297),"0")</f>
        <v>0.94125000000000003</v>
      </c>
      <c r="AA298" s="386"/>
      <c r="AB298" s="386"/>
      <c r="AC298" s="386"/>
    </row>
    <row r="299" spans="1:68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299</v>
      </c>
      <c r="Y299" s="385">
        <f>IFERROR(SUM(Y293:Y297),"0")</f>
        <v>300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hidden="1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hidden="1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idden="1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hidden="1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hidden="1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hidden="1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hidden="1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277</v>
      </c>
      <c r="Y345" s="384">
        <f>IFERROR(IF(X345="",0,CEILING((X345/$H345),1)*$H345),"")</f>
        <v>280.8</v>
      </c>
      <c r="Z345" s="36">
        <f>IFERROR(IF(Y345=0,"",ROUNDUP(Y345/H345,0)*0.02175),"")</f>
        <v>0.78299999999999992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297.02923076923082</v>
      </c>
      <c r="BN345" s="64">
        <f>IFERROR(Y345*I345/H345,"0")</f>
        <v>301.10400000000004</v>
      </c>
      <c r="BO345" s="64">
        <f>IFERROR(1/J345*(X345/H345),"0")</f>
        <v>0.63415750915750912</v>
      </c>
      <c r="BP345" s="64">
        <f>IFERROR(1/J345*(Y345/H345),"0")</f>
        <v>0.64285714285714279</v>
      </c>
    </row>
    <row r="346" spans="1:68" ht="16.5" hidden="1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35.512820512820511</v>
      </c>
      <c r="Y347" s="385">
        <f>IFERROR(Y344/H344,"0")+IFERROR(Y345/H345,"0")+IFERROR(Y346/H346,"0")</f>
        <v>36</v>
      </c>
      <c r="Z347" s="385">
        <f>IFERROR(IF(Z344="",0,Z344),"0")+IFERROR(IF(Z345="",0,Z345),"0")+IFERROR(IF(Z346="",0,Z346),"0")</f>
        <v>0.78299999999999992</v>
      </c>
      <c r="AA347" s="386"/>
      <c r="AB347" s="386"/>
      <c r="AC347" s="386"/>
    </row>
    <row r="348" spans="1:68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277</v>
      </c>
      <c r="Y348" s="385">
        <f>IFERROR(SUM(Y344:Y346),"0")</f>
        <v>280.8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32</v>
      </c>
      <c r="Y353" s="384">
        <f>IFERROR(IF(X353="",0,CEILING((X353/$H353),1)*$H353),"")</f>
        <v>33.15</v>
      </c>
      <c r="Z353" s="36">
        <f>IFERROR(IF(Y353=0,"",ROUNDUP(Y353/H353,0)*0.00753),"")</f>
        <v>9.7890000000000005E-2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36.392156862745097</v>
      </c>
      <c r="BN353" s="64">
        <f>IFERROR(Y353*I353/H353,"0")</f>
        <v>37.699999999999996</v>
      </c>
      <c r="BO353" s="64">
        <f>IFERROR(1/J353*(X353/H353),"0")</f>
        <v>8.044243338360986E-2</v>
      </c>
      <c r="BP353" s="64">
        <f>IFERROR(1/J353*(Y353/H353),"0")</f>
        <v>8.3333333333333329E-2</v>
      </c>
    </row>
    <row r="354" spans="1:68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12.549019607843139</v>
      </c>
      <c r="Y354" s="385">
        <f>IFERROR(Y350/H350,"0")+IFERROR(Y351/H351,"0")+IFERROR(Y352/H352,"0")+IFERROR(Y353/H353,"0")</f>
        <v>13</v>
      </c>
      <c r="Z354" s="385">
        <f>IFERROR(IF(Z350="",0,Z350),"0")+IFERROR(IF(Z351="",0,Z351),"0")+IFERROR(IF(Z352="",0,Z352),"0")+IFERROR(IF(Z353="",0,Z353),"0")</f>
        <v>9.7890000000000005E-2</v>
      </c>
      <c r="AA354" s="386"/>
      <c r="AB354" s="386"/>
      <c r="AC354" s="386"/>
    </row>
    <row r="355" spans="1:68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32</v>
      </c>
      <c r="Y355" s="385">
        <f>IFERROR(SUM(Y350:Y353),"0")</f>
        <v>33.15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hidden="1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hidden="1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269</v>
      </c>
      <c r="Y377" s="384">
        <f t="shared" si="67"/>
        <v>270</v>
      </c>
      <c r="Z377" s="36">
        <f>IFERROR(IF(Y377=0,"",ROUNDUP(Y377/H377,0)*0.02175),"")</f>
        <v>0.39149999999999996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277.608</v>
      </c>
      <c r="BN377" s="64">
        <f t="shared" si="69"/>
        <v>278.64000000000004</v>
      </c>
      <c r="BO377" s="64">
        <f t="shared" si="70"/>
        <v>0.37361111111111112</v>
      </c>
      <c r="BP377" s="64">
        <f t="shared" si="71"/>
        <v>0.375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2061</v>
      </c>
      <c r="Y379" s="384">
        <f t="shared" si="67"/>
        <v>2070</v>
      </c>
      <c r="Z379" s="36">
        <f>IFERROR(IF(Y379=0,"",ROUNDUP(Y379/H379,0)*0.02175),"")</f>
        <v>3.0014999999999996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2126.9520000000002</v>
      </c>
      <c r="BN379" s="64">
        <f t="shared" si="69"/>
        <v>2136.2400000000002</v>
      </c>
      <c r="BO379" s="64">
        <f t="shared" si="70"/>
        <v>2.8624999999999998</v>
      </c>
      <c r="BP379" s="64">
        <f t="shared" si="71"/>
        <v>2.875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0</v>
      </c>
      <c r="Y381" s="384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155.33333333333334</v>
      </c>
      <c r="Y385" s="385">
        <f>IFERROR(Y376/H376,"0")+IFERROR(Y377/H377,"0")+IFERROR(Y378/H378,"0")+IFERROR(Y379/H379,"0")+IFERROR(Y380/H380,"0")+IFERROR(Y381/H381,"0")+IFERROR(Y382/H382,"0")+IFERROR(Y383/H383,"0")+IFERROR(Y384/H384,"0")</f>
        <v>156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3.3929999999999998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2330</v>
      </c>
      <c r="Y386" s="385">
        <f>IFERROR(SUM(Y376:Y384),"0")</f>
        <v>2340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hidden="1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0</v>
      </c>
      <c r="Y388" s="3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0</v>
      </c>
      <c r="Y390" s="385">
        <f>IFERROR(Y388/H388,"0")+IFERROR(Y389/H389,"0")</f>
        <v>0</v>
      </c>
      <c r="Z390" s="385">
        <f>IFERROR(IF(Z388="",0,Z388),"0")+IFERROR(IF(Z389="",0,Z389),"0")</f>
        <v>0</v>
      </c>
      <c r="AA390" s="386"/>
      <c r="AB390" s="386"/>
      <c r="AC390" s="386"/>
    </row>
    <row r="391" spans="1:68" hidden="1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0</v>
      </c>
      <c r="Y391" s="385">
        <f>IFERROR(SUM(Y388:Y389),"0")</f>
        <v>0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hidden="1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hidden="1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0</v>
      </c>
      <c r="Y399" s="384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0</v>
      </c>
      <c r="Y401" s="385">
        <f>IFERROR(Y399/H399,"0")+IFERROR(Y400/H400,"0")</f>
        <v>0</v>
      </c>
      <c r="Z401" s="385">
        <f>IFERROR(IF(Z399="",0,Z399),"0")+IFERROR(IF(Z400="",0,Z400),"0")</f>
        <v>0</v>
      </c>
      <c r="AA401" s="386"/>
      <c r="AB401" s="386"/>
      <c r="AC401" s="386"/>
    </row>
    <row r="402" spans="1:68" hidden="1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0</v>
      </c>
      <c r="Y402" s="385">
        <f>IFERROR(SUM(Y399:Y400),"0")</f>
        <v>0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3344</v>
      </c>
      <c r="Y417" s="384">
        <f>IFERROR(IF(X417="",0,CEILING((X417/$H417),1)*$H417),"")</f>
        <v>3346.2</v>
      </c>
      <c r="Z417" s="36">
        <f>IFERROR(IF(Y417=0,"",ROUNDUP(Y417/H417,0)*0.02175),"")</f>
        <v>9.3307500000000001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3585.7969230769236</v>
      </c>
      <c r="BN417" s="64">
        <f>IFERROR(Y417*I417/H417,"0")</f>
        <v>3588.1559999999999</v>
      </c>
      <c r="BO417" s="64">
        <f>IFERROR(1/J417*(X417/H417),"0")</f>
        <v>7.6556776556776551</v>
      </c>
      <c r="BP417" s="64">
        <f>IFERROR(1/J417*(Y417/H417),"0")</f>
        <v>7.6607142857142856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428.71794871794873</v>
      </c>
      <c r="Y422" s="385">
        <f>IFERROR(Y417/H417,"0")+IFERROR(Y418/H418,"0")+IFERROR(Y419/H419,"0")+IFERROR(Y420/H420,"0")+IFERROR(Y421/H421,"0")</f>
        <v>429</v>
      </c>
      <c r="Z422" s="385">
        <f>IFERROR(IF(Z417="",0,Z417),"0")+IFERROR(IF(Z418="",0,Z418),"0")+IFERROR(IF(Z419="",0,Z419),"0")+IFERROR(IF(Z420="",0,Z420),"0")+IFERROR(IF(Z421="",0,Z421),"0")</f>
        <v>9.3307500000000001</v>
      </c>
      <c r="AA422" s="386"/>
      <c r="AB422" s="386"/>
      <c r="AC422" s="386"/>
    </row>
    <row r="423" spans="1:68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3344</v>
      </c>
      <c r="Y423" s="385">
        <f>IFERROR(SUM(Y417:Y421),"0")</f>
        <v>3346.2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38</v>
      </c>
      <c r="Y436" s="384">
        <f t="shared" si="72"/>
        <v>42</v>
      </c>
      <c r="Z436" s="36">
        <f>IFERROR(IF(Y436=0,"",ROUNDUP(Y436/H436,0)*0.00753),"")</f>
        <v>7.5300000000000006E-2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40.080952380952375</v>
      </c>
      <c r="BN436" s="64">
        <f t="shared" si="74"/>
        <v>44.3</v>
      </c>
      <c r="BO436" s="64">
        <f t="shared" si="75"/>
        <v>5.7997557997557993E-2</v>
      </c>
      <c r="BP436" s="64">
        <f t="shared" si="76"/>
        <v>6.4102564102564097E-2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61</v>
      </c>
      <c r="Y438" s="384">
        <f t="shared" si="72"/>
        <v>63</v>
      </c>
      <c r="Z438" s="36">
        <f>IFERROR(IF(Y438=0,"",ROUNDUP(Y438/H438,0)*0.00753),"")</f>
        <v>0.11295000000000001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64.340476190476181</v>
      </c>
      <c r="BN438" s="64">
        <f t="shared" si="74"/>
        <v>66.449999999999989</v>
      </c>
      <c r="BO438" s="64">
        <f t="shared" si="75"/>
        <v>9.3101343101343104E-2</v>
      </c>
      <c r="BP438" s="64">
        <f t="shared" si="76"/>
        <v>9.6153846153846145E-2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23.571428571428569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25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0.18825000000000003</v>
      </c>
      <c r="AA456" s="386"/>
      <c r="AB456" s="386"/>
      <c r="AC456" s="386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99</v>
      </c>
      <c r="Y457" s="385">
        <f>IFERROR(SUM(Y435:Y455),"0")</f>
        <v>105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hidden="1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idden="1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hidden="1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2</v>
      </c>
      <c r="Y482" s="384">
        <f>IFERROR(IF(X482="",0,CEILING((X482/$H482),1)*$H482),"")</f>
        <v>2.64</v>
      </c>
      <c r="Z482" s="36">
        <f>IFERROR(IF(Y482=0,"",ROUNDUP(Y482/H482,0)*0.00627),"")</f>
        <v>1.2540000000000001E-2</v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2.8484848484848482</v>
      </c>
      <c r="BN482" s="64">
        <f>IFERROR(Y482*I482/H482,"0")</f>
        <v>3.7599999999999993</v>
      </c>
      <c r="BO482" s="64">
        <f>IFERROR(1/J482*(X482/H482),"0")</f>
        <v>7.575757575757576E-3</v>
      </c>
      <c r="BP482" s="64">
        <f>IFERROR(1/J482*(Y482/H482),"0")</f>
        <v>0.01</v>
      </c>
    </row>
    <row r="483" spans="1:68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1.5151515151515151</v>
      </c>
      <c r="Y483" s="385">
        <f>IFERROR(Y482/H482,"0")</f>
        <v>2</v>
      </c>
      <c r="Z483" s="385">
        <f>IFERROR(IF(Z482="",0,Z482),"0")</f>
        <v>1.2540000000000001E-2</v>
      </c>
      <c r="AA483" s="386"/>
      <c r="AB483" s="386"/>
      <c r="AC483" s="386"/>
    </row>
    <row r="484" spans="1:68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2</v>
      </c>
      <c r="Y484" s="385">
        <f>IFERROR(SUM(Y482:Y482),"0")</f>
        <v>2.64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614</v>
      </c>
      <c r="Y503" s="384">
        <f t="shared" si="83"/>
        <v>617.76</v>
      </c>
      <c r="Z503" s="36">
        <f t="shared" si="84"/>
        <v>1.3993200000000001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655.86363636363626</v>
      </c>
      <c r="BN503" s="64">
        <f t="shared" si="86"/>
        <v>659.87999999999988</v>
      </c>
      <c r="BO503" s="64">
        <f t="shared" si="87"/>
        <v>1.1181526806526807</v>
      </c>
      <c r="BP503" s="64">
        <f t="shared" si="88"/>
        <v>1.125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729</v>
      </c>
      <c r="Y505" s="384">
        <f t="shared" si="83"/>
        <v>733.92000000000007</v>
      </c>
      <c r="Z505" s="36">
        <f t="shared" si="84"/>
        <v>1.6624399999999999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778.70454545454527</v>
      </c>
      <c r="BN505" s="64">
        <f t="shared" si="86"/>
        <v>783.95999999999992</v>
      </c>
      <c r="BO505" s="64">
        <f t="shared" si="87"/>
        <v>1.3275786713286712</v>
      </c>
      <c r="BP505" s="64">
        <f t="shared" si="88"/>
        <v>1.3365384615384617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254.35606060606059</v>
      </c>
      <c r="Y508" s="385">
        <f>IFERROR(Y500/H500,"0")+IFERROR(Y501/H501,"0")+IFERROR(Y502/H502,"0")+IFERROR(Y503/H503,"0")+IFERROR(Y504/H504,"0")+IFERROR(Y505/H505,"0")+IFERROR(Y506/H506,"0")+IFERROR(Y507/H507,"0")</f>
        <v>256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3.06176</v>
      </c>
      <c r="AA508" s="386"/>
      <c r="AB508" s="386"/>
      <c r="AC508" s="386"/>
    </row>
    <row r="509" spans="1:68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1343</v>
      </c>
      <c r="Y509" s="385">
        <f>IFERROR(SUM(Y500:Y507),"0")</f>
        <v>1351.68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955</v>
      </c>
      <c r="Y511" s="384">
        <f>IFERROR(IF(X511="",0,CEILING((X511/$H511),1)*$H511),"")</f>
        <v>955.68000000000006</v>
      </c>
      <c r="Z511" s="36">
        <f>IFERROR(IF(Y511=0,"",ROUNDUP(Y511/H511,0)*0.01196),"")</f>
        <v>2.1647600000000002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1020.1136363636363</v>
      </c>
      <c r="BN511" s="64">
        <f>IFERROR(Y511*I511/H511,"0")</f>
        <v>1020.84</v>
      </c>
      <c r="BO511" s="64">
        <f>IFERROR(1/J511*(X511/H511),"0")</f>
        <v>1.7391462703962706</v>
      </c>
      <c r="BP511" s="64">
        <f>IFERROR(1/J511*(Y511/H511),"0")</f>
        <v>1.7403846153846154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180.87121212121212</v>
      </c>
      <c r="Y513" s="385">
        <f>IFERROR(Y511/H511,"0")+IFERROR(Y512/H512,"0")</f>
        <v>181</v>
      </c>
      <c r="Z513" s="385">
        <f>IFERROR(IF(Z511="",0,Z511),"0")+IFERROR(IF(Z512="",0,Z512),"0")</f>
        <v>2.1647600000000002</v>
      </c>
      <c r="AA513" s="386"/>
      <c r="AB513" s="386"/>
      <c r="AC513" s="386"/>
    </row>
    <row r="514" spans="1:68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955</v>
      </c>
      <c r="Y514" s="385">
        <f>IFERROR(SUM(Y511:Y512),"0")</f>
        <v>955.68000000000006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54</v>
      </c>
      <c r="Y516" s="384">
        <f t="shared" ref="Y516:Y521" si="89">IFERROR(IF(X516="",0,CEILING((X516/$H516),1)*$H516),"")</f>
        <v>58.080000000000005</v>
      </c>
      <c r="Z516" s="36">
        <f>IFERROR(IF(Y516=0,"",ROUNDUP(Y516/H516,0)*0.01196),"")</f>
        <v>0.13156000000000001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57.68181818181818</v>
      </c>
      <c r="BN516" s="64">
        <f t="shared" ref="BN516:BN521" si="91">IFERROR(Y516*I516/H516,"0")</f>
        <v>62.040000000000006</v>
      </c>
      <c r="BO516" s="64">
        <f t="shared" ref="BO516:BO521" si="92">IFERROR(1/J516*(X516/H516),"0")</f>
        <v>9.8339160839160833E-2</v>
      </c>
      <c r="BP516" s="64">
        <f t="shared" ref="BP516:BP521" si="93">IFERROR(1/J516*(Y516/H516),"0")</f>
        <v>0.10576923076923078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291</v>
      </c>
      <c r="Y517" s="384">
        <f t="shared" si="89"/>
        <v>295.68</v>
      </c>
      <c r="Z517" s="36">
        <f>IFERROR(IF(Y517=0,"",ROUNDUP(Y517/H517,0)*0.01196),"")</f>
        <v>0.66976000000000002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310.84090909090907</v>
      </c>
      <c r="BN517" s="64">
        <f t="shared" si="91"/>
        <v>315.83999999999997</v>
      </c>
      <c r="BO517" s="64">
        <f t="shared" si="92"/>
        <v>0.52993881118881114</v>
      </c>
      <c r="BP517" s="64">
        <f t="shared" si="93"/>
        <v>0.53846153846153855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188</v>
      </c>
      <c r="Y518" s="384">
        <f t="shared" si="89"/>
        <v>190.08</v>
      </c>
      <c r="Z518" s="36">
        <f>IFERROR(IF(Y518=0,"",ROUNDUP(Y518/H518,0)*0.01196),"")</f>
        <v>0.43056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200.81818181818178</v>
      </c>
      <c r="BN518" s="64">
        <f t="shared" si="91"/>
        <v>203.04000000000002</v>
      </c>
      <c r="BO518" s="64">
        <f t="shared" si="92"/>
        <v>0.34236596736596736</v>
      </c>
      <c r="BP518" s="64">
        <f t="shared" si="93"/>
        <v>0.34615384615384615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100.94696969696969</v>
      </c>
      <c r="Y522" s="385">
        <f>IFERROR(Y516/H516,"0")+IFERROR(Y517/H517,"0")+IFERROR(Y518/H518,"0")+IFERROR(Y519/H519,"0")+IFERROR(Y520/H520,"0")+IFERROR(Y521/H521,"0")</f>
        <v>103</v>
      </c>
      <c r="Z522" s="385">
        <f>IFERROR(IF(Z516="",0,Z516),"0")+IFERROR(IF(Z517="",0,Z517),"0")+IFERROR(IF(Z518="",0,Z518),"0")+IFERROR(IF(Z519="",0,Z519),"0")+IFERROR(IF(Z520="",0,Z520),"0")+IFERROR(IF(Z521="",0,Z521),"0")</f>
        <v>1.2318800000000001</v>
      </c>
      <c r="AA522" s="386"/>
      <c r="AB522" s="386"/>
      <c r="AC522" s="386"/>
    </row>
    <row r="523" spans="1:68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533</v>
      </c>
      <c r="Y523" s="385">
        <f>IFERROR(SUM(Y516:Y521),"0")</f>
        <v>543.84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hidden="1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12905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13052.39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13737.634324417413</v>
      </c>
      <c r="Y596" s="385">
        <f>IFERROR(SUM(BN22:BN592),"0")</f>
        <v>13893.688000000002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26</v>
      </c>
      <c r="Y597" s="38">
        <f>ROUNDUP(SUM(BP22:BP592),0)</f>
        <v>26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14387.634324417413</v>
      </c>
      <c r="Y598" s="385">
        <f>GrossWeightTotalR+PalletQtyTotalR*25</f>
        <v>14543.688000000002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2227.4493415081647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2252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30.480249999999998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218.8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430.2</v>
      </c>
      <c r="E605" s="46">
        <f>IFERROR(Y105*1,"0")+IFERROR(Y106*1,"0")+IFERROR(Y107*1,"0")+IFERROR(Y108*1,"0")+IFERROR(Y109*1,"0")+IFERROR(Y113*1,"0")+IFERROR(Y114*1,"0")+IFERROR(Y115*1,"0")+IFERROR(Y116*1,"0")+IFERROR(Y117*1,"0")</f>
        <v>1107.9000000000001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1083.1000000000001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33.6</v>
      </c>
      <c r="I605" s="46">
        <f>IFERROR(Y191*1,"0")+IFERROR(Y192*1,"0")+IFERROR(Y193*1,"0")+IFERROR(Y194*1,"0")+IFERROR(Y195*1,"0")+IFERROR(Y196*1,"0")+IFERROR(Y197*1,"0")+IFERROR(Y198*1,"0")</f>
        <v>277.20000000000005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642.59999999999991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300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313.95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2340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3346.2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105</v>
      </c>
      <c r="Z605" s="46">
        <f>IFERROR(Y469*1,"0")+IFERROR(Y473*1,"0")+IFERROR(Y474*1,"0")+IFERROR(Y475*1,"0")+IFERROR(Y476*1,"0")+IFERROR(Y477*1,"0")+IFERROR(Y478*1,"0")+IFERROR(Y482*1,"0")</f>
        <v>2.64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2851.2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343,00"/>
        <filter val="1,52"/>
        <filter val="100,95"/>
        <filter val="101,00"/>
        <filter val="106,90"/>
        <filter val="114,00"/>
        <filter val="119,00"/>
        <filter val="12 905,00"/>
        <filter val="12,02"/>
        <filter val="12,55"/>
        <filter val="122,00"/>
        <filter val="124,58"/>
        <filter val="13 737,63"/>
        <filter val="13,15"/>
        <filter val="131,00"/>
        <filter val="137,00"/>
        <filter val="14 387,63"/>
        <filter val="142,00"/>
        <filter val="155,33"/>
        <filter val="173,00"/>
        <filter val="18,00"/>
        <filter val="18,47"/>
        <filter val="18,84"/>
        <filter val="180,42"/>
        <filter val="180,87"/>
        <filter val="182,96"/>
        <filter val="188,00"/>
        <filter val="19,84"/>
        <filter val="190,00"/>
        <filter val="194,54"/>
        <filter val="2 061,00"/>
        <filter val="2 227,45"/>
        <filter val="2 330,00"/>
        <filter val="2,00"/>
        <filter val="20,00"/>
        <filter val="202,00"/>
        <filter val="203,00"/>
        <filter val="208,00"/>
        <filter val="211,00"/>
        <filter val="22,00"/>
        <filter val="224,00"/>
        <filter val="23,57"/>
        <filter val="24,17"/>
        <filter val="24,44"/>
        <filter val="25,37"/>
        <filter val="254,36"/>
        <filter val="26"/>
        <filter val="26,00"/>
        <filter val="269,00"/>
        <filter val="272,00"/>
        <filter val="277,00"/>
        <filter val="291,00"/>
        <filter val="299,00"/>
        <filter val="3 344,00"/>
        <filter val="3,69"/>
        <filter val="30,60"/>
        <filter val="31,00"/>
        <filter val="32,00"/>
        <filter val="35,00"/>
        <filter val="35,51"/>
        <filter val="36,00"/>
        <filter val="38,00"/>
        <filter val="416,00"/>
        <filter val="42,00"/>
        <filter val="422,00"/>
        <filter val="428,72"/>
        <filter val="433,00"/>
        <filter val="44,00"/>
        <filter val="486,00"/>
        <filter val="487,00"/>
        <filter val="533,00"/>
        <filter val="54,00"/>
        <filter val="54,07"/>
        <filter val="55,00"/>
        <filter val="58,00"/>
        <filter val="59,00"/>
        <filter val="606,00"/>
        <filter val="61,00"/>
        <filter val="614,00"/>
        <filter val="646,00"/>
        <filter val="70,00"/>
        <filter val="71,00"/>
        <filter val="729,00"/>
        <filter val="75,00"/>
        <filter val="79,00"/>
        <filter val="82,00"/>
        <filter val="95,00"/>
        <filter val="955,00"/>
        <filter val="96,00"/>
        <filter val="99,00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2024-09-19T10:54:20Z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