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48CD0C3-160B-498D-8BD9-0202AF132B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O488" i="1"/>
  <c r="BM488" i="1"/>
  <c r="Y488" i="1"/>
  <c r="P488" i="1"/>
  <c r="BO487" i="1"/>
  <c r="BM487" i="1"/>
  <c r="Y487" i="1"/>
  <c r="Y490" i="1" s="1"/>
  <c r="P487" i="1"/>
  <c r="X484" i="1"/>
  <c r="X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Y401" i="1" s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O381" i="1"/>
  <c r="BM381" i="1"/>
  <c r="Y381" i="1"/>
  <c r="Z381" i="1" s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Y372" i="1" s="1"/>
  <c r="P368" i="1"/>
  <c r="X366" i="1"/>
  <c r="X365" i="1"/>
  <c r="BO364" i="1"/>
  <c r="BM364" i="1"/>
  <c r="Y364" i="1"/>
  <c r="V605" i="1" s="1"/>
  <c r="P364" i="1"/>
  <c r="X361" i="1"/>
  <c r="X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Y341" i="1" s="1"/>
  <c r="P336" i="1"/>
  <c r="BP335" i="1"/>
  <c r="BO335" i="1"/>
  <c r="BN335" i="1"/>
  <c r="BM335" i="1"/>
  <c r="Z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O319" i="1"/>
  <c r="BM319" i="1"/>
  <c r="Y319" i="1"/>
  <c r="BO318" i="1"/>
  <c r="BM318" i="1"/>
  <c r="Y318" i="1"/>
  <c r="P318" i="1"/>
  <c r="BO317" i="1"/>
  <c r="BM317" i="1"/>
  <c r="Y317" i="1"/>
  <c r="P317" i="1"/>
  <c r="X314" i="1"/>
  <c r="X313" i="1"/>
  <c r="BO312" i="1"/>
  <c r="BM312" i="1"/>
  <c r="Y312" i="1"/>
  <c r="Y314" i="1" s="1"/>
  <c r="P312" i="1"/>
  <c r="BP311" i="1"/>
  <c r="BO311" i="1"/>
  <c r="BN311" i="1"/>
  <c r="BM311" i="1"/>
  <c r="Z311" i="1"/>
  <c r="Y311" i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Y277" i="1" s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P224" i="1"/>
  <c r="X222" i="1"/>
  <c r="X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Z218" i="1" s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X206" i="1"/>
  <c r="X205" i="1"/>
  <c r="BO204" i="1"/>
  <c r="BM204" i="1"/>
  <c r="Y204" i="1"/>
  <c r="BP204" i="1" s="1"/>
  <c r="P204" i="1"/>
  <c r="BO203" i="1"/>
  <c r="BM203" i="1"/>
  <c r="Y203" i="1"/>
  <c r="J605" i="1" s="1"/>
  <c r="P203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BP191" i="1" s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O183" i="1"/>
  <c r="BM183" i="1"/>
  <c r="Y183" i="1"/>
  <c r="BP183" i="1" s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81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6" i="1"/>
  <c r="X165" i="1"/>
  <c r="BO164" i="1"/>
  <c r="BM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O94" i="1"/>
  <c r="BM94" i="1"/>
  <c r="Y94" i="1"/>
  <c r="P94" i="1"/>
  <c r="BO93" i="1"/>
  <c r="BM93" i="1"/>
  <c r="Y93" i="1"/>
  <c r="BP93" i="1" s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P80" i="1"/>
  <c r="BO79" i="1"/>
  <c r="BM79" i="1"/>
  <c r="Y79" i="1"/>
  <c r="BP79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X65" i="1"/>
  <c r="X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X24" i="1"/>
  <c r="X23" i="1"/>
  <c r="BO22" i="1"/>
  <c r="BM22" i="1"/>
  <c r="Y22" i="1"/>
  <c r="P22" i="1"/>
  <c r="H10" i="1"/>
  <c r="A9" i="1"/>
  <c r="A10" i="1" s="1"/>
  <c r="D7" i="1"/>
  <c r="Q6" i="1"/>
  <c r="P2" i="1"/>
  <c r="BP230" i="1" l="1"/>
  <c r="BN230" i="1"/>
  <c r="Z230" i="1"/>
  <c r="BP251" i="1"/>
  <c r="BN251" i="1"/>
  <c r="Z251" i="1"/>
  <c r="BP276" i="1"/>
  <c r="BN276" i="1"/>
  <c r="Z276" i="1"/>
  <c r="BP329" i="1"/>
  <c r="BN329" i="1"/>
  <c r="Z329" i="1"/>
  <c r="BP358" i="1"/>
  <c r="BN358" i="1"/>
  <c r="Z358" i="1"/>
  <c r="BP394" i="1"/>
  <c r="BN394" i="1"/>
  <c r="Z394" i="1"/>
  <c r="BP420" i="1"/>
  <c r="BN420" i="1"/>
  <c r="Z420" i="1"/>
  <c r="BP451" i="1"/>
  <c r="BN451" i="1"/>
  <c r="Z451" i="1"/>
  <c r="BP489" i="1"/>
  <c r="BN489" i="1"/>
  <c r="Z489" i="1"/>
  <c r="Y496" i="1"/>
  <c r="Y495" i="1"/>
  <c r="BP494" i="1"/>
  <c r="BN494" i="1"/>
  <c r="Z494" i="1"/>
  <c r="Z495" i="1" s="1"/>
  <c r="BP500" i="1"/>
  <c r="BN500" i="1"/>
  <c r="Z500" i="1"/>
  <c r="BP526" i="1"/>
  <c r="BN526" i="1"/>
  <c r="Z526" i="1"/>
  <c r="BP538" i="1"/>
  <c r="BN538" i="1"/>
  <c r="Z538" i="1"/>
  <c r="BP580" i="1"/>
  <c r="BN580" i="1"/>
  <c r="Z580" i="1"/>
  <c r="Y590" i="1"/>
  <c r="Y589" i="1"/>
  <c r="BP588" i="1"/>
  <c r="BN588" i="1"/>
  <c r="Z588" i="1"/>
  <c r="Z589" i="1" s="1"/>
  <c r="X596" i="1"/>
  <c r="X598" i="1" s="1"/>
  <c r="X599" i="1"/>
  <c r="Y36" i="1"/>
  <c r="Z34" i="1"/>
  <c r="BN34" i="1"/>
  <c r="C605" i="1"/>
  <c r="Z62" i="1"/>
  <c r="BN62" i="1"/>
  <c r="Y65" i="1"/>
  <c r="Z68" i="1"/>
  <c r="BN68" i="1"/>
  <c r="Y76" i="1"/>
  <c r="Z79" i="1"/>
  <c r="BN79" i="1"/>
  <c r="Y82" i="1"/>
  <c r="Y90" i="1"/>
  <c r="Z93" i="1"/>
  <c r="BN93" i="1"/>
  <c r="Y96" i="1"/>
  <c r="Z114" i="1"/>
  <c r="BN114" i="1"/>
  <c r="Z140" i="1"/>
  <c r="BN140" i="1"/>
  <c r="Z159" i="1"/>
  <c r="BN159" i="1"/>
  <c r="Z179" i="1"/>
  <c r="BN179" i="1"/>
  <c r="Z193" i="1"/>
  <c r="BN193" i="1"/>
  <c r="Z208" i="1"/>
  <c r="BN208" i="1"/>
  <c r="Y211" i="1"/>
  <c r="Y221" i="1"/>
  <c r="Z220" i="1"/>
  <c r="BN220" i="1"/>
  <c r="BP240" i="1"/>
  <c r="BN240" i="1"/>
  <c r="Z240" i="1"/>
  <c r="BP264" i="1"/>
  <c r="BN264" i="1"/>
  <c r="Z264" i="1"/>
  <c r="BP295" i="1"/>
  <c r="BN295" i="1"/>
  <c r="Z295" i="1"/>
  <c r="BP339" i="1"/>
  <c r="BN339" i="1"/>
  <c r="Z339" i="1"/>
  <c r="BP340" i="1"/>
  <c r="BN340" i="1"/>
  <c r="Z340" i="1"/>
  <c r="BP406" i="1"/>
  <c r="BN406" i="1"/>
  <c r="Z406" i="1"/>
  <c r="BP442" i="1"/>
  <c r="BN442" i="1"/>
  <c r="Z442" i="1"/>
  <c r="BP474" i="1"/>
  <c r="BN474" i="1"/>
  <c r="Z474" i="1"/>
  <c r="BP512" i="1"/>
  <c r="BN512" i="1"/>
  <c r="Z512" i="1"/>
  <c r="BP537" i="1"/>
  <c r="BN537" i="1"/>
  <c r="Z537" i="1"/>
  <c r="BP539" i="1"/>
  <c r="BN539" i="1"/>
  <c r="Z539" i="1"/>
  <c r="Y581" i="1"/>
  <c r="BP579" i="1"/>
  <c r="BN579" i="1"/>
  <c r="Z579" i="1"/>
  <c r="Y509" i="1"/>
  <c r="B605" i="1"/>
  <c r="X597" i="1"/>
  <c r="X595" i="1"/>
  <c r="Z26" i="1"/>
  <c r="BN26" i="1"/>
  <c r="BP26" i="1"/>
  <c r="Y37" i="1"/>
  <c r="Z30" i="1"/>
  <c r="BN30" i="1"/>
  <c r="Z54" i="1"/>
  <c r="BN54" i="1"/>
  <c r="Z58" i="1"/>
  <c r="BN58" i="1"/>
  <c r="Y64" i="1"/>
  <c r="Z70" i="1"/>
  <c r="BN70" i="1"/>
  <c r="Z75" i="1"/>
  <c r="BN75" i="1"/>
  <c r="Y81" i="1"/>
  <c r="Z85" i="1"/>
  <c r="BN85" i="1"/>
  <c r="Z89" i="1"/>
  <c r="BN89" i="1"/>
  <c r="Y95" i="1"/>
  <c r="Z99" i="1"/>
  <c r="BN99" i="1"/>
  <c r="E605" i="1"/>
  <c r="Z108" i="1"/>
  <c r="BN108" i="1"/>
  <c r="Y119" i="1"/>
  <c r="Z116" i="1"/>
  <c r="BN116" i="1"/>
  <c r="F605" i="1"/>
  <c r="Z125" i="1"/>
  <c r="BN125" i="1"/>
  <c r="Y135" i="1"/>
  <c r="Z132" i="1"/>
  <c r="BN132" i="1"/>
  <c r="Z138" i="1"/>
  <c r="BN138" i="1"/>
  <c r="BP138" i="1"/>
  <c r="Y145" i="1"/>
  <c r="Z142" i="1"/>
  <c r="BN142" i="1"/>
  <c r="Z153" i="1"/>
  <c r="BN153" i="1"/>
  <c r="Y156" i="1"/>
  <c r="Z163" i="1"/>
  <c r="BN163" i="1"/>
  <c r="BP163" i="1"/>
  <c r="Y166" i="1"/>
  <c r="H605" i="1"/>
  <c r="Z176" i="1"/>
  <c r="BN176" i="1"/>
  <c r="Z183" i="1"/>
  <c r="BN183" i="1"/>
  <c r="Y186" i="1"/>
  <c r="Z191" i="1"/>
  <c r="BN191" i="1"/>
  <c r="Z195" i="1"/>
  <c r="BN195" i="1"/>
  <c r="Z204" i="1"/>
  <c r="BN204" i="1"/>
  <c r="Y210" i="1"/>
  <c r="Z214" i="1"/>
  <c r="BN214" i="1"/>
  <c r="BP228" i="1"/>
  <c r="BN228" i="1"/>
  <c r="Z228" i="1"/>
  <c r="Y244" i="1"/>
  <c r="BP238" i="1"/>
  <c r="BN238" i="1"/>
  <c r="Z238" i="1"/>
  <c r="Y256" i="1"/>
  <c r="BP249" i="1"/>
  <c r="BN249" i="1"/>
  <c r="Z249" i="1"/>
  <c r="BP262" i="1"/>
  <c r="BN262" i="1"/>
  <c r="Z262" i="1"/>
  <c r="BP274" i="1"/>
  <c r="BN274" i="1"/>
  <c r="Z274" i="1"/>
  <c r="BP293" i="1"/>
  <c r="BN293" i="1"/>
  <c r="Z293" i="1"/>
  <c r="U605" i="1"/>
  <c r="BP318" i="1"/>
  <c r="BN318" i="1"/>
  <c r="Z318" i="1"/>
  <c r="BP323" i="1"/>
  <c r="BN323" i="1"/>
  <c r="Z323" i="1"/>
  <c r="BP337" i="1"/>
  <c r="BN337" i="1"/>
  <c r="Z337" i="1"/>
  <c r="Z341" i="1" s="1"/>
  <c r="BP352" i="1"/>
  <c r="BN352" i="1"/>
  <c r="Z352" i="1"/>
  <c r="BP379" i="1"/>
  <c r="BN379" i="1"/>
  <c r="Z379" i="1"/>
  <c r="BP218" i="1"/>
  <c r="BN218" i="1"/>
  <c r="Y235" i="1"/>
  <c r="BP224" i="1"/>
  <c r="BN224" i="1"/>
  <c r="Z224" i="1"/>
  <c r="BP232" i="1"/>
  <c r="BN232" i="1"/>
  <c r="Z232" i="1"/>
  <c r="BP242" i="1"/>
  <c r="BN242" i="1"/>
  <c r="Z242" i="1"/>
  <c r="BP253" i="1"/>
  <c r="BN253" i="1"/>
  <c r="Z253" i="1"/>
  <c r="BP266" i="1"/>
  <c r="BN266" i="1"/>
  <c r="Z266" i="1"/>
  <c r="P605" i="1"/>
  <c r="Y282" i="1"/>
  <c r="BP281" i="1"/>
  <c r="BN281" i="1"/>
  <c r="Z281" i="1"/>
  <c r="Z282" i="1" s="1"/>
  <c r="BP286" i="1"/>
  <c r="BN286" i="1"/>
  <c r="Z286" i="1"/>
  <c r="BP297" i="1"/>
  <c r="BN297" i="1"/>
  <c r="Z297" i="1"/>
  <c r="BP319" i="1"/>
  <c r="BN319" i="1"/>
  <c r="Z319" i="1"/>
  <c r="BP331" i="1"/>
  <c r="BN331" i="1"/>
  <c r="Z331" i="1"/>
  <c r="BP344" i="1"/>
  <c r="BN344" i="1"/>
  <c r="Z344" i="1"/>
  <c r="BP369" i="1"/>
  <c r="BN369" i="1"/>
  <c r="Z369" i="1"/>
  <c r="BP400" i="1"/>
  <c r="BN400" i="1"/>
  <c r="Z400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6" i="1"/>
  <c r="BN476" i="1"/>
  <c r="Z476" i="1"/>
  <c r="BP502" i="1"/>
  <c r="BN502" i="1"/>
  <c r="Z502" i="1"/>
  <c r="Y522" i="1"/>
  <c r="BP516" i="1"/>
  <c r="BN516" i="1"/>
  <c r="Z516" i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Y243" i="1"/>
  <c r="M605" i="1"/>
  <c r="Y289" i="1"/>
  <c r="Y298" i="1"/>
  <c r="Y313" i="1"/>
  <c r="Y332" i="1"/>
  <c r="Y347" i="1"/>
  <c r="Y385" i="1"/>
  <c r="BP381" i="1"/>
  <c r="BN381" i="1"/>
  <c r="BP388" i="1"/>
  <c r="BN388" i="1"/>
  <c r="Z388" i="1"/>
  <c r="BP418" i="1"/>
  <c r="BN418" i="1"/>
  <c r="Z418" i="1"/>
  <c r="BP440" i="1"/>
  <c r="BN440" i="1"/>
  <c r="Z440" i="1"/>
  <c r="BP449" i="1"/>
  <c r="BN449" i="1"/>
  <c r="Z449" i="1"/>
  <c r="BP459" i="1"/>
  <c r="BN459" i="1"/>
  <c r="Z459" i="1"/>
  <c r="Y484" i="1"/>
  <c r="Y483" i="1"/>
  <c r="BP482" i="1"/>
  <c r="BN482" i="1"/>
  <c r="Z482" i="1"/>
  <c r="Z483" i="1" s="1"/>
  <c r="BP487" i="1"/>
  <c r="BN487" i="1"/>
  <c r="Z487" i="1"/>
  <c r="Z490" i="1" s="1"/>
  <c r="BP506" i="1"/>
  <c r="BN506" i="1"/>
  <c r="Z506" i="1"/>
  <c r="BP520" i="1"/>
  <c r="BN520" i="1"/>
  <c r="Z520" i="1"/>
  <c r="BP548" i="1"/>
  <c r="BN548" i="1"/>
  <c r="Z548" i="1"/>
  <c r="BP550" i="1"/>
  <c r="BN550" i="1"/>
  <c r="Z550" i="1"/>
  <c r="Y569" i="1"/>
  <c r="Y568" i="1"/>
  <c r="BP564" i="1"/>
  <c r="BN564" i="1"/>
  <c r="Z564" i="1"/>
  <c r="BP566" i="1"/>
  <c r="BN566" i="1"/>
  <c r="Z566" i="1"/>
  <c r="Y397" i="1"/>
  <c r="X605" i="1"/>
  <c r="Y479" i="1"/>
  <c r="AB605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BN63" i="1"/>
  <c r="BP63" i="1"/>
  <c r="D605" i="1"/>
  <c r="Z69" i="1"/>
  <c r="BN69" i="1"/>
  <c r="BP69" i="1"/>
  <c r="Z71" i="1"/>
  <c r="BN71" i="1"/>
  <c r="Z74" i="1"/>
  <c r="BN74" i="1"/>
  <c r="Y77" i="1"/>
  <c r="Z80" i="1"/>
  <c r="BN80" i="1"/>
  <c r="BP80" i="1"/>
  <c r="Z84" i="1"/>
  <c r="BN84" i="1"/>
  <c r="BP84" i="1"/>
  <c r="Z86" i="1"/>
  <c r="BN86" i="1"/>
  <c r="Z88" i="1"/>
  <c r="BN88" i="1"/>
  <c r="Y91" i="1"/>
  <c r="Z94" i="1"/>
  <c r="Z95" i="1" s="1"/>
  <c r="BN94" i="1"/>
  <c r="BP94" i="1"/>
  <c r="Z98" i="1"/>
  <c r="BN98" i="1"/>
  <c r="BP98" i="1"/>
  <c r="Z100" i="1"/>
  <c r="BN100" i="1"/>
  <c r="Y101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Y136" i="1"/>
  <c r="Z139" i="1"/>
  <c r="BN139" i="1"/>
  <c r="BP139" i="1"/>
  <c r="Z141" i="1"/>
  <c r="BN141" i="1"/>
  <c r="Z143" i="1"/>
  <c r="BN143" i="1"/>
  <c r="Z147" i="1"/>
  <c r="Z149" i="1" s="1"/>
  <c r="BN147" i="1"/>
  <c r="BP147" i="1"/>
  <c r="Y150" i="1"/>
  <c r="G605" i="1"/>
  <c r="Z154" i="1"/>
  <c r="Z155" i="1" s="1"/>
  <c r="BN154" i="1"/>
  <c r="BP154" i="1"/>
  <c r="Y155" i="1"/>
  <c r="Z158" i="1"/>
  <c r="Z160" i="1" s="1"/>
  <c r="BN158" i="1"/>
  <c r="BP158" i="1"/>
  <c r="Y161" i="1"/>
  <c r="Z164" i="1"/>
  <c r="BN164" i="1"/>
  <c r="BP164" i="1"/>
  <c r="Z169" i="1"/>
  <c r="BN169" i="1"/>
  <c r="BP169" i="1"/>
  <c r="Z171" i="1"/>
  <c r="BN171" i="1"/>
  <c r="Y172" i="1"/>
  <c r="Z175" i="1"/>
  <c r="BN175" i="1"/>
  <c r="BP175" i="1"/>
  <c r="Z177" i="1"/>
  <c r="BN177" i="1"/>
  <c r="BP178" i="1"/>
  <c r="BN178" i="1"/>
  <c r="Z178" i="1"/>
  <c r="Y187" i="1"/>
  <c r="Y200" i="1"/>
  <c r="BP192" i="1"/>
  <c r="BN192" i="1"/>
  <c r="Z192" i="1"/>
  <c r="BP196" i="1"/>
  <c r="BN196" i="1"/>
  <c r="Z196" i="1"/>
  <c r="H9" i="1"/>
  <c r="Y24" i="1"/>
  <c r="Y59" i="1"/>
  <c r="Y111" i="1"/>
  <c r="Y128" i="1"/>
  <c r="Y173" i="1"/>
  <c r="Y180" i="1"/>
  <c r="BP184" i="1"/>
  <c r="BN184" i="1"/>
  <c r="Z184" i="1"/>
  <c r="Z186" i="1" s="1"/>
  <c r="BP194" i="1"/>
  <c r="BN194" i="1"/>
  <c r="Z194" i="1"/>
  <c r="BP198" i="1"/>
  <c r="BN198" i="1"/>
  <c r="Z198" i="1"/>
  <c r="I605" i="1"/>
  <c r="Y199" i="1"/>
  <c r="Z203" i="1"/>
  <c r="Z205" i="1" s="1"/>
  <c r="BN203" i="1"/>
  <c r="BP203" i="1"/>
  <c r="Y206" i="1"/>
  <c r="Z209" i="1"/>
  <c r="Z210" i="1" s="1"/>
  <c r="BN209" i="1"/>
  <c r="BP209" i="1"/>
  <c r="Z213" i="1"/>
  <c r="BN213" i="1"/>
  <c r="BP213" i="1"/>
  <c r="Z215" i="1"/>
  <c r="BN215" i="1"/>
  <c r="Z217" i="1"/>
  <c r="BN217" i="1"/>
  <c r="Z219" i="1"/>
  <c r="BN219" i="1"/>
  <c r="Y222" i="1"/>
  <c r="Z225" i="1"/>
  <c r="BN225" i="1"/>
  <c r="Z227" i="1"/>
  <c r="BN227" i="1"/>
  <c r="Z229" i="1"/>
  <c r="BN229" i="1"/>
  <c r="Z231" i="1"/>
  <c r="BN231" i="1"/>
  <c r="Z233" i="1"/>
  <c r="BN233" i="1"/>
  <c r="Y236" i="1"/>
  <c r="Z239" i="1"/>
  <c r="BN239" i="1"/>
  <c r="BP239" i="1"/>
  <c r="Z241" i="1"/>
  <c r="BN241" i="1"/>
  <c r="K605" i="1"/>
  <c r="Z248" i="1"/>
  <c r="BN248" i="1"/>
  <c r="BP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Y268" i="1"/>
  <c r="O605" i="1"/>
  <c r="Z273" i="1"/>
  <c r="BN273" i="1"/>
  <c r="BP273" i="1"/>
  <c r="Z275" i="1"/>
  <c r="BN275" i="1"/>
  <c r="Y278" i="1"/>
  <c r="Y283" i="1"/>
  <c r="Q605" i="1"/>
  <c r="Z287" i="1"/>
  <c r="Z289" i="1" s="1"/>
  <c r="BN287" i="1"/>
  <c r="BP287" i="1"/>
  <c r="Y290" i="1"/>
  <c r="R605" i="1"/>
  <c r="Z294" i="1"/>
  <c r="BN294" i="1"/>
  <c r="BP294" i="1"/>
  <c r="Z296" i="1"/>
  <c r="BN296" i="1"/>
  <c r="Y299" i="1"/>
  <c r="Y304" i="1"/>
  <c r="T605" i="1"/>
  <c r="Y309" i="1"/>
  <c r="Z312" i="1"/>
  <c r="Z313" i="1" s="1"/>
  <c r="BN312" i="1"/>
  <c r="BP312" i="1"/>
  <c r="Z317" i="1"/>
  <c r="BN317" i="1"/>
  <c r="BP317" i="1"/>
  <c r="Z320" i="1"/>
  <c r="BN320" i="1"/>
  <c r="Z322" i="1"/>
  <c r="BN322" i="1"/>
  <c r="Z324" i="1"/>
  <c r="BN324" i="1"/>
  <c r="Y325" i="1"/>
  <c r="Z328" i="1"/>
  <c r="BN328" i="1"/>
  <c r="BP328" i="1"/>
  <c r="Z330" i="1"/>
  <c r="BN330" i="1"/>
  <c r="Y333" i="1"/>
  <c r="Y342" i="1"/>
  <c r="Z336" i="1"/>
  <c r="BN336" i="1"/>
  <c r="BP336" i="1"/>
  <c r="Z338" i="1"/>
  <c r="BN338" i="1"/>
  <c r="Y348" i="1"/>
  <c r="Y354" i="1"/>
  <c r="BP350" i="1"/>
  <c r="BN350" i="1"/>
  <c r="Z350" i="1"/>
  <c r="BP353" i="1"/>
  <c r="BN353" i="1"/>
  <c r="Z353" i="1"/>
  <c r="Y355" i="1"/>
  <c r="Y361" i="1"/>
  <c r="Y360" i="1"/>
  <c r="BP357" i="1"/>
  <c r="BN357" i="1"/>
  <c r="Z357" i="1"/>
  <c r="Y205" i="1"/>
  <c r="Y267" i="1"/>
  <c r="Y326" i="1"/>
  <c r="BP345" i="1"/>
  <c r="BN345" i="1"/>
  <c r="Z345" i="1"/>
  <c r="Z347" i="1" s="1"/>
  <c r="BP351" i="1"/>
  <c r="BN351" i="1"/>
  <c r="Z351" i="1"/>
  <c r="Z359" i="1"/>
  <c r="BN359" i="1"/>
  <c r="Z364" i="1"/>
  <c r="Z365" i="1" s="1"/>
  <c r="BN364" i="1"/>
  <c r="BP364" i="1"/>
  <c r="Y365" i="1"/>
  <c r="Z368" i="1"/>
  <c r="BN368" i="1"/>
  <c r="BP368" i="1"/>
  <c r="Z370" i="1"/>
  <c r="BN370" i="1"/>
  <c r="Y371" i="1"/>
  <c r="Z376" i="1"/>
  <c r="BN376" i="1"/>
  <c r="BP376" i="1"/>
  <c r="Z378" i="1"/>
  <c r="BN378" i="1"/>
  <c r="Z380" i="1"/>
  <c r="BN380" i="1"/>
  <c r="Z382" i="1"/>
  <c r="BN382" i="1"/>
  <c r="Z384" i="1"/>
  <c r="BN384" i="1"/>
  <c r="Y390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5" i="1"/>
  <c r="BN475" i="1"/>
  <c r="Z475" i="1"/>
  <c r="BP488" i="1"/>
  <c r="BN488" i="1"/>
  <c r="Z488" i="1"/>
  <c r="BP503" i="1"/>
  <c r="BN503" i="1"/>
  <c r="Z503" i="1"/>
  <c r="BP507" i="1"/>
  <c r="BN507" i="1"/>
  <c r="Z507" i="1"/>
  <c r="Y514" i="1"/>
  <c r="BP511" i="1"/>
  <c r="BN511" i="1"/>
  <c r="Z511" i="1"/>
  <c r="Z513" i="1" s="1"/>
  <c r="BP519" i="1"/>
  <c r="BN519" i="1"/>
  <c r="Z519" i="1"/>
  <c r="BP527" i="1"/>
  <c r="BN527" i="1"/>
  <c r="Z527" i="1"/>
  <c r="Y529" i="1"/>
  <c r="Y532" i="1"/>
  <c r="BP531" i="1"/>
  <c r="BN531" i="1"/>
  <c r="Z531" i="1"/>
  <c r="Z532" i="1" s="1"/>
  <c r="Y533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76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366" i="1"/>
  <c r="W605" i="1"/>
  <c r="Y386" i="1"/>
  <c r="BP389" i="1"/>
  <c r="BN389" i="1"/>
  <c r="Z389" i="1"/>
  <c r="Z390" i="1" s="1"/>
  <c r="Y391" i="1"/>
  <c r="Y396" i="1"/>
  <c r="BP393" i="1"/>
  <c r="BN393" i="1"/>
  <c r="Z393" i="1"/>
  <c r="Y410" i="1"/>
  <c r="BP405" i="1"/>
  <c r="BN405" i="1"/>
  <c r="Z405" i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Y462" i="1"/>
  <c r="Y465" i="1"/>
  <c r="BP464" i="1"/>
  <c r="BN464" i="1"/>
  <c r="Z464" i="1"/>
  <c r="Z465" i="1" s="1"/>
  <c r="Y466" i="1"/>
  <c r="Z605" i="1"/>
  <c r="Y470" i="1"/>
  <c r="BP469" i="1"/>
  <c r="BN469" i="1"/>
  <c r="Z469" i="1"/>
  <c r="Z470" i="1" s="1"/>
  <c r="Y471" i="1"/>
  <c r="Y480" i="1"/>
  <c r="BP473" i="1"/>
  <c r="BN473" i="1"/>
  <c r="Z473" i="1"/>
  <c r="BP477" i="1"/>
  <c r="BN477" i="1"/>
  <c r="Z477" i="1"/>
  <c r="BP501" i="1"/>
  <c r="BN501" i="1"/>
  <c r="Z501" i="1"/>
  <c r="BP505" i="1"/>
  <c r="BN505" i="1"/>
  <c r="Z505" i="1"/>
  <c r="Y513" i="1"/>
  <c r="BP517" i="1"/>
  <c r="BN517" i="1"/>
  <c r="Z517" i="1"/>
  <c r="BP521" i="1"/>
  <c r="BN521" i="1"/>
  <c r="Z521" i="1"/>
  <c r="Y523" i="1"/>
  <c r="Y528" i="1"/>
  <c r="BP525" i="1"/>
  <c r="BN525" i="1"/>
  <c r="Z525" i="1"/>
  <c r="Z528" i="1" s="1"/>
  <c r="AA605" i="1"/>
  <c r="Y491" i="1"/>
  <c r="AC605" i="1"/>
  <c r="Y508" i="1"/>
  <c r="Y544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BP573" i="1"/>
  <c r="BN573" i="1"/>
  <c r="Z573" i="1"/>
  <c r="AE605" i="1"/>
  <c r="AD605" i="1"/>
  <c r="Y582" i="1"/>
  <c r="Z508" i="1" l="1"/>
  <c r="Z461" i="1"/>
  <c r="Z409" i="1"/>
  <c r="Z396" i="1"/>
  <c r="Z360" i="1"/>
  <c r="Z277" i="1"/>
  <c r="Z221" i="1"/>
  <c r="Z165" i="1"/>
  <c r="Z144" i="1"/>
  <c r="Z135" i="1"/>
  <c r="Z127" i="1"/>
  <c r="Z118" i="1"/>
  <c r="Z110" i="1"/>
  <c r="Z101" i="1"/>
  <c r="Z81" i="1"/>
  <c r="Z76" i="1"/>
  <c r="Z64" i="1"/>
  <c r="Z59" i="1"/>
  <c r="Z568" i="1"/>
  <c r="Z581" i="1"/>
  <c r="Z575" i="1"/>
  <c r="Z544" i="1"/>
  <c r="Z522" i="1"/>
  <c r="Z422" i="1"/>
  <c r="Z298" i="1"/>
  <c r="Z243" i="1"/>
  <c r="Z199" i="1"/>
  <c r="Z36" i="1"/>
  <c r="Z551" i="1"/>
  <c r="Z255" i="1"/>
  <c r="Z235" i="1"/>
  <c r="Z561" i="1"/>
  <c r="Z479" i="1"/>
  <c r="Z456" i="1"/>
  <c r="Z385" i="1"/>
  <c r="Z371" i="1"/>
  <c r="Z354" i="1"/>
  <c r="Z332" i="1"/>
  <c r="Z325" i="1"/>
  <c r="Z267" i="1"/>
  <c r="Y595" i="1"/>
  <c r="Z180" i="1"/>
  <c r="Z172" i="1"/>
  <c r="Z90" i="1"/>
  <c r="Y597" i="1"/>
  <c r="Y599" i="1"/>
  <c r="Y596" i="1"/>
  <c r="Z600" i="1" l="1"/>
  <c r="Y598" i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<sst xmlns="http://schemas.openxmlformats.org/spreadsheetml/2006/main" count="2465" uniqueCount="787">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</sst>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45556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Суббота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0.41666666666666669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603</v>
      </c>
      <c r="Y53" s="384">
        <f t="shared" ref="Y53:Y58" si="6">IFERROR(IF(X53="",0,CEILING((X53/$H53),1)*$H53),"")</f>
        <v>604.80000000000007</v>
      </c>
      <c r="Z53" s="36">
        <f>IFERROR(IF(Y53=0,"",ROUNDUP(Y53/H53,0)*0.02175),"")</f>
        <v>1.218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629.79999999999984</v>
      </c>
      <c r="BN53" s="64">
        <f t="shared" ref="BN53:BN58" si="8">IFERROR(Y53*I53/H53,"0")</f>
        <v>631.67999999999995</v>
      </c>
      <c r="BO53" s="64">
        <f t="shared" ref="BO53:BO58" si="9">IFERROR(1/J53*(X53/H53),"0")</f>
        <v>0.99702380952380942</v>
      </c>
      <c r="BP53" s="64">
        <f t="shared" ref="BP53:BP58" si="10">IFERROR(1/J53*(Y53/H53),"0")</f>
        <v>1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338</v>
      </c>
      <c r="Y55" s="384">
        <f t="shared" si="6"/>
        <v>347.2</v>
      </c>
      <c r="Z55" s="36">
        <f>IFERROR(IF(Y55=0,"",ROUNDUP(Y55/H55,0)*0.02175),"")</f>
        <v>0.6742499999999999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352.48571428571427</v>
      </c>
      <c r="BN55" s="64">
        <f t="shared" si="8"/>
        <v>362.08</v>
      </c>
      <c r="BO55" s="64">
        <f t="shared" si="9"/>
        <v>0.53890306122448983</v>
      </c>
      <c r="BP55" s="64">
        <f t="shared" si="10"/>
        <v>0.55357142857142849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386</v>
      </c>
      <c r="Y57" s="384">
        <f t="shared" si="6"/>
        <v>388.5</v>
      </c>
      <c r="Z57" s="36">
        <f>IFERROR(IF(Y57=0,"",ROUNDUP(Y57/H57,0)*0.00937),"")</f>
        <v>0.98385</v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407.90810810810808</v>
      </c>
      <c r="BN57" s="64">
        <f t="shared" si="8"/>
        <v>410.55</v>
      </c>
      <c r="BO57" s="64">
        <f t="shared" si="9"/>
        <v>0.86936936936936937</v>
      </c>
      <c r="BP57" s="64">
        <f t="shared" si="10"/>
        <v>0.875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190.33622908622908</v>
      </c>
      <c r="Y59" s="385">
        <f>IFERROR(Y53/H53,"0")+IFERROR(Y54/H54,"0")+IFERROR(Y55/H55,"0")+IFERROR(Y56/H56,"0")+IFERROR(Y57/H57,"0")+IFERROR(Y58/H58,"0")</f>
        <v>192</v>
      </c>
      <c r="Z59" s="385">
        <f>IFERROR(IF(Z53="",0,Z53),"0")+IFERROR(IF(Z54="",0,Z54),"0")+IFERROR(IF(Z55="",0,Z55),"0")+IFERROR(IF(Z56="",0,Z56),"0")+IFERROR(IF(Z57="",0,Z57),"0")+IFERROR(IF(Z58="",0,Z58),"0")</f>
        <v>2.8760999999999997</v>
      </c>
      <c r="AA59" s="386"/>
      <c r="AB59" s="386"/>
      <c r="AC59" s="386"/>
    </row>
    <row r="60" spans="1:68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1327</v>
      </c>
      <c r="Y60" s="385">
        <f>IFERROR(SUM(Y53:Y58),"0")</f>
        <v>1340.5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269</v>
      </c>
      <c r="Y70" s="384">
        <f t="shared" si="11"/>
        <v>270</v>
      </c>
      <c r="Z70" s="36">
        <f>IFERROR(IF(Y70=0,"",ROUNDUP(Y70/H70,0)*0.02175),"")</f>
        <v>0.54374999999999996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280.95555555555552</v>
      </c>
      <c r="BN70" s="64">
        <f t="shared" si="13"/>
        <v>282</v>
      </c>
      <c r="BO70" s="64">
        <f t="shared" si="14"/>
        <v>0.44477513227513221</v>
      </c>
      <c r="BP70" s="64">
        <f t="shared" si="15"/>
        <v>0.4464285714285714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31</v>
      </c>
      <c r="Y73" s="384">
        <f t="shared" si="11"/>
        <v>32</v>
      </c>
      <c r="Z73" s="36">
        <f>IFERROR(IF(Y73=0,"",ROUNDUP(Y73/H73,0)*0.00937),"")</f>
        <v>7.4959999999999999E-2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32.86</v>
      </c>
      <c r="BN73" s="64">
        <f t="shared" si="13"/>
        <v>33.92</v>
      </c>
      <c r="BO73" s="64">
        <f t="shared" si="14"/>
        <v>6.4583333333333326E-2</v>
      </c>
      <c r="BP73" s="64">
        <f t="shared" si="15"/>
        <v>6.6666666666666666E-2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32.657407407407405</v>
      </c>
      <c r="Y76" s="385">
        <f>IFERROR(Y68/H68,"0")+IFERROR(Y69/H69,"0")+IFERROR(Y70/H70,"0")+IFERROR(Y71/H71,"0")+IFERROR(Y72/H72,"0")+IFERROR(Y73/H73,"0")+IFERROR(Y74/H74,"0")+IFERROR(Y75/H75,"0")</f>
        <v>33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0.61870999999999998</v>
      </c>
      <c r="AA76" s="386"/>
      <c r="AB76" s="386"/>
      <c r="AC76" s="386"/>
    </row>
    <row r="77" spans="1:68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300</v>
      </c>
      <c r="Y77" s="385">
        <f>IFERROR(SUM(Y68:Y75),"0")</f>
        <v>302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hidden="1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hidden="1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226</v>
      </c>
      <c r="Y98" s="384">
        <f>IFERROR(IF(X98="",0,CEILING((X98/$H98),1)*$H98),"")</f>
        <v>226.8</v>
      </c>
      <c r="Z98" s="36">
        <f>IFERROR(IF(Y98=0,"",ROUNDUP(Y98/H98,0)*0.02175),"")</f>
        <v>0.58724999999999994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241.1742857142857</v>
      </c>
      <c r="BN98" s="64">
        <f>IFERROR(Y98*I98/H98,"0")</f>
        <v>242.02800000000002</v>
      </c>
      <c r="BO98" s="64">
        <f>IFERROR(1/J98*(X98/H98),"0")</f>
        <v>0.48044217687074831</v>
      </c>
      <c r="BP98" s="64">
        <f>IFERROR(1/J98*(Y98/H98),"0")</f>
        <v>0.4821428571428571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26.904761904761905</v>
      </c>
      <c r="Y101" s="385">
        <f>IFERROR(Y98/H98,"0")+IFERROR(Y99/H99,"0")+IFERROR(Y100/H100,"0")</f>
        <v>27</v>
      </c>
      <c r="Z101" s="385">
        <f>IFERROR(IF(Z98="",0,Z98),"0")+IFERROR(IF(Z99="",0,Z99),"0")+IFERROR(IF(Z100="",0,Z100),"0")</f>
        <v>0.58724999999999994</v>
      </c>
      <c r="AA101" s="386"/>
      <c r="AB101" s="386"/>
      <c r="AC101" s="386"/>
    </row>
    <row r="102" spans="1:68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226</v>
      </c>
      <c r="Y102" s="385">
        <f>IFERROR(SUM(Y98:Y100),"0")</f>
        <v>226.8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207</v>
      </c>
      <c r="Y105" s="384">
        <f>IFERROR(IF(X105="",0,CEILING((X105/$H105),1)*$H105),"")</f>
        <v>216</v>
      </c>
      <c r="Z105" s="36">
        <f>IFERROR(IF(Y105=0,"",ROUNDUP(Y105/H105,0)*0.02175),"")</f>
        <v>0.43499999999999994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216.2</v>
      </c>
      <c r="BN105" s="64">
        <f>IFERROR(Y105*I105/H105,"0")</f>
        <v>225.6</v>
      </c>
      <c r="BO105" s="64">
        <f>IFERROR(1/J105*(X105/H105),"0")</f>
        <v>0.34226190476190471</v>
      </c>
      <c r="BP105" s="64">
        <f>IFERROR(1/J105*(Y105/H105),"0")</f>
        <v>0.3571428571428571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405</v>
      </c>
      <c r="Y109" s="384">
        <f>IFERROR(IF(X109="",0,CEILING((X109/$H109),1)*$H109),"")</f>
        <v>405</v>
      </c>
      <c r="Z109" s="36">
        <f>IFERROR(IF(Y109=0,"",ROUNDUP(Y109/H109,0)*0.00937),"")</f>
        <v>0.84329999999999994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423.9</v>
      </c>
      <c r="BN109" s="64">
        <f>IFERROR(Y109*I109/H109,"0")</f>
        <v>423.9</v>
      </c>
      <c r="BO109" s="64">
        <f>IFERROR(1/J109*(X109/H109),"0")</f>
        <v>0.75</v>
      </c>
      <c r="BP109" s="64">
        <f>IFERROR(1/J109*(Y109/H109),"0")</f>
        <v>0.75</v>
      </c>
    </row>
    <row r="110" spans="1:68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109.16666666666666</v>
      </c>
      <c r="Y110" s="385">
        <f>IFERROR(Y105/H105,"0")+IFERROR(Y106/H106,"0")+IFERROR(Y107/H107,"0")+IFERROR(Y108/H108,"0")+IFERROR(Y109/H109,"0")</f>
        <v>110</v>
      </c>
      <c r="Z110" s="385">
        <f>IFERROR(IF(Z105="",0,Z105),"0")+IFERROR(IF(Z106="",0,Z106),"0")+IFERROR(IF(Z107="",0,Z107),"0")+IFERROR(IF(Z108="",0,Z108),"0")+IFERROR(IF(Z109="",0,Z109),"0")</f>
        <v>1.2782999999999998</v>
      </c>
      <c r="AA110" s="386"/>
      <c r="AB110" s="386"/>
      <c r="AC110" s="386"/>
    </row>
    <row r="111" spans="1:68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612</v>
      </c>
      <c r="Y111" s="385">
        <f>IFERROR(SUM(Y105:Y109),"0")</f>
        <v>621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409</v>
      </c>
      <c r="Y114" s="384">
        <f>IFERROR(IF(X114="",0,CEILING((X114/$H114),1)*$H114),"")</f>
        <v>411.6</v>
      </c>
      <c r="Z114" s="36">
        <f>IFERROR(IF(Y114=0,"",ROUNDUP(Y114/H114,0)*0.02175),"")</f>
        <v>1.06575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436.4614285714286</v>
      </c>
      <c r="BN114" s="64">
        <f>IFERROR(Y114*I114/H114,"0")</f>
        <v>439.23599999999999</v>
      </c>
      <c r="BO114" s="64">
        <f>IFERROR(1/J114*(X114/H114),"0")</f>
        <v>0.86947278911564618</v>
      </c>
      <c r="BP114" s="64">
        <f>IFERROR(1/J114*(Y114/H114),"0")</f>
        <v>0.875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122</v>
      </c>
      <c r="Y115" s="384">
        <f>IFERROR(IF(X115="",0,CEILING((X115/$H115),1)*$H115),"")</f>
        <v>124.2</v>
      </c>
      <c r="Z115" s="36">
        <f>IFERROR(IF(Y115=0,"",ROUNDUP(Y115/H115,0)*0.00753),"")</f>
        <v>0.34638000000000002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134.29037037037037</v>
      </c>
      <c r="BN115" s="64">
        <f>IFERROR(Y115*I115/H115,"0")</f>
        <v>136.71199999999999</v>
      </c>
      <c r="BO115" s="64">
        <f>IFERROR(1/J115*(X115/H115),"0")</f>
        <v>0.28964862298195632</v>
      </c>
      <c r="BP115" s="64">
        <f>IFERROR(1/J115*(Y115/H115),"0")</f>
        <v>0.29487179487179488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32</v>
      </c>
      <c r="Y117" s="384">
        <f>IFERROR(IF(X117="",0,CEILING((X117/$H117),1)*$H117),"")</f>
        <v>32.400000000000006</v>
      </c>
      <c r="Z117" s="36">
        <f>IFERROR(IF(Y117=0,"",ROUNDUP(Y117/H117,0)*0.00937),"")</f>
        <v>0.11244</v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35.413333333333334</v>
      </c>
      <c r="BN117" s="64">
        <f>IFERROR(Y117*I117/H117,"0")</f>
        <v>35.856000000000002</v>
      </c>
      <c r="BO117" s="64">
        <f>IFERROR(1/J117*(X117/H117),"0")</f>
        <v>9.8765432098765427E-2</v>
      </c>
      <c r="BP117" s="64">
        <f>IFERROR(1/J117*(Y117/H117),"0")</f>
        <v>0.10000000000000002</v>
      </c>
    </row>
    <row r="118" spans="1:68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105.72751322751321</v>
      </c>
      <c r="Y118" s="385">
        <f>IFERROR(Y113/H113,"0")+IFERROR(Y114/H114,"0")+IFERROR(Y115/H115,"0")+IFERROR(Y116/H116,"0")+IFERROR(Y117/H117,"0")</f>
        <v>107</v>
      </c>
      <c r="Z118" s="385">
        <f>IFERROR(IF(Z113="",0,Z113),"0")+IFERROR(IF(Z114="",0,Z114),"0")+IFERROR(IF(Z115="",0,Z115),"0")+IFERROR(IF(Z116="",0,Z116),"0")+IFERROR(IF(Z117="",0,Z117),"0")</f>
        <v>1.52457</v>
      </c>
      <c r="AA118" s="386"/>
      <c r="AB118" s="386"/>
      <c r="AC118" s="386"/>
    </row>
    <row r="119" spans="1:68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563</v>
      </c>
      <c r="Y119" s="385">
        <f>IFERROR(SUM(Y113:Y117),"0")</f>
        <v>568.20000000000005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207</v>
      </c>
      <c r="Y123" s="384">
        <f>IFERROR(IF(X123="",0,CEILING((X123/$H123),1)*$H123),"")</f>
        <v>212.79999999999998</v>
      </c>
      <c r="Z123" s="36">
        <f>IFERROR(IF(Y123=0,"",ROUNDUP(Y123/H123,0)*0.02175),"")</f>
        <v>0.41324999999999995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215.87142857142857</v>
      </c>
      <c r="BN123" s="64">
        <f>IFERROR(Y123*I123/H123,"0")</f>
        <v>221.92000000000002</v>
      </c>
      <c r="BO123" s="64">
        <f>IFERROR(1/J123*(X123/H123),"0")</f>
        <v>0.33003826530612246</v>
      </c>
      <c r="BP123" s="64">
        <f>IFERROR(1/J123*(Y123/H123),"0")</f>
        <v>0.33928571428571425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18.482142857142858</v>
      </c>
      <c r="Y127" s="385">
        <f>IFERROR(Y122/H122,"0")+IFERROR(Y123/H123,"0")+IFERROR(Y124/H124,"0")+IFERROR(Y125/H125,"0")+IFERROR(Y126/H126,"0")</f>
        <v>19</v>
      </c>
      <c r="Z127" s="385">
        <f>IFERROR(IF(Z122="",0,Z122),"0")+IFERROR(IF(Z123="",0,Z123),"0")+IFERROR(IF(Z124="",0,Z124),"0")+IFERROR(IF(Z125="",0,Z125),"0")+IFERROR(IF(Z126="",0,Z126),"0")</f>
        <v>0.41324999999999995</v>
      </c>
      <c r="AA127" s="386"/>
      <c r="AB127" s="386"/>
      <c r="AC127" s="386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207</v>
      </c>
      <c r="Y128" s="385">
        <f>IFERROR(SUM(Y122:Y126),"0")</f>
        <v>212.79999999999998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400</v>
      </c>
      <c r="Y130" s="384">
        <f>IFERROR(IF(X130="",0,CEILING((X130/$H130),1)*$H130),"")</f>
        <v>410.40000000000003</v>
      </c>
      <c r="Z130" s="36">
        <f>IFERROR(IF(Y130=0,"",ROUNDUP(Y130/H130,0)*0.02175),"")</f>
        <v>0.8264999999999999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417.77777777777777</v>
      </c>
      <c r="BN130" s="64">
        <f>IFERROR(Y130*I130/H130,"0")</f>
        <v>428.64</v>
      </c>
      <c r="BO130" s="64">
        <f>IFERROR(1/J130*(X130/H130),"0")</f>
        <v>0.77160493827160492</v>
      </c>
      <c r="BP130" s="64">
        <f>IFERROR(1/J130*(Y130/H130),"0")</f>
        <v>0.79166666666666663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160</v>
      </c>
      <c r="Y134" s="384">
        <f>IFERROR(IF(X134="",0,CEILING((X134/$H134),1)*$H134),"")</f>
        <v>160.79999999999998</v>
      </c>
      <c r="Z134" s="36">
        <f>IFERROR(IF(Y134=0,"",ROUNDUP(Y134/H134,0)*0.00753),"")</f>
        <v>0.50451000000000001</v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173.33333333333334</v>
      </c>
      <c r="BN134" s="64">
        <f>IFERROR(Y134*I134/H134,"0")</f>
        <v>174.2</v>
      </c>
      <c r="BO134" s="64">
        <f>IFERROR(1/J134*(X134/H134),"0")</f>
        <v>0.42735042735042739</v>
      </c>
      <c r="BP134" s="64">
        <f>IFERROR(1/J134*(Y134/H134),"0")</f>
        <v>0.42948717948717946</v>
      </c>
    </row>
    <row r="135" spans="1:68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103.70370370370371</v>
      </c>
      <c r="Y135" s="385">
        <f>IFERROR(Y130/H130,"0")+IFERROR(Y131/H131,"0")+IFERROR(Y132/H132,"0")+IFERROR(Y133/H133,"0")+IFERROR(Y134/H134,"0")</f>
        <v>105</v>
      </c>
      <c r="Z135" s="385">
        <f>IFERROR(IF(Z130="",0,Z130),"0")+IFERROR(IF(Z131="",0,Z131),"0")+IFERROR(IF(Z132="",0,Z132),"0")+IFERROR(IF(Z133="",0,Z133),"0")+IFERROR(IF(Z134="",0,Z134),"0")</f>
        <v>1.33101</v>
      </c>
      <c r="AA135" s="386"/>
      <c r="AB135" s="386"/>
      <c r="AC135" s="386"/>
    </row>
    <row r="136" spans="1:68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560</v>
      </c>
      <c r="Y136" s="385">
        <f>IFERROR(SUM(Y130:Y134),"0")</f>
        <v>571.20000000000005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228</v>
      </c>
      <c r="Y139" s="384">
        <f t="shared" si="21"/>
        <v>235.20000000000002</v>
      </c>
      <c r="Z139" s="36">
        <f>IFERROR(IF(Y139=0,"",ROUNDUP(Y139/H139,0)*0.02175),"")</f>
        <v>0.60899999999999999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243.14571428571426</v>
      </c>
      <c r="BN139" s="64">
        <f t="shared" si="23"/>
        <v>250.82400000000001</v>
      </c>
      <c r="BO139" s="64">
        <f t="shared" si="24"/>
        <v>0.48469387755102039</v>
      </c>
      <c r="BP139" s="64">
        <f t="shared" si="25"/>
        <v>0.5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122</v>
      </c>
      <c r="Y141" s="384">
        <f t="shared" si="21"/>
        <v>124.2</v>
      </c>
      <c r="Z141" s="36">
        <f>IFERROR(IF(Y141=0,"",ROUNDUP(Y141/H141,0)*0.00753),"")</f>
        <v>0.34638000000000002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134.29037037037037</v>
      </c>
      <c r="BN141" s="64">
        <f t="shared" si="23"/>
        <v>136.71199999999999</v>
      </c>
      <c r="BO141" s="64">
        <f t="shared" si="24"/>
        <v>0.28964862298195632</v>
      </c>
      <c r="BP141" s="64">
        <f t="shared" si="25"/>
        <v>0.29487179487179488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72.328042328042329</v>
      </c>
      <c r="Y144" s="385">
        <f>IFERROR(Y138/H138,"0")+IFERROR(Y139/H139,"0")+IFERROR(Y140/H140,"0")+IFERROR(Y141/H141,"0")+IFERROR(Y142/H142,"0")+IFERROR(Y143/H143,"0")</f>
        <v>74</v>
      </c>
      <c r="Z144" s="385">
        <f>IFERROR(IF(Z138="",0,Z138),"0")+IFERROR(IF(Z139="",0,Z139),"0")+IFERROR(IF(Z140="",0,Z140),"0")+IFERROR(IF(Z141="",0,Z141),"0")+IFERROR(IF(Z142="",0,Z142),"0")+IFERROR(IF(Z143="",0,Z143),"0")</f>
        <v>0.95538000000000001</v>
      </c>
      <c r="AA144" s="386"/>
      <c r="AB144" s="386"/>
      <c r="AC144" s="386"/>
    </row>
    <row r="145" spans="1:68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350</v>
      </c>
      <c r="Y145" s="385">
        <f>IFERROR(SUM(Y138:Y143),"0")</f>
        <v>359.40000000000003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192</v>
      </c>
      <c r="Y183" s="384">
        <f>IFERROR(IF(X183="",0,CEILING((X183/$H183),1)*$H183),"")</f>
        <v>193.20000000000002</v>
      </c>
      <c r="Z183" s="36">
        <f>IFERROR(IF(Y183=0,"",ROUNDUP(Y183/H183,0)*0.02175),"")</f>
        <v>0.50024999999999997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204.89142857142858</v>
      </c>
      <c r="BN183" s="64">
        <f>IFERROR(Y183*I183/H183,"0")</f>
        <v>206.17200000000003</v>
      </c>
      <c r="BO183" s="64">
        <f>IFERROR(1/J183*(X183/H183),"0")</f>
        <v>0.40816326530612246</v>
      </c>
      <c r="BP183" s="64">
        <f>IFERROR(1/J183*(Y183/H183),"0")</f>
        <v>0.4107142857142857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22.857142857142858</v>
      </c>
      <c r="Y186" s="385">
        <f>IFERROR(Y183/H183,"0")+IFERROR(Y184/H184,"0")+IFERROR(Y185/H185,"0")</f>
        <v>23</v>
      </c>
      <c r="Z186" s="385">
        <f>IFERROR(IF(Z183="",0,Z183),"0")+IFERROR(IF(Z184="",0,Z184),"0")+IFERROR(IF(Z185="",0,Z185),"0")</f>
        <v>0.50024999999999997</v>
      </c>
      <c r="AA186" s="386"/>
      <c r="AB186" s="386"/>
      <c r="AC186" s="386"/>
    </row>
    <row r="187" spans="1:68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192</v>
      </c>
      <c r="Y187" s="385">
        <f>IFERROR(SUM(Y183:Y185),"0")</f>
        <v>193.20000000000002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433</v>
      </c>
      <c r="Y191" s="384">
        <f t="shared" ref="Y191:Y198" si="26">IFERROR(IF(X191="",0,CEILING((X191/$H191),1)*$H191),"")</f>
        <v>436.8</v>
      </c>
      <c r="Z191" s="36">
        <f>IFERROR(IF(Y191=0,"",ROUNDUP(Y191/H191,0)*0.00753),"")</f>
        <v>0.78312000000000004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459.8047619047619</v>
      </c>
      <c r="BN191" s="64">
        <f t="shared" ref="BN191:BN198" si="28">IFERROR(Y191*I191/H191,"0")</f>
        <v>463.84</v>
      </c>
      <c r="BO191" s="64">
        <f t="shared" ref="BO191:BO198" si="29">IFERROR(1/J191*(X191/H191),"0")</f>
        <v>0.66086691086691085</v>
      </c>
      <c r="BP191" s="64">
        <f t="shared" ref="BP191:BP198" si="30">IFERROR(1/J191*(Y191/H191),"0")</f>
        <v>0.66666666666666663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217</v>
      </c>
      <c r="Y193" s="384">
        <f t="shared" si="26"/>
        <v>218.4</v>
      </c>
      <c r="Z193" s="36">
        <f>IFERROR(IF(Y193=0,"",ROUNDUP(Y193/H193,0)*0.00753),"")</f>
        <v>0.39156000000000002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227.33333333333334</v>
      </c>
      <c r="BN193" s="64">
        <f t="shared" si="28"/>
        <v>228.80000000000004</v>
      </c>
      <c r="BO193" s="64">
        <f t="shared" si="29"/>
        <v>0.33119658119658119</v>
      </c>
      <c r="BP193" s="64">
        <f t="shared" si="30"/>
        <v>0.33333333333333331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137</v>
      </c>
      <c r="Y194" s="384">
        <f t="shared" si="26"/>
        <v>138.6</v>
      </c>
      <c r="Z194" s="36">
        <f>IFERROR(IF(Y194=0,"",ROUNDUP(Y194/H194,0)*0.00502),"")</f>
        <v>0.33132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145.48095238095237</v>
      </c>
      <c r="BN194" s="64">
        <f t="shared" si="28"/>
        <v>147.17999999999998</v>
      </c>
      <c r="BO194" s="64">
        <f t="shared" si="29"/>
        <v>0.27879527879527882</v>
      </c>
      <c r="BP194" s="64">
        <f t="shared" si="30"/>
        <v>0.2820512820512821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78</v>
      </c>
      <c r="Y196" s="384">
        <f t="shared" si="26"/>
        <v>79.8</v>
      </c>
      <c r="Z196" s="36">
        <f>IFERROR(IF(Y196=0,"",ROUNDUP(Y196/H196,0)*0.00502),"")</f>
        <v>0.19076000000000001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81.714285714285722</v>
      </c>
      <c r="BN196" s="64">
        <f t="shared" si="28"/>
        <v>83.6</v>
      </c>
      <c r="BO196" s="64">
        <f t="shared" si="29"/>
        <v>0.15873015873015872</v>
      </c>
      <c r="BP196" s="64">
        <f t="shared" si="30"/>
        <v>0.1623931623931624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257.14285714285711</v>
      </c>
      <c r="Y199" s="385">
        <f>IFERROR(Y191/H191,"0")+IFERROR(Y192/H192,"0")+IFERROR(Y193/H193,"0")+IFERROR(Y194/H194,"0")+IFERROR(Y195/H195,"0")+IFERROR(Y196/H196,"0")+IFERROR(Y197/H197,"0")+IFERROR(Y198/H198,"0")</f>
        <v>260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1.69676</v>
      </c>
      <c r="AA199" s="386"/>
      <c r="AB199" s="386"/>
      <c r="AC199" s="386"/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865</v>
      </c>
      <c r="Y200" s="385">
        <f>IFERROR(SUM(Y191:Y198),"0")</f>
        <v>873.6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4</v>
      </c>
      <c r="Y209" s="384">
        <f>IFERROR(IF(X209="",0,CEILING((X209/$H209),1)*$H209),"")</f>
        <v>4.2</v>
      </c>
      <c r="Z209" s="36">
        <f>IFERROR(IF(Y209=0,"",ROUNDUP(Y209/H209,0)*0.00753),"")</f>
        <v>1.506E-2</v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4.3809523809523805</v>
      </c>
      <c r="BN209" s="64">
        <f>IFERROR(Y209*I209/H209,"0")</f>
        <v>4.5999999999999996</v>
      </c>
      <c r="BO209" s="64">
        <f>IFERROR(1/J209*(X209/H209),"0")</f>
        <v>1.2210012210012208E-2</v>
      </c>
      <c r="BP209" s="64">
        <f>IFERROR(1/J209*(Y209/H209),"0")</f>
        <v>1.282051282051282E-2</v>
      </c>
    </row>
    <row r="210" spans="1:68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1.9047619047619047</v>
      </c>
      <c r="Y210" s="385">
        <f>IFERROR(Y208/H208,"0")+IFERROR(Y209/H209,"0")</f>
        <v>2</v>
      </c>
      <c r="Z210" s="385">
        <f>IFERROR(IF(Z208="",0,Z208),"0")+IFERROR(IF(Z209="",0,Z209),"0")</f>
        <v>1.506E-2</v>
      </c>
      <c r="AA210" s="386"/>
      <c r="AB210" s="386"/>
      <c r="AC210" s="386"/>
    </row>
    <row r="211" spans="1:68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4</v>
      </c>
      <c r="Y211" s="385">
        <f>IFERROR(SUM(Y208:Y209),"0")</f>
        <v>4.2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779</v>
      </c>
      <c r="Y213" s="384">
        <f t="shared" ref="Y213:Y220" si="31">IFERROR(IF(X213="",0,CEILING((X213/$H213),1)*$H213),"")</f>
        <v>783</v>
      </c>
      <c r="Z213" s="36">
        <f>IFERROR(IF(Y213=0,"",ROUNDUP(Y213/H213,0)*0.00937),"")</f>
        <v>1.3586499999999999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809.29444444444448</v>
      </c>
      <c r="BN213" s="64">
        <f t="shared" ref="BN213:BN220" si="33">IFERROR(Y213*I213/H213,"0")</f>
        <v>813.44999999999993</v>
      </c>
      <c r="BO213" s="64">
        <f t="shared" ref="BO213:BO220" si="34">IFERROR(1/J213*(X213/H213),"0")</f>
        <v>1.2021604938271604</v>
      </c>
      <c r="BP213" s="64">
        <f t="shared" ref="BP213:BP220" si="35">IFERROR(1/J213*(Y213/H213),"0")</f>
        <v>1.2083333333333333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670</v>
      </c>
      <c r="Y214" s="384">
        <f t="shared" si="31"/>
        <v>675</v>
      </c>
      <c r="Z214" s="36">
        <f>IFERROR(IF(Y214=0,"",ROUNDUP(Y214/H214,0)*0.00937),"")</f>
        <v>1.1712499999999999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696.05555555555554</v>
      </c>
      <c r="BN214" s="64">
        <f t="shared" si="33"/>
        <v>701.25</v>
      </c>
      <c r="BO214" s="64">
        <f t="shared" si="34"/>
        <v>1.0339506172839505</v>
      </c>
      <c r="BP214" s="64">
        <f t="shared" si="35"/>
        <v>1.0416666666666665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628</v>
      </c>
      <c r="Y216" s="384">
        <f t="shared" si="31"/>
        <v>631.80000000000007</v>
      </c>
      <c r="Z216" s="36">
        <f>IFERROR(IF(Y216=0,"",ROUNDUP(Y216/H216,0)*0.00937),"")</f>
        <v>1.09629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652.42222222222222</v>
      </c>
      <c r="BN216" s="64">
        <f t="shared" si="33"/>
        <v>656.37000000000012</v>
      </c>
      <c r="BO216" s="64">
        <f t="shared" si="34"/>
        <v>0.96913580246913578</v>
      </c>
      <c r="BP216" s="64">
        <f t="shared" si="35"/>
        <v>0.97499999999999998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384.62962962962962</v>
      </c>
      <c r="Y221" s="385">
        <f>IFERROR(Y213/H213,"0")+IFERROR(Y214/H214,"0")+IFERROR(Y215/H215,"0")+IFERROR(Y216/H216,"0")+IFERROR(Y217/H217,"0")+IFERROR(Y218/H218,"0")+IFERROR(Y219/H219,"0")+IFERROR(Y220/H220,"0")</f>
        <v>387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3.6261899999999994</v>
      </c>
      <c r="AA221" s="386"/>
      <c r="AB221" s="386"/>
      <c r="AC221" s="386"/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2077</v>
      </c>
      <c r="Y222" s="385">
        <f>IFERROR(SUM(Y213:Y220),"0")</f>
        <v>2089.8000000000002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299</v>
      </c>
      <c r="Y225" s="384">
        <f t="shared" si="36"/>
        <v>304.2</v>
      </c>
      <c r="Z225" s="36">
        <f>IFERROR(IF(Y225=0,"",ROUNDUP(Y225/H225,0)*0.02175),"")</f>
        <v>0.84824999999999995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320.62000000000006</v>
      </c>
      <c r="BN225" s="64">
        <f t="shared" si="38"/>
        <v>326.19600000000003</v>
      </c>
      <c r="BO225" s="64">
        <f t="shared" si="39"/>
        <v>0.68452380952380953</v>
      </c>
      <c r="BP225" s="64">
        <f t="shared" si="40"/>
        <v>0.6964285714285714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196</v>
      </c>
      <c r="Y227" s="384">
        <f t="shared" si="36"/>
        <v>200.1</v>
      </c>
      <c r="Z227" s="36">
        <f>IFERROR(IF(Y227=0,"",ROUNDUP(Y227/H227,0)*0.02175),"")</f>
        <v>0.50024999999999997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208.70620689655172</v>
      </c>
      <c r="BN227" s="64">
        <f t="shared" si="38"/>
        <v>213.072</v>
      </c>
      <c r="BO227" s="64">
        <f t="shared" si="39"/>
        <v>0.40229885057471265</v>
      </c>
      <c r="BP227" s="64">
        <f t="shared" si="40"/>
        <v>0.4107142857142857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144</v>
      </c>
      <c r="Y228" s="384">
        <f t="shared" si="36"/>
        <v>144</v>
      </c>
      <c r="Z228" s="36">
        <f t="shared" ref="Z228:Z234" si="41">IFERROR(IF(Y228=0,"",ROUNDUP(Y228/H228,0)*0.00753),"")</f>
        <v>0.45180000000000003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161.4</v>
      </c>
      <c r="BN228" s="64">
        <f t="shared" si="38"/>
        <v>161.4</v>
      </c>
      <c r="BO228" s="64">
        <f t="shared" si="39"/>
        <v>0.38461538461538458</v>
      </c>
      <c r="BP228" s="64">
        <f t="shared" si="40"/>
        <v>0.38461538461538458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520</v>
      </c>
      <c r="Y230" s="384">
        <f t="shared" si="36"/>
        <v>520.79999999999995</v>
      </c>
      <c r="Z230" s="36">
        <f t="shared" si="41"/>
        <v>1.63401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578.93333333333339</v>
      </c>
      <c r="BN230" s="64">
        <f t="shared" si="38"/>
        <v>579.82399999999996</v>
      </c>
      <c r="BO230" s="64">
        <f t="shared" si="39"/>
        <v>1.3888888888888891</v>
      </c>
      <c r="BP230" s="64">
        <f t="shared" si="40"/>
        <v>1.391025641025641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132</v>
      </c>
      <c r="Y231" s="384">
        <f t="shared" si="36"/>
        <v>132</v>
      </c>
      <c r="Z231" s="36">
        <f t="shared" si="41"/>
        <v>0.41415000000000002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146.96</v>
      </c>
      <c r="BN231" s="64">
        <f t="shared" si="38"/>
        <v>146.96</v>
      </c>
      <c r="BO231" s="64">
        <f t="shared" si="39"/>
        <v>0.35256410256410253</v>
      </c>
      <c r="BP231" s="64">
        <f t="shared" si="40"/>
        <v>0.35256410256410253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76</v>
      </c>
      <c r="Y234" s="384">
        <f t="shared" si="36"/>
        <v>76.8</v>
      </c>
      <c r="Z234" s="36">
        <f t="shared" si="41"/>
        <v>0.24096000000000001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84.803333333333327</v>
      </c>
      <c r="BN234" s="64">
        <f t="shared" si="38"/>
        <v>85.695999999999998</v>
      </c>
      <c r="BO234" s="64">
        <f t="shared" si="39"/>
        <v>0.20299145299145299</v>
      </c>
      <c r="BP234" s="64">
        <f t="shared" si="40"/>
        <v>0.20512820512820512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424.19540229885064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426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4.0894200000000005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1367</v>
      </c>
      <c r="Y236" s="385">
        <f>IFERROR(SUM(Y224:Y234),"0")</f>
        <v>1377.8999999999999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33</v>
      </c>
      <c r="Y241" s="384">
        <f>IFERROR(IF(X241="",0,CEILING((X241/$H241),1)*$H241),"")</f>
        <v>33.6</v>
      </c>
      <c r="Z241" s="36">
        <f>IFERROR(IF(Y241=0,"",ROUNDUP(Y241/H241,0)*0.00753),"")</f>
        <v>0.10542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36.74</v>
      </c>
      <c r="BN241" s="64">
        <f>IFERROR(Y241*I241/H241,"0")</f>
        <v>37.408000000000001</v>
      </c>
      <c r="BO241" s="64">
        <f>IFERROR(1/J241*(X241/H241),"0")</f>
        <v>8.8141025641025633E-2</v>
      </c>
      <c r="BP241" s="64">
        <f>IFERROR(1/J241*(Y241/H241),"0")</f>
        <v>8.9743589743589758E-2</v>
      </c>
    </row>
    <row r="242" spans="1:68" ht="16.5" hidden="1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13.75</v>
      </c>
      <c r="Y243" s="385">
        <f>IFERROR(Y238/H238,"0")+IFERROR(Y239/H239,"0")+IFERROR(Y240/H240,"0")+IFERROR(Y241/H241,"0")+IFERROR(Y242/H242,"0")</f>
        <v>14.000000000000002</v>
      </c>
      <c r="Z243" s="385">
        <f>IFERROR(IF(Z238="",0,Z238),"0")+IFERROR(IF(Z239="",0,Z239),"0")+IFERROR(IF(Z240="",0,Z240),"0")+IFERROR(IF(Z241="",0,Z241),"0")+IFERROR(IF(Z242="",0,Z242),"0")</f>
        <v>0.10542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33</v>
      </c>
      <c r="Y244" s="385">
        <f>IFERROR(SUM(Y238:Y242),"0")</f>
        <v>33.6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79</v>
      </c>
      <c r="Y263" s="384">
        <f t="shared" si="47"/>
        <v>80</v>
      </c>
      <c r="Z263" s="36">
        <f>IFERROR(IF(Y263=0,"",ROUNDUP(Y263/H263,0)*0.00937),"")</f>
        <v>0.18740000000000001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83.740000000000009</v>
      </c>
      <c r="BN263" s="64">
        <f t="shared" si="49"/>
        <v>84.800000000000011</v>
      </c>
      <c r="BO263" s="64">
        <f t="shared" si="50"/>
        <v>0.16458333333333333</v>
      </c>
      <c r="BP263" s="64">
        <f t="shared" si="51"/>
        <v>0.16666666666666666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19.75</v>
      </c>
      <c r="Y267" s="385">
        <f>IFERROR(Y259/H259,"0")+IFERROR(Y260/H260,"0")+IFERROR(Y261/H261,"0")+IFERROR(Y262/H262,"0")+IFERROR(Y263/H263,"0")+IFERROR(Y264/H264,"0")+IFERROR(Y265/H265,"0")+IFERROR(Y266/H266,"0")</f>
        <v>20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0.18740000000000001</v>
      </c>
      <c r="AA267" s="386"/>
      <c r="AB267" s="386"/>
      <c r="AC267" s="386"/>
    </row>
    <row r="268" spans="1:68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79</v>
      </c>
      <c r="Y268" s="385">
        <f>IFERROR(SUM(Y259:Y266),"0")</f>
        <v>80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47</v>
      </c>
      <c r="Y295" s="384">
        <f>IFERROR(IF(X295="",0,CEILING((X295/$H295),1)*$H295),"")</f>
        <v>48</v>
      </c>
      <c r="Z295" s="36">
        <f>IFERROR(IF(Y295=0,"",ROUNDUP(Y295/H295,0)*0.00753),"")</f>
        <v>0.15060000000000001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52.326666666666668</v>
      </c>
      <c r="BN295" s="64">
        <f>IFERROR(Y295*I295/H295,"0")</f>
        <v>53.440000000000005</v>
      </c>
      <c r="BO295" s="64">
        <f>IFERROR(1/J295*(X295/H295),"0")</f>
        <v>0.12553418803418803</v>
      </c>
      <c r="BP295" s="64">
        <f>IFERROR(1/J295*(Y295/H295),"0")</f>
        <v>0.12820512820512819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16</v>
      </c>
      <c r="Y296" s="384">
        <f>IFERROR(IF(X296="",0,CEILING((X296/$H296),1)*$H296),"")</f>
        <v>16.8</v>
      </c>
      <c r="Z296" s="36">
        <f>IFERROR(IF(Y296=0,"",ROUNDUP(Y296/H296,0)*0.00753),"")</f>
        <v>5.271E-2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17.333333333333336</v>
      </c>
      <c r="BN296" s="64">
        <f>IFERROR(Y296*I296/H296,"0")</f>
        <v>18.200000000000003</v>
      </c>
      <c r="BO296" s="64">
        <f>IFERROR(1/J296*(X296/H296),"0")</f>
        <v>4.2735042735042736E-2</v>
      </c>
      <c r="BP296" s="64">
        <f>IFERROR(1/J296*(Y296/H296),"0")</f>
        <v>4.4871794871794879E-2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26.250000000000004</v>
      </c>
      <c r="Y298" s="385">
        <f>IFERROR(Y293/H293,"0")+IFERROR(Y294/H294,"0")+IFERROR(Y295/H295,"0")+IFERROR(Y296/H296,"0")+IFERROR(Y297/H297,"0")</f>
        <v>27</v>
      </c>
      <c r="Z298" s="385">
        <f>IFERROR(IF(Z293="",0,Z293),"0")+IFERROR(IF(Z294="",0,Z294),"0")+IFERROR(IF(Z295="",0,Z295),"0")+IFERROR(IF(Z296="",0,Z296),"0")+IFERROR(IF(Z297="",0,Z297),"0")</f>
        <v>0.20331000000000002</v>
      </c>
      <c r="AA298" s="386"/>
      <c r="AB298" s="386"/>
      <c r="AC298" s="386"/>
    </row>
    <row r="299" spans="1:68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63</v>
      </c>
      <c r="Y299" s="385">
        <f>IFERROR(SUM(Y293:Y297),"0")</f>
        <v>64.8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28</v>
      </c>
      <c r="Y328" s="384">
        <f>IFERROR(IF(X328="",0,CEILING((X328/$H328),1)*$H328),"")</f>
        <v>29.400000000000002</v>
      </c>
      <c r="Z328" s="36">
        <f>IFERROR(IF(Y328=0,"",ROUNDUP(Y328/H328,0)*0.00753),"")</f>
        <v>5.271E-2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29.733333333333331</v>
      </c>
      <c r="BN328" s="64">
        <f>IFERROR(Y328*I328/H328,"0")</f>
        <v>31.22</v>
      </c>
      <c r="BO328" s="64">
        <f>IFERROR(1/J328*(X328/H328),"0")</f>
        <v>4.2735042735042729E-2</v>
      </c>
      <c r="BP328" s="64">
        <f>IFERROR(1/J328*(Y328/H328),"0")</f>
        <v>4.4871794871794872E-2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6.6666666666666661</v>
      </c>
      <c r="Y332" s="385">
        <f>IFERROR(Y328/H328,"0")+IFERROR(Y329/H329,"0")+IFERROR(Y330/H330,"0")+IFERROR(Y331/H331,"0")</f>
        <v>7</v>
      </c>
      <c r="Z332" s="385">
        <f>IFERROR(IF(Z328="",0,Z328),"0")+IFERROR(IF(Z329="",0,Z329),"0")+IFERROR(IF(Z330="",0,Z330),"0")+IFERROR(IF(Z331="",0,Z331),"0")</f>
        <v>5.271E-2</v>
      </c>
      <c r="AA332" s="386"/>
      <c r="AB332" s="386"/>
      <c r="AC332" s="386"/>
    </row>
    <row r="333" spans="1:68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28</v>
      </c>
      <c r="Y333" s="385">
        <f>IFERROR(SUM(Y328:Y331),"0")</f>
        <v>29.400000000000002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45</v>
      </c>
      <c r="Y340" s="384">
        <f t="shared" si="62"/>
        <v>45.900000000000006</v>
      </c>
      <c r="Z340" s="36">
        <f>IFERROR(IF(Y340=0,"",ROUNDUP(Y340/H340,0)*0.00753),"")</f>
        <v>0.12801000000000001</v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49.63333333333334</v>
      </c>
      <c r="BN340" s="64">
        <f t="shared" si="64"/>
        <v>50.626000000000012</v>
      </c>
      <c r="BO340" s="64">
        <f t="shared" si="65"/>
        <v>0.10683760683760682</v>
      </c>
      <c r="BP340" s="64">
        <f t="shared" si="66"/>
        <v>0.10897435897435898</v>
      </c>
    </row>
    <row r="341" spans="1:68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16.666666666666664</v>
      </c>
      <c r="Y341" s="385">
        <f>IFERROR(Y335/H335,"0")+IFERROR(Y336/H336,"0")+IFERROR(Y337/H337,"0")+IFERROR(Y338/H338,"0")+IFERROR(Y339/H339,"0")+IFERROR(Y340/H340,"0")</f>
        <v>17</v>
      </c>
      <c r="Z341" s="385">
        <f>IFERROR(IF(Z335="",0,Z335),"0")+IFERROR(IF(Z336="",0,Z336),"0")+IFERROR(IF(Z337="",0,Z337),"0")+IFERROR(IF(Z338="",0,Z338),"0")+IFERROR(IF(Z339="",0,Z339),"0")+IFERROR(IF(Z340="",0,Z340),"0")</f>
        <v>0.12801000000000001</v>
      </c>
      <c r="AA341" s="386"/>
      <c r="AB341" s="386"/>
      <c r="AC341" s="386"/>
    </row>
    <row r="342" spans="1:68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45</v>
      </c>
      <c r="Y342" s="385">
        <f>IFERROR(SUM(Y335:Y340),"0")</f>
        <v>45.900000000000006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194</v>
      </c>
      <c r="Y344" s="384">
        <f>IFERROR(IF(X344="",0,CEILING((X344/$H344),1)*$H344),"")</f>
        <v>201.60000000000002</v>
      </c>
      <c r="Z344" s="36">
        <f>IFERROR(IF(Y344=0,"",ROUNDUP(Y344/H344,0)*0.02175),"")</f>
        <v>0.52200000000000002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207.02571428571429</v>
      </c>
      <c r="BN344" s="64">
        <f>IFERROR(Y344*I344/H344,"0")</f>
        <v>215.13600000000002</v>
      </c>
      <c r="BO344" s="64">
        <f>IFERROR(1/J344*(X344/H344),"0")</f>
        <v>0.41241496598639454</v>
      </c>
      <c r="BP344" s="64">
        <f>IFERROR(1/J344*(Y344/H344),"0")</f>
        <v>0.42857142857142855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82</v>
      </c>
      <c r="Y345" s="384">
        <f>IFERROR(IF(X345="",0,CEILING((X345/$H345),1)*$H345),"")</f>
        <v>85.8</v>
      </c>
      <c r="Z345" s="36">
        <f>IFERROR(IF(Y345=0,"",ROUNDUP(Y345/H345,0)*0.02175),"")</f>
        <v>0.23924999999999999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87.929230769230784</v>
      </c>
      <c r="BN345" s="64">
        <f>IFERROR(Y345*I345/H345,"0")</f>
        <v>92.004000000000005</v>
      </c>
      <c r="BO345" s="64">
        <f>IFERROR(1/J345*(X345/H345),"0")</f>
        <v>0.18772893772893773</v>
      </c>
      <c r="BP345" s="64">
        <f>IFERROR(1/J345*(Y345/H345),"0")</f>
        <v>0.19642857142857142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149</v>
      </c>
      <c r="Y346" s="384">
        <f>IFERROR(IF(X346="",0,CEILING((X346/$H346),1)*$H346),"")</f>
        <v>151.20000000000002</v>
      </c>
      <c r="Z346" s="36">
        <f>IFERROR(IF(Y346=0,"",ROUNDUP(Y346/H346,0)*0.02175),"")</f>
        <v>0.39149999999999996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159.00428571428571</v>
      </c>
      <c r="BN346" s="64">
        <f>IFERROR(Y346*I346/H346,"0")</f>
        <v>161.35200000000003</v>
      </c>
      <c r="BO346" s="64">
        <f>IFERROR(1/J346*(X346/H346),"0")</f>
        <v>0.31675170068027209</v>
      </c>
      <c r="BP346" s="64">
        <f>IFERROR(1/J346*(Y346/H346),"0")</f>
        <v>0.3214285714285714</v>
      </c>
    </row>
    <row r="347" spans="1:68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51.34615384615384</v>
      </c>
      <c r="Y347" s="385">
        <f>IFERROR(Y344/H344,"0")+IFERROR(Y345/H345,"0")+IFERROR(Y346/H346,"0")</f>
        <v>53</v>
      </c>
      <c r="Z347" s="385">
        <f>IFERROR(IF(Z344="",0,Z344),"0")+IFERROR(IF(Z345="",0,Z345),"0")+IFERROR(IF(Z346="",0,Z346),"0")</f>
        <v>1.1527499999999999</v>
      </c>
      <c r="AA347" s="386"/>
      <c r="AB347" s="386"/>
      <c r="AC347" s="386"/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425</v>
      </c>
      <c r="Y348" s="385">
        <f>IFERROR(SUM(Y344:Y346),"0")</f>
        <v>438.6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hidden="1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53</v>
      </c>
      <c r="Y368" s="384">
        <f>IFERROR(IF(X368="",0,CEILING((X368/$H368),1)*$H368),"")</f>
        <v>56.699999999999996</v>
      </c>
      <c r="Z368" s="36">
        <f>IFERROR(IF(Y368=0,"",ROUNDUP(Y368/H368,0)*0.02175),"")</f>
        <v>0.15225</v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56.690370370370374</v>
      </c>
      <c r="BN368" s="64">
        <f>IFERROR(Y368*I368/H368,"0")</f>
        <v>60.647999999999996</v>
      </c>
      <c r="BO368" s="64">
        <f>IFERROR(1/J368*(X368/H368),"0")</f>
        <v>0.11684303350970018</v>
      </c>
      <c r="BP368" s="64">
        <f>IFERROR(1/J368*(Y368/H368),"0")</f>
        <v>0.125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6.5432098765432105</v>
      </c>
      <c r="Y371" s="385">
        <f>IFERROR(Y368/H368,"0")+IFERROR(Y369/H369,"0")+IFERROR(Y370/H370,"0")</f>
        <v>7</v>
      </c>
      <c r="Z371" s="385">
        <f>IFERROR(IF(Z368="",0,Z368),"0")+IFERROR(IF(Z369="",0,Z369),"0")+IFERROR(IF(Z370="",0,Z370),"0")</f>
        <v>0.15225</v>
      </c>
      <c r="AA371" s="386"/>
      <c r="AB371" s="386"/>
      <c r="AC371" s="386"/>
    </row>
    <row r="372" spans="1:68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53</v>
      </c>
      <c r="Y372" s="385">
        <f>IFERROR(SUM(Y368:Y370),"0")</f>
        <v>56.699999999999996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217</v>
      </c>
      <c r="Y377" s="384">
        <f t="shared" si="67"/>
        <v>225</v>
      </c>
      <c r="Z377" s="36">
        <f>IFERROR(IF(Y377=0,"",ROUNDUP(Y377/H377,0)*0.02175),"")</f>
        <v>0.32624999999999998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223.94400000000002</v>
      </c>
      <c r="BN377" s="64">
        <f t="shared" si="69"/>
        <v>232.2</v>
      </c>
      <c r="BO377" s="64">
        <f t="shared" si="70"/>
        <v>0.30138888888888887</v>
      </c>
      <c r="BP377" s="64">
        <f t="shared" si="71"/>
        <v>0.3125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640</v>
      </c>
      <c r="Y379" s="384">
        <f t="shared" si="67"/>
        <v>645</v>
      </c>
      <c r="Z379" s="36">
        <f>IFERROR(IF(Y379=0,"",ROUNDUP(Y379/H379,0)*0.02175),"")</f>
        <v>0.93524999999999991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660.48</v>
      </c>
      <c r="BN379" s="64">
        <f t="shared" si="69"/>
        <v>665.64</v>
      </c>
      <c r="BO379" s="64">
        <f t="shared" si="70"/>
        <v>0.88888888888888884</v>
      </c>
      <c r="BP379" s="64">
        <f t="shared" si="71"/>
        <v>0.89583333333333326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1404</v>
      </c>
      <c r="Y381" s="384">
        <f t="shared" si="67"/>
        <v>1410</v>
      </c>
      <c r="Z381" s="36">
        <f>IFERROR(IF(Y381=0,"",ROUNDUP(Y381/H381,0)*0.02175),"")</f>
        <v>2.0444999999999998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1448.9280000000001</v>
      </c>
      <c r="BN381" s="64">
        <f t="shared" si="69"/>
        <v>1455.12</v>
      </c>
      <c r="BO381" s="64">
        <f t="shared" si="70"/>
        <v>1.9499999999999997</v>
      </c>
      <c r="BP381" s="64">
        <f t="shared" si="71"/>
        <v>1.9583333333333333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150.73333333333332</v>
      </c>
      <c r="Y385" s="385">
        <f>IFERROR(Y376/H376,"0")+IFERROR(Y377/H377,"0")+IFERROR(Y378/H378,"0")+IFERROR(Y379/H379,"0")+IFERROR(Y380/H380,"0")+IFERROR(Y381/H381,"0")+IFERROR(Y382/H382,"0")+IFERROR(Y383/H383,"0")+IFERROR(Y384/H384,"0")</f>
        <v>152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3.3059999999999996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2261</v>
      </c>
      <c r="Y386" s="385">
        <f>IFERROR(SUM(Y376:Y384),"0")</f>
        <v>2280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1000</v>
      </c>
      <c r="Y388" s="384">
        <f>IFERROR(IF(X388="",0,CEILING((X388/$H388),1)*$H388),"")</f>
        <v>1005</v>
      </c>
      <c r="Z388" s="36">
        <f>IFERROR(IF(Y388=0,"",ROUNDUP(Y388/H388,0)*0.02175),"")</f>
        <v>1.4572499999999999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1032</v>
      </c>
      <c r="BN388" s="64">
        <f>IFERROR(Y388*I388/H388,"0")</f>
        <v>1037.1600000000001</v>
      </c>
      <c r="BO388" s="64">
        <f>IFERROR(1/J388*(X388/H388),"0")</f>
        <v>1.3888888888888888</v>
      </c>
      <c r="BP388" s="64">
        <f>IFERROR(1/J388*(Y388/H388),"0")</f>
        <v>1.3958333333333333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66.666666666666671</v>
      </c>
      <c r="Y390" s="385">
        <f>IFERROR(Y388/H388,"0")+IFERROR(Y389/H389,"0")</f>
        <v>67</v>
      </c>
      <c r="Z390" s="385">
        <f>IFERROR(IF(Z388="",0,Z388),"0")+IFERROR(IF(Z389="",0,Z389),"0")</f>
        <v>1.4572499999999999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1000</v>
      </c>
      <c r="Y391" s="385">
        <f>IFERROR(SUM(Y388:Y389),"0")</f>
        <v>1005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hidden="1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119</v>
      </c>
      <c r="Y399" s="384">
        <f>IFERROR(IF(X399="",0,CEILING((X399/$H399),1)*$H399),"")</f>
        <v>124.8</v>
      </c>
      <c r="Z399" s="36">
        <f>IFERROR(IF(Y399=0,"",ROUNDUP(Y399/H399,0)*0.02175),"")</f>
        <v>0.34799999999999998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127.6046153846154</v>
      </c>
      <c r="BN399" s="64">
        <f>IFERROR(Y399*I399/H399,"0")</f>
        <v>133.82400000000001</v>
      </c>
      <c r="BO399" s="64">
        <f>IFERROR(1/J399*(X399/H399),"0")</f>
        <v>0.27243589743589741</v>
      </c>
      <c r="BP399" s="64">
        <f>IFERROR(1/J399*(Y399/H399),"0")</f>
        <v>0.2857142857142857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15.256410256410257</v>
      </c>
      <c r="Y401" s="385">
        <f>IFERROR(Y399/H399,"0")+IFERROR(Y400/H400,"0")</f>
        <v>16</v>
      </c>
      <c r="Z401" s="385">
        <f>IFERROR(IF(Z399="",0,Z399),"0")+IFERROR(IF(Z400="",0,Z400),"0")</f>
        <v>0.34799999999999998</v>
      </c>
      <c r="AA401" s="386"/>
      <c r="AB401" s="386"/>
      <c r="AC401" s="386"/>
    </row>
    <row r="402" spans="1:68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119</v>
      </c>
      <c r="Y402" s="385">
        <f>IFERROR(SUM(Y399:Y400),"0")</f>
        <v>124.8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601</v>
      </c>
      <c r="Y417" s="384">
        <f>IFERROR(IF(X417="",0,CEILING((X417/$H417),1)*$H417),"")</f>
        <v>608.4</v>
      </c>
      <c r="Z417" s="36">
        <f>IFERROR(IF(Y417=0,"",ROUNDUP(Y417/H417,0)*0.02175),"")</f>
        <v>1.6964999999999999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644.45692307692309</v>
      </c>
      <c r="BN417" s="64">
        <f>IFERROR(Y417*I417/H417,"0")</f>
        <v>652.39200000000005</v>
      </c>
      <c r="BO417" s="64">
        <f>IFERROR(1/J417*(X417/H417),"0")</f>
        <v>1.3759157509157509</v>
      </c>
      <c r="BP417" s="64">
        <f>IFERROR(1/J417*(Y417/H417),"0")</f>
        <v>1.3928571428571428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77.051282051282058</v>
      </c>
      <c r="Y422" s="385">
        <f>IFERROR(Y417/H417,"0")+IFERROR(Y418/H418,"0")+IFERROR(Y419/H419,"0")+IFERROR(Y420/H420,"0")+IFERROR(Y421/H421,"0")</f>
        <v>78</v>
      </c>
      <c r="Z422" s="385">
        <f>IFERROR(IF(Z417="",0,Z417),"0")+IFERROR(IF(Z418="",0,Z418),"0")+IFERROR(IF(Z419="",0,Z419),"0")+IFERROR(IF(Z420="",0,Z420),"0")+IFERROR(IF(Z421="",0,Z421),"0")</f>
        <v>1.6964999999999999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601</v>
      </c>
      <c r="Y423" s="385">
        <f>IFERROR(SUM(Y417:Y421),"0")</f>
        <v>608.4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54</v>
      </c>
      <c r="Y436" s="384">
        <f t="shared" si="72"/>
        <v>54.6</v>
      </c>
      <c r="Z436" s="36">
        <f>IFERROR(IF(Y436=0,"",ROUNDUP(Y436/H436,0)*0.00753),"")</f>
        <v>9.7890000000000005E-2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56.957142857142848</v>
      </c>
      <c r="BN436" s="64">
        <f t="shared" si="74"/>
        <v>57.589999999999996</v>
      </c>
      <c r="BO436" s="64">
        <f t="shared" si="75"/>
        <v>8.2417582417582402E-2</v>
      </c>
      <c r="BP436" s="64">
        <f t="shared" si="76"/>
        <v>8.3333333333333329E-2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15</v>
      </c>
      <c r="Y446" s="384">
        <f t="shared" si="72"/>
        <v>16.8</v>
      </c>
      <c r="Z446" s="36">
        <f t="shared" si="77"/>
        <v>4.0160000000000001E-2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15.928571428571429</v>
      </c>
      <c r="BN446" s="64">
        <f t="shared" si="74"/>
        <v>17.84</v>
      </c>
      <c r="BO446" s="64">
        <f t="shared" si="75"/>
        <v>3.0525030525030528E-2</v>
      </c>
      <c r="BP446" s="64">
        <f t="shared" si="76"/>
        <v>3.4188034188034191E-2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28</v>
      </c>
      <c r="Y451" s="384">
        <f t="shared" si="72"/>
        <v>29.400000000000002</v>
      </c>
      <c r="Z451" s="36">
        <f t="shared" si="77"/>
        <v>7.0280000000000009E-2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29.733333333333331</v>
      </c>
      <c r="BN451" s="64">
        <f t="shared" si="74"/>
        <v>31.22</v>
      </c>
      <c r="BO451" s="64">
        <f t="shared" si="75"/>
        <v>5.6980056980056981E-2</v>
      </c>
      <c r="BP451" s="64">
        <f t="shared" si="76"/>
        <v>5.9829059829059839E-2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33.333333333333329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35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0.20833000000000002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97</v>
      </c>
      <c r="Y457" s="385">
        <f>IFERROR(SUM(Y435:Y455),"0")</f>
        <v>100.80000000000001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idden="1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hidden="1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90</v>
      </c>
      <c r="Y501" s="384">
        <f t="shared" si="83"/>
        <v>95.04</v>
      </c>
      <c r="Z501" s="36">
        <f t="shared" si="84"/>
        <v>0.21528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96.136363636363626</v>
      </c>
      <c r="BN501" s="64">
        <f t="shared" si="86"/>
        <v>101.52000000000001</v>
      </c>
      <c r="BO501" s="64">
        <f t="shared" si="87"/>
        <v>0.16389860139860138</v>
      </c>
      <c r="BP501" s="64">
        <f t="shared" si="88"/>
        <v>0.17307692307692307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536</v>
      </c>
      <c r="Y503" s="384">
        <f t="shared" si="83"/>
        <v>538.56000000000006</v>
      </c>
      <c r="Z503" s="36">
        <f t="shared" si="84"/>
        <v>1.2199200000000001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572.5454545454545</v>
      </c>
      <c r="BN503" s="64">
        <f t="shared" si="86"/>
        <v>575.28</v>
      </c>
      <c r="BO503" s="64">
        <f t="shared" si="87"/>
        <v>0.97610722610722611</v>
      </c>
      <c r="BP503" s="64">
        <f t="shared" si="88"/>
        <v>0.98076923076923084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687</v>
      </c>
      <c r="Y505" s="384">
        <f t="shared" si="83"/>
        <v>691.68000000000006</v>
      </c>
      <c r="Z505" s="36">
        <f t="shared" si="84"/>
        <v>1.5667599999999999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733.84090909090901</v>
      </c>
      <c r="BN505" s="64">
        <f t="shared" si="86"/>
        <v>738.84</v>
      </c>
      <c r="BO505" s="64">
        <f t="shared" si="87"/>
        <v>1.2510926573426573</v>
      </c>
      <c r="BP505" s="64">
        <f t="shared" si="88"/>
        <v>1.2596153846153846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248.67424242424241</v>
      </c>
      <c r="Y508" s="385">
        <f>IFERROR(Y500/H500,"0")+IFERROR(Y501/H501,"0")+IFERROR(Y502/H502,"0")+IFERROR(Y503/H503,"0")+IFERROR(Y504/H504,"0")+IFERROR(Y505/H505,"0")+IFERROR(Y506/H506,"0")+IFERROR(Y507/H507,"0")</f>
        <v>251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3.00196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1313</v>
      </c>
      <c r="Y509" s="385">
        <f>IFERROR(SUM(Y500:Y507),"0")</f>
        <v>1325.2800000000002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898</v>
      </c>
      <c r="Y511" s="384">
        <f>IFERROR(IF(X511="",0,CEILING((X511/$H511),1)*$H511),"")</f>
        <v>902.88</v>
      </c>
      <c r="Z511" s="36">
        <f>IFERROR(IF(Y511=0,"",ROUNDUP(Y511/H511,0)*0.01196),"")</f>
        <v>2.0451600000000001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959.22727272727252</v>
      </c>
      <c r="BN511" s="64">
        <f>IFERROR(Y511*I511/H511,"0")</f>
        <v>964.43999999999994</v>
      </c>
      <c r="BO511" s="64">
        <f>IFERROR(1/J511*(X511/H511),"0")</f>
        <v>1.6353438228438228</v>
      </c>
      <c r="BP511" s="64">
        <f>IFERROR(1/J511*(Y511/H511),"0")</f>
        <v>1.6442307692307694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170.07575757575756</v>
      </c>
      <c r="Y513" s="385">
        <f>IFERROR(Y511/H511,"0")+IFERROR(Y512/H512,"0")</f>
        <v>171</v>
      </c>
      <c r="Z513" s="385">
        <f>IFERROR(IF(Z511="",0,Z511),"0")+IFERROR(IF(Z512="",0,Z512),"0")</f>
        <v>2.0451600000000001</v>
      </c>
      <c r="AA513" s="386"/>
      <c r="AB513" s="386"/>
      <c r="AC513" s="386"/>
    </row>
    <row r="514" spans="1:68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898</v>
      </c>
      <c r="Y514" s="385">
        <f>IFERROR(SUM(Y511:Y512),"0")</f>
        <v>902.88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420</v>
      </c>
      <c r="Y516" s="384">
        <f t="shared" ref="Y516:Y521" si="89">IFERROR(IF(X516="",0,CEILING((X516/$H516),1)*$H516),"")</f>
        <v>422.40000000000003</v>
      </c>
      <c r="Z516" s="36">
        <f>IFERROR(IF(Y516=0,"",ROUNDUP(Y516/H516,0)*0.01196),"")</f>
        <v>0.95679999999999998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448.63636363636357</v>
      </c>
      <c r="BN516" s="64">
        <f t="shared" ref="BN516:BN521" si="91">IFERROR(Y516*I516/H516,"0")</f>
        <v>451.20000000000005</v>
      </c>
      <c r="BO516" s="64">
        <f t="shared" ref="BO516:BO521" si="92">IFERROR(1/J516*(X516/H516),"0")</f>
        <v>0.7648601398601399</v>
      </c>
      <c r="BP516" s="64">
        <f t="shared" ref="BP516:BP521" si="93">IFERROR(1/J516*(Y516/H516),"0")</f>
        <v>0.76923076923076927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293</v>
      </c>
      <c r="Y517" s="384">
        <f t="shared" si="89"/>
        <v>295.68</v>
      </c>
      <c r="Z517" s="36">
        <f>IFERROR(IF(Y517=0,"",ROUNDUP(Y517/H517,0)*0.01196),"")</f>
        <v>0.66976000000000002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312.97727272727269</v>
      </c>
      <c r="BN517" s="64">
        <f t="shared" si="91"/>
        <v>315.83999999999997</v>
      </c>
      <c r="BO517" s="64">
        <f t="shared" si="92"/>
        <v>0.53358100233100236</v>
      </c>
      <c r="BP517" s="64">
        <f t="shared" si="93"/>
        <v>0.53846153846153855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844</v>
      </c>
      <c r="Y518" s="384">
        <f t="shared" si="89"/>
        <v>844.80000000000007</v>
      </c>
      <c r="Z518" s="36">
        <f>IFERROR(IF(Y518=0,"",ROUNDUP(Y518/H518,0)*0.01196),"")</f>
        <v>1.9136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901.5454545454545</v>
      </c>
      <c r="BN518" s="64">
        <f t="shared" si="91"/>
        <v>902.40000000000009</v>
      </c>
      <c r="BO518" s="64">
        <f t="shared" si="92"/>
        <v>1.537004662004662</v>
      </c>
      <c r="BP518" s="64">
        <f t="shared" si="93"/>
        <v>1.5384615384615385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294.88636363636363</v>
      </c>
      <c r="Y522" s="385">
        <f>IFERROR(Y516/H516,"0")+IFERROR(Y517/H517,"0")+IFERROR(Y518/H518,"0")+IFERROR(Y519/H519,"0")+IFERROR(Y520/H520,"0")+IFERROR(Y521/H521,"0")</f>
        <v>296</v>
      </c>
      <c r="Z522" s="385">
        <f>IFERROR(IF(Z516="",0,Z516),"0")+IFERROR(IF(Z517="",0,Z517),"0")+IFERROR(IF(Z518="",0,Z518),"0")+IFERROR(IF(Z519="",0,Z519),"0")+IFERROR(IF(Z520="",0,Z520),"0")+IFERROR(IF(Z521="",0,Z521),"0")</f>
        <v>3.5401600000000002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1557</v>
      </c>
      <c r="Y523" s="385">
        <f>IFERROR(SUM(Y516:Y521),"0")</f>
        <v>1562.88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17222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17399.64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18203.766175144516</v>
      </c>
      <c r="Y596" s="385">
        <f>IFERROR(SUM(BN22:BN592),"0")</f>
        <v>18391.608000000004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32</v>
      </c>
      <c r="Y597" s="38">
        <f>ROUNDUP(SUM(BP22:BP592),0)</f>
        <v>32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19003.766175144516</v>
      </c>
      <c r="Y598" s="385">
        <f>GrossWeightTotalR+PalletQtyTotalR*25</f>
        <v>19191.608000000004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2947.6863473481294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2976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37.097459999999991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1340.5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528.79999999999995</v>
      </c>
      <c r="E605" s="46">
        <f>IFERROR(Y105*1,"0")+IFERROR(Y106*1,"0")+IFERROR(Y107*1,"0")+IFERROR(Y108*1,"0")+IFERROR(Y109*1,"0")+IFERROR(Y113*1,"0")+IFERROR(Y114*1,"0")+IFERROR(Y115*1,"0")+IFERROR(Y116*1,"0")+IFERROR(Y117*1,"0")</f>
        <v>1189.2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1143.4000000000001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193.20000000000002</v>
      </c>
      <c r="I605" s="46">
        <f>IFERROR(Y191*1,"0")+IFERROR(Y192*1,"0")+IFERROR(Y193*1,"0")+IFERROR(Y194*1,"0")+IFERROR(Y195*1,"0")+IFERROR(Y196*1,"0")+IFERROR(Y197*1,"0")+IFERROR(Y198*1,"0")</f>
        <v>873.6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3505.4999999999995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80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64.8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513.90000000000009</v>
      </c>
      <c r="V605" s="46">
        <f>IFERROR(Y364*1,"0")+IFERROR(Y368*1,"0")+IFERROR(Y369*1,"0")+IFERROR(Y370*1,"0")</f>
        <v>56.699999999999996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3409.8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608.4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100.80000000000001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3791.0400000000004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313,00"/>
        <filter val="1 327,00"/>
        <filter val="1 367,00"/>
        <filter val="1 404,00"/>
        <filter val="1 557,00"/>
        <filter val="1,90"/>
        <filter val="103,70"/>
        <filter val="105,73"/>
        <filter val="109,17"/>
        <filter val="119,00"/>
        <filter val="122,00"/>
        <filter val="13,75"/>
        <filter val="132,00"/>
        <filter val="137,00"/>
        <filter val="144,00"/>
        <filter val="149,00"/>
        <filter val="15,00"/>
        <filter val="15,26"/>
        <filter val="150,73"/>
        <filter val="16,00"/>
        <filter val="16,67"/>
        <filter val="160,00"/>
        <filter val="17 222,00"/>
        <filter val="170,08"/>
        <filter val="18 203,77"/>
        <filter val="18,48"/>
        <filter val="19 003,77"/>
        <filter val="19,75"/>
        <filter val="190,34"/>
        <filter val="192,00"/>
        <filter val="194,00"/>
        <filter val="196,00"/>
        <filter val="2 077,00"/>
        <filter val="2 261,00"/>
        <filter val="2 947,69"/>
        <filter val="207,00"/>
        <filter val="217,00"/>
        <filter val="22,86"/>
        <filter val="226,00"/>
        <filter val="228,00"/>
        <filter val="248,67"/>
        <filter val="257,14"/>
        <filter val="26,25"/>
        <filter val="26,90"/>
        <filter val="269,00"/>
        <filter val="28,00"/>
        <filter val="293,00"/>
        <filter val="294,89"/>
        <filter val="299,00"/>
        <filter val="300,00"/>
        <filter val="31,00"/>
        <filter val="32"/>
        <filter val="32,00"/>
        <filter val="32,66"/>
        <filter val="33,00"/>
        <filter val="33,33"/>
        <filter val="338,00"/>
        <filter val="350,00"/>
        <filter val="384,63"/>
        <filter val="386,00"/>
        <filter val="4,00"/>
        <filter val="400,00"/>
        <filter val="405,00"/>
        <filter val="409,00"/>
        <filter val="420,00"/>
        <filter val="424,20"/>
        <filter val="425,00"/>
        <filter val="433,00"/>
        <filter val="45,00"/>
        <filter val="47,00"/>
        <filter val="51,35"/>
        <filter val="520,00"/>
        <filter val="53,00"/>
        <filter val="536,00"/>
        <filter val="54,00"/>
        <filter val="560,00"/>
        <filter val="563,00"/>
        <filter val="6,54"/>
        <filter val="6,67"/>
        <filter val="601,00"/>
        <filter val="603,00"/>
        <filter val="612,00"/>
        <filter val="628,00"/>
        <filter val="63,00"/>
        <filter val="640,00"/>
        <filter val="66,67"/>
        <filter val="670,00"/>
        <filter val="687,00"/>
        <filter val="72,33"/>
        <filter val="76,00"/>
        <filter val="77,05"/>
        <filter val="779,00"/>
        <filter val="78,00"/>
        <filter val="79,00"/>
        <filter val="82,00"/>
        <filter val="844,00"/>
        <filter val="865,00"/>
        <filter val="898,00"/>
        <filter val="90,00"/>
        <filter val="97,00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2024-09-19T10:50:52Z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