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80BCAD-C2EF-4D36-A363-2F96ABE178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P525" i="1"/>
  <c r="X523" i="1"/>
  <c r="X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Y514" i="1" s="1"/>
  <c r="P512" i="1"/>
  <c r="BP511" i="1"/>
  <c r="BO511" i="1"/>
  <c r="BN511" i="1"/>
  <c r="BM511" i="1"/>
  <c r="Z511" i="1"/>
  <c r="Y511" i="1"/>
  <c r="P511" i="1"/>
  <c r="X509" i="1"/>
  <c r="X508" i="1"/>
  <c r="BO507" i="1"/>
  <c r="BM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Y496" i="1" s="1"/>
  <c r="P494" i="1"/>
  <c r="X491" i="1"/>
  <c r="X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Z470" i="1" s="1"/>
  <c r="Y469" i="1"/>
  <c r="P469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O460" i="1"/>
  <c r="BM460" i="1"/>
  <c r="Y460" i="1"/>
  <c r="P460" i="1"/>
  <c r="BO459" i="1"/>
  <c r="BM459" i="1"/>
  <c r="Y459" i="1"/>
  <c r="Y462" i="1" s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X433" i="1"/>
  <c r="Y432" i="1"/>
  <c r="X432" i="1"/>
  <c r="BP431" i="1"/>
  <c r="BO431" i="1"/>
  <c r="BN431" i="1"/>
  <c r="BM431" i="1"/>
  <c r="Z431" i="1"/>
  <c r="Z432" i="1" s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X402" i="1"/>
  <c r="X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91" i="1"/>
  <c r="X390" i="1"/>
  <c r="BO389" i="1"/>
  <c r="BM389" i="1"/>
  <c r="Y389" i="1"/>
  <c r="P389" i="1"/>
  <c r="BO388" i="1"/>
  <c r="BM388" i="1"/>
  <c r="Y388" i="1"/>
  <c r="Y391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4" i="1" s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M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BP317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BP293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Y243" i="1" s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Y235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X24" i="1"/>
  <c r="X23" i="1"/>
  <c r="X599" i="1" s="1"/>
  <c r="BO22" i="1"/>
  <c r="BM22" i="1"/>
  <c r="X596" i="1" s="1"/>
  <c r="Y22" i="1"/>
  <c r="P22" i="1"/>
  <c r="H10" i="1"/>
  <c r="A9" i="1"/>
  <c r="A10" i="1" s="1"/>
  <c r="D7" i="1"/>
  <c r="Q6" i="1"/>
  <c r="P2" i="1"/>
  <c r="S605" i="1" l="1"/>
  <c r="Y303" i="1"/>
  <c r="BP302" i="1"/>
  <c r="BN302" i="1"/>
  <c r="Z302" i="1"/>
  <c r="Z303" i="1" s="1"/>
  <c r="T605" i="1"/>
  <c r="Y308" i="1"/>
  <c r="BP307" i="1"/>
  <c r="BN307" i="1"/>
  <c r="Z307" i="1"/>
  <c r="Z308" i="1" s="1"/>
  <c r="BP311" i="1"/>
  <c r="BN311" i="1"/>
  <c r="Z311" i="1"/>
  <c r="BP336" i="1"/>
  <c r="BN336" i="1"/>
  <c r="Z336" i="1"/>
  <c r="BP369" i="1"/>
  <c r="BN369" i="1"/>
  <c r="Z369" i="1"/>
  <c r="BP399" i="1"/>
  <c r="BN399" i="1"/>
  <c r="Z399" i="1"/>
  <c r="BP419" i="1"/>
  <c r="BN419" i="1"/>
  <c r="Z419" i="1"/>
  <c r="BP454" i="1"/>
  <c r="BN454" i="1"/>
  <c r="Z454" i="1"/>
  <c r="BP505" i="1"/>
  <c r="BN505" i="1"/>
  <c r="Z505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X598" i="1" s="1"/>
  <c r="X595" i="1"/>
  <c r="Z28" i="1"/>
  <c r="BN28" i="1"/>
  <c r="Z56" i="1"/>
  <c r="BN56" i="1"/>
  <c r="Z72" i="1"/>
  <c r="BN72" i="1"/>
  <c r="Z73" i="1"/>
  <c r="BN73" i="1"/>
  <c r="Z94" i="1"/>
  <c r="BN94" i="1"/>
  <c r="Z105" i="1"/>
  <c r="BN105" i="1"/>
  <c r="Z115" i="1"/>
  <c r="BN115" i="1"/>
  <c r="Z126" i="1"/>
  <c r="BN126" i="1"/>
  <c r="Y135" i="1"/>
  <c r="Z133" i="1"/>
  <c r="BN133" i="1"/>
  <c r="Y144" i="1"/>
  <c r="Z147" i="1"/>
  <c r="BN147" i="1"/>
  <c r="Y150" i="1"/>
  <c r="G605" i="1"/>
  <c r="Z169" i="1"/>
  <c r="BN169" i="1"/>
  <c r="Y172" i="1"/>
  <c r="Z184" i="1"/>
  <c r="BN184" i="1"/>
  <c r="I605" i="1"/>
  <c r="Z198" i="1"/>
  <c r="BN198" i="1"/>
  <c r="Z215" i="1"/>
  <c r="BN215" i="1"/>
  <c r="Z227" i="1"/>
  <c r="BN227" i="1"/>
  <c r="Z239" i="1"/>
  <c r="BN239" i="1"/>
  <c r="Z252" i="1"/>
  <c r="BN252" i="1"/>
  <c r="Z271" i="1"/>
  <c r="BN271" i="1"/>
  <c r="BP271" i="1"/>
  <c r="Z272" i="1"/>
  <c r="BN272" i="1"/>
  <c r="BP288" i="1"/>
  <c r="BN288" i="1"/>
  <c r="Z288" i="1"/>
  <c r="BP322" i="1"/>
  <c r="BN322" i="1"/>
  <c r="Z322" i="1"/>
  <c r="BP383" i="1"/>
  <c r="BN383" i="1"/>
  <c r="Z383" i="1"/>
  <c r="BP405" i="1"/>
  <c r="BN405" i="1"/>
  <c r="Z405" i="1"/>
  <c r="BP439" i="1"/>
  <c r="BN439" i="1"/>
  <c r="Z439" i="1"/>
  <c r="BP477" i="1"/>
  <c r="BN477" i="1"/>
  <c r="Z477" i="1"/>
  <c r="BP519" i="1"/>
  <c r="BN519" i="1"/>
  <c r="Z519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332" i="1"/>
  <c r="W605" i="1"/>
  <c r="Y544" i="1"/>
  <c r="Y101" i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Z80" i="1"/>
  <c r="BN80" i="1"/>
  <c r="Z84" i="1"/>
  <c r="BN84" i="1"/>
  <c r="Z88" i="1"/>
  <c r="BN88" i="1"/>
  <c r="Z98" i="1"/>
  <c r="BN98" i="1"/>
  <c r="BP98" i="1"/>
  <c r="Z107" i="1"/>
  <c r="BN107" i="1"/>
  <c r="Z113" i="1"/>
  <c r="BN113" i="1"/>
  <c r="BP113" i="1"/>
  <c r="Z117" i="1"/>
  <c r="BN117" i="1"/>
  <c r="Z124" i="1"/>
  <c r="BN124" i="1"/>
  <c r="Z130" i="1"/>
  <c r="BN130" i="1"/>
  <c r="BP130" i="1"/>
  <c r="Z131" i="1"/>
  <c r="BN131" i="1"/>
  <c r="Y136" i="1"/>
  <c r="Z139" i="1"/>
  <c r="BN139" i="1"/>
  <c r="Z143" i="1"/>
  <c r="BN143" i="1"/>
  <c r="Y149" i="1"/>
  <c r="Z154" i="1"/>
  <c r="BN154" i="1"/>
  <c r="Y160" i="1"/>
  <c r="Z164" i="1"/>
  <c r="BN164" i="1"/>
  <c r="Z171" i="1"/>
  <c r="BN171" i="1"/>
  <c r="Y180" i="1"/>
  <c r="BP175" i="1"/>
  <c r="BN175" i="1"/>
  <c r="Z175" i="1"/>
  <c r="Z179" i="1"/>
  <c r="BN179" i="1"/>
  <c r="Y186" i="1"/>
  <c r="Z192" i="1"/>
  <c r="BN192" i="1"/>
  <c r="Z196" i="1"/>
  <c r="BN196" i="1"/>
  <c r="Z203" i="1"/>
  <c r="BN203" i="1"/>
  <c r="Z213" i="1"/>
  <c r="BN213" i="1"/>
  <c r="BP213" i="1"/>
  <c r="Z217" i="1"/>
  <c r="BN217" i="1"/>
  <c r="Z225" i="1"/>
  <c r="BN225" i="1"/>
  <c r="Z229" i="1"/>
  <c r="BN229" i="1"/>
  <c r="Z233" i="1"/>
  <c r="BN233" i="1"/>
  <c r="Z241" i="1"/>
  <c r="BN241" i="1"/>
  <c r="K605" i="1"/>
  <c r="Z250" i="1"/>
  <c r="BN250" i="1"/>
  <c r="Z254" i="1"/>
  <c r="BN254" i="1"/>
  <c r="Y268" i="1"/>
  <c r="Z262" i="1"/>
  <c r="BN262" i="1"/>
  <c r="Z274" i="1"/>
  <c r="BN274" i="1"/>
  <c r="Z281" i="1"/>
  <c r="Z282" i="1" s="1"/>
  <c r="BN281" i="1"/>
  <c r="BP281" i="1"/>
  <c r="Y282" i="1"/>
  <c r="Z286" i="1"/>
  <c r="BN286" i="1"/>
  <c r="Z293" i="1"/>
  <c r="BN293" i="1"/>
  <c r="Z297" i="1"/>
  <c r="BN297" i="1"/>
  <c r="Z317" i="1"/>
  <c r="BN317" i="1"/>
  <c r="Z320" i="1"/>
  <c r="BN320" i="1"/>
  <c r="Z324" i="1"/>
  <c r="BN324" i="1"/>
  <c r="Z330" i="1"/>
  <c r="BN330" i="1"/>
  <c r="Z338" i="1"/>
  <c r="BN338" i="1"/>
  <c r="Z344" i="1"/>
  <c r="BN344" i="1"/>
  <c r="BP344" i="1"/>
  <c r="BP346" i="1"/>
  <c r="BN346" i="1"/>
  <c r="BP358" i="1"/>
  <c r="BN358" i="1"/>
  <c r="Z358" i="1"/>
  <c r="BP381" i="1"/>
  <c r="BN381" i="1"/>
  <c r="Z381" i="1"/>
  <c r="BP395" i="1"/>
  <c r="BN395" i="1"/>
  <c r="Z395" i="1"/>
  <c r="Y423" i="1"/>
  <c r="BP417" i="1"/>
  <c r="BN417" i="1"/>
  <c r="Z417" i="1"/>
  <c r="BP437" i="1"/>
  <c r="BN437" i="1"/>
  <c r="Z437" i="1"/>
  <c r="BP445" i="1"/>
  <c r="BN445" i="1"/>
  <c r="Z445" i="1"/>
  <c r="BP452" i="1"/>
  <c r="BN452" i="1"/>
  <c r="Z452" i="1"/>
  <c r="BP475" i="1"/>
  <c r="BN475" i="1"/>
  <c r="Z475" i="1"/>
  <c r="BP503" i="1"/>
  <c r="BN503" i="1"/>
  <c r="Z503" i="1"/>
  <c r="Y522" i="1"/>
  <c r="BP517" i="1"/>
  <c r="BN517" i="1"/>
  <c r="Z517" i="1"/>
  <c r="BP527" i="1"/>
  <c r="BN527" i="1"/>
  <c r="Z527" i="1"/>
  <c r="BP580" i="1"/>
  <c r="BN580" i="1"/>
  <c r="Z580" i="1"/>
  <c r="Y590" i="1"/>
  <c r="Y589" i="1"/>
  <c r="BP588" i="1"/>
  <c r="BN588" i="1"/>
  <c r="Z588" i="1"/>
  <c r="Z589" i="1" s="1"/>
  <c r="Y333" i="1"/>
  <c r="BP377" i="1"/>
  <c r="BN377" i="1"/>
  <c r="Z377" i="1"/>
  <c r="BP389" i="1"/>
  <c r="BN389" i="1"/>
  <c r="Z389" i="1"/>
  <c r="BP407" i="1"/>
  <c r="BN407" i="1"/>
  <c r="Z407" i="1"/>
  <c r="BP421" i="1"/>
  <c r="BN421" i="1"/>
  <c r="Z421" i="1"/>
  <c r="BP441" i="1"/>
  <c r="BN441" i="1"/>
  <c r="Z441" i="1"/>
  <c r="BP448" i="1"/>
  <c r="BN448" i="1"/>
  <c r="Z448" i="1"/>
  <c r="BP460" i="1"/>
  <c r="BN460" i="1"/>
  <c r="Z460" i="1"/>
  <c r="BP488" i="1"/>
  <c r="BN488" i="1"/>
  <c r="Z488" i="1"/>
  <c r="BP507" i="1"/>
  <c r="BN507" i="1"/>
  <c r="Z507" i="1"/>
  <c r="BP521" i="1"/>
  <c r="BN521" i="1"/>
  <c r="Z521" i="1"/>
  <c r="Y581" i="1"/>
  <c r="BP579" i="1"/>
  <c r="BN579" i="1"/>
  <c r="Z579" i="1"/>
  <c r="Z581" i="1" s="1"/>
  <c r="V605" i="1"/>
  <c r="Y371" i="1"/>
  <c r="Y397" i="1"/>
  <c r="Y401" i="1"/>
  <c r="Y456" i="1"/>
  <c r="Y480" i="1"/>
  <c r="AC605" i="1"/>
  <c r="Y513" i="1"/>
  <c r="Y528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Y76" i="1"/>
  <c r="Z69" i="1"/>
  <c r="BN69" i="1"/>
  <c r="Z71" i="1"/>
  <c r="BN71" i="1"/>
  <c r="Z74" i="1"/>
  <c r="BN74" i="1"/>
  <c r="Y77" i="1"/>
  <c r="Y82" i="1"/>
  <c r="BP79" i="1"/>
  <c r="BN79" i="1"/>
  <c r="Z79" i="1"/>
  <c r="Z81" i="1" s="1"/>
  <c r="Y90" i="1"/>
  <c r="BP87" i="1"/>
  <c r="BN87" i="1"/>
  <c r="Z87" i="1"/>
  <c r="BP99" i="1"/>
  <c r="BN99" i="1"/>
  <c r="Z99" i="1"/>
  <c r="Z101" i="1" s="1"/>
  <c r="BP108" i="1"/>
  <c r="BN108" i="1"/>
  <c r="Z108" i="1"/>
  <c r="BP116" i="1"/>
  <c r="BN116" i="1"/>
  <c r="Z116" i="1"/>
  <c r="H9" i="1"/>
  <c r="Y24" i="1"/>
  <c r="Y59" i="1"/>
  <c r="BP85" i="1"/>
  <c r="BN85" i="1"/>
  <c r="Z85" i="1"/>
  <c r="BP89" i="1"/>
  <c r="BN89" i="1"/>
  <c r="Z89" i="1"/>
  <c r="Y91" i="1"/>
  <c r="Y96" i="1"/>
  <c r="BP93" i="1"/>
  <c r="BN93" i="1"/>
  <c r="Z93" i="1"/>
  <c r="Z95" i="1" s="1"/>
  <c r="Z110" i="1"/>
  <c r="BP106" i="1"/>
  <c r="BN106" i="1"/>
  <c r="Z106" i="1"/>
  <c r="Y110" i="1"/>
  <c r="Y118" i="1"/>
  <c r="BP114" i="1"/>
  <c r="BN114" i="1"/>
  <c r="Z114" i="1"/>
  <c r="Z118" i="1" s="1"/>
  <c r="E605" i="1"/>
  <c r="Y111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Z176" i="1"/>
  <c r="BN176" i="1"/>
  <c r="Z178" i="1"/>
  <c r="BN178" i="1"/>
  <c r="Y181" i="1"/>
  <c r="Y187" i="1"/>
  <c r="Y199" i="1"/>
  <c r="Y206" i="1"/>
  <c r="Y210" i="1"/>
  <c r="Y222" i="1"/>
  <c r="Y236" i="1"/>
  <c r="Y244" i="1"/>
  <c r="Y255" i="1"/>
  <c r="Z261" i="1"/>
  <c r="BN261" i="1"/>
  <c r="Z263" i="1"/>
  <c r="BN263" i="1"/>
  <c r="Z265" i="1"/>
  <c r="BN265" i="1"/>
  <c r="Z273" i="1"/>
  <c r="BN273" i="1"/>
  <c r="Z275" i="1"/>
  <c r="BN275" i="1"/>
  <c r="Y278" i="1"/>
  <c r="Y283" i="1"/>
  <c r="Q605" i="1"/>
  <c r="Z287" i="1"/>
  <c r="Z289" i="1" s="1"/>
  <c r="BN287" i="1"/>
  <c r="Y290" i="1"/>
  <c r="R605" i="1"/>
  <c r="Z294" i="1"/>
  <c r="BN294" i="1"/>
  <c r="Z296" i="1"/>
  <c r="BN296" i="1"/>
  <c r="Y299" i="1"/>
  <c r="Y304" i="1"/>
  <c r="Y309" i="1"/>
  <c r="Y314" i="1"/>
  <c r="Z312" i="1"/>
  <c r="Z313" i="1" s="1"/>
  <c r="BN312" i="1"/>
  <c r="Y313" i="1"/>
  <c r="BP319" i="1"/>
  <c r="BN319" i="1"/>
  <c r="Z319" i="1"/>
  <c r="BP323" i="1"/>
  <c r="BN323" i="1"/>
  <c r="Z323" i="1"/>
  <c r="BP331" i="1"/>
  <c r="BN331" i="1"/>
  <c r="Z331" i="1"/>
  <c r="Y342" i="1"/>
  <c r="BP335" i="1"/>
  <c r="BN335" i="1"/>
  <c r="Z335" i="1"/>
  <c r="Y341" i="1"/>
  <c r="Y155" i="1"/>
  <c r="Z183" i="1"/>
  <c r="Z186" i="1" s="1"/>
  <c r="BN183" i="1"/>
  <c r="BP183" i="1"/>
  <c r="Z185" i="1"/>
  <c r="BN185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Z235" i="1" s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0" i="1"/>
  <c r="BN240" i="1"/>
  <c r="Z242" i="1"/>
  <c r="BN242" i="1"/>
  <c r="Z247" i="1"/>
  <c r="Z255" i="1" s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Z264" i="1"/>
  <c r="BN264" i="1"/>
  <c r="Z266" i="1"/>
  <c r="BN266" i="1"/>
  <c r="Y267" i="1"/>
  <c r="Y277" i="1"/>
  <c r="Y289" i="1"/>
  <c r="Y298" i="1"/>
  <c r="BP318" i="1"/>
  <c r="BN318" i="1"/>
  <c r="Z318" i="1"/>
  <c r="BP321" i="1"/>
  <c r="BN321" i="1"/>
  <c r="Z321" i="1"/>
  <c r="Y325" i="1"/>
  <c r="BP329" i="1"/>
  <c r="BN329" i="1"/>
  <c r="Z329" i="1"/>
  <c r="Z332" i="1" s="1"/>
  <c r="BP337" i="1"/>
  <c r="BN337" i="1"/>
  <c r="Z337" i="1"/>
  <c r="Y347" i="1"/>
  <c r="Y355" i="1"/>
  <c r="Y361" i="1"/>
  <c r="Y366" i="1"/>
  <c r="Y372" i="1"/>
  <c r="Y386" i="1"/>
  <c r="Y390" i="1"/>
  <c r="Y396" i="1"/>
  <c r="Y402" i="1"/>
  <c r="Y410" i="1"/>
  <c r="Y414" i="1"/>
  <c r="Y422" i="1"/>
  <c r="Y457" i="1"/>
  <c r="Y461" i="1"/>
  <c r="BP478" i="1"/>
  <c r="BN478" i="1"/>
  <c r="Z478" i="1"/>
  <c r="Y483" i="1"/>
  <c r="BP482" i="1"/>
  <c r="BN482" i="1"/>
  <c r="Z482" i="1"/>
  <c r="Z483" i="1" s="1"/>
  <c r="Y484" i="1"/>
  <c r="AA605" i="1"/>
  <c r="Y491" i="1"/>
  <c r="Y490" i="1"/>
  <c r="BP487" i="1"/>
  <c r="BN487" i="1"/>
  <c r="Z487" i="1"/>
  <c r="U605" i="1"/>
  <c r="Y326" i="1"/>
  <c r="Z339" i="1"/>
  <c r="BN339" i="1"/>
  <c r="Z345" i="1"/>
  <c r="Z347" i="1" s="1"/>
  <c r="BN345" i="1"/>
  <c r="Z350" i="1"/>
  <c r="Z354" i="1" s="1"/>
  <c r="BN350" i="1"/>
  <c r="BP350" i="1"/>
  <c r="Z351" i="1"/>
  <c r="BN351" i="1"/>
  <c r="Z353" i="1"/>
  <c r="BN353" i="1"/>
  <c r="Z357" i="1"/>
  <c r="BN357" i="1"/>
  <c r="BP357" i="1"/>
  <c r="Z359" i="1"/>
  <c r="BN359" i="1"/>
  <c r="Z364" i="1"/>
  <c r="Z365" i="1" s="1"/>
  <c r="BN364" i="1"/>
  <c r="BP364" i="1"/>
  <c r="Y365" i="1"/>
  <c r="Z368" i="1"/>
  <c r="Z371" i="1" s="1"/>
  <c r="BN368" i="1"/>
  <c r="BP368" i="1"/>
  <c r="Z370" i="1"/>
  <c r="BN370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Z394" i="1"/>
  <c r="Z396" i="1" s="1"/>
  <c r="BN394" i="1"/>
  <c r="Z400" i="1"/>
  <c r="Z401" i="1" s="1"/>
  <c r="BN400" i="1"/>
  <c r="X605" i="1"/>
  <c r="Z406" i="1"/>
  <c r="BN406" i="1"/>
  <c r="Z408" i="1"/>
  <c r="BN408" i="1"/>
  <c r="Y409" i="1"/>
  <c r="Z412" i="1"/>
  <c r="Z414" i="1" s="1"/>
  <c r="BN412" i="1"/>
  <c r="BP412" i="1"/>
  <c r="Z418" i="1"/>
  <c r="BN418" i="1"/>
  <c r="Z420" i="1"/>
  <c r="BN420" i="1"/>
  <c r="Y605" i="1"/>
  <c r="Y433" i="1"/>
  <c r="Z436" i="1"/>
  <c r="BN436" i="1"/>
  <c r="Z438" i="1"/>
  <c r="BN438" i="1"/>
  <c r="Z440" i="1"/>
  <c r="BN440" i="1"/>
  <c r="Z442" i="1"/>
  <c r="BN442" i="1"/>
  <c r="Z444" i="1"/>
  <c r="BN444" i="1"/>
  <c r="Z446" i="1"/>
  <c r="BN446" i="1"/>
  <c r="Z447" i="1"/>
  <c r="BN447" i="1"/>
  <c r="Z449" i="1"/>
  <c r="BN449" i="1"/>
  <c r="Z451" i="1"/>
  <c r="BN451" i="1"/>
  <c r="Z453" i="1"/>
  <c r="BN453" i="1"/>
  <c r="Z455" i="1"/>
  <c r="BN455" i="1"/>
  <c r="Z459" i="1"/>
  <c r="BN459" i="1"/>
  <c r="BP459" i="1"/>
  <c r="Z605" i="1"/>
  <c r="Y471" i="1"/>
  <c r="Y479" i="1"/>
  <c r="Z474" i="1"/>
  <c r="BN474" i="1"/>
  <c r="BP476" i="1"/>
  <c r="BN476" i="1"/>
  <c r="Z476" i="1"/>
  <c r="Z489" i="1"/>
  <c r="BN489" i="1"/>
  <c r="Z494" i="1"/>
  <c r="Z495" i="1" s="1"/>
  <c r="BN494" i="1"/>
  <c r="BP494" i="1"/>
  <c r="Y495" i="1"/>
  <c r="Z500" i="1"/>
  <c r="Z508" i="1" s="1"/>
  <c r="BN500" i="1"/>
  <c r="BP500" i="1"/>
  <c r="Z502" i="1"/>
  <c r="BN502" i="1"/>
  <c r="Z504" i="1"/>
  <c r="BN504" i="1"/>
  <c r="Z506" i="1"/>
  <c r="BN506" i="1"/>
  <c r="Y509" i="1"/>
  <c r="Z512" i="1"/>
  <c r="Z513" i="1" s="1"/>
  <c r="BN512" i="1"/>
  <c r="BP512" i="1"/>
  <c r="Z516" i="1"/>
  <c r="BN516" i="1"/>
  <c r="BP516" i="1"/>
  <c r="Z518" i="1"/>
  <c r="BN518" i="1"/>
  <c r="Z520" i="1"/>
  <c r="BN520" i="1"/>
  <c r="Y523" i="1"/>
  <c r="Z526" i="1"/>
  <c r="BN526" i="1"/>
  <c r="Y529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AB605" i="1"/>
  <c r="Y508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51" i="1" l="1"/>
  <c r="Z528" i="1"/>
  <c r="Z461" i="1"/>
  <c r="Z568" i="1"/>
  <c r="Z479" i="1"/>
  <c r="Z456" i="1"/>
  <c r="Z422" i="1"/>
  <c r="Z409" i="1"/>
  <c r="Z325" i="1"/>
  <c r="Z267" i="1"/>
  <c r="Z277" i="1"/>
  <c r="Z90" i="1"/>
  <c r="Z221" i="1"/>
  <c r="Z298" i="1"/>
  <c r="Z180" i="1"/>
  <c r="Z76" i="1"/>
  <c r="Z36" i="1"/>
  <c r="Z544" i="1"/>
  <c r="Y597" i="1"/>
  <c r="Z575" i="1"/>
  <c r="Z561" i="1"/>
  <c r="Z522" i="1"/>
  <c r="Z385" i="1"/>
  <c r="Z360" i="1"/>
  <c r="Z490" i="1"/>
  <c r="Z243" i="1"/>
  <c r="Z199" i="1"/>
  <c r="Z341" i="1"/>
  <c r="Z144" i="1"/>
  <c r="Y595" i="1"/>
  <c r="Z59" i="1"/>
  <c r="Y599" i="1"/>
  <c r="Y596" i="1"/>
  <c r="Y598" i="1" s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<sst xmlns="http://schemas.openxmlformats.org/spreadsheetml/2006/main" count="2465" uniqueCount="787">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</sst>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94" sqref="AA94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45556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107</v>
      </c>
      <c r="Y123" s="384">
        <f>IFERROR(IF(X123="",0,CEILING((X123/$H123),1)*$H123),"")</f>
        <v>112</v>
      </c>
      <c r="Z123" s="36">
        <f>IFERROR(IF(Y123=0,"",ROUNDUP(Y123/H123,0)*0.02175),"")</f>
        <v>0.21749999999999997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111.58571428571429</v>
      </c>
      <c r="BN123" s="64">
        <f>IFERROR(Y123*I123/H123,"0")</f>
        <v>116.8</v>
      </c>
      <c r="BO123" s="64">
        <f>IFERROR(1/J123*(X123/H123),"0")</f>
        <v>0.17059948979591835</v>
      </c>
      <c r="BP123" s="64">
        <f>IFERROR(1/J123*(Y123/H123),"0")</f>
        <v>0.17857142857142855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9.5535714285714288</v>
      </c>
      <c r="Y127" s="385">
        <f>IFERROR(Y122/H122,"0")+IFERROR(Y123/H123,"0")+IFERROR(Y124/H124,"0")+IFERROR(Y125/H125,"0")+IFERROR(Y126/H126,"0")</f>
        <v>10</v>
      </c>
      <c r="Z127" s="385">
        <f>IFERROR(IF(Z122="",0,Z122),"0")+IFERROR(IF(Z123="",0,Z123),"0")+IFERROR(IF(Z124="",0,Z124),"0")+IFERROR(IF(Z125="",0,Z125),"0")+IFERROR(IF(Z126="",0,Z126),"0")</f>
        <v>0.21749999999999997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107</v>
      </c>
      <c r="Y128" s="385">
        <f>IFERROR(SUM(Y122:Y126),"0")</f>
        <v>112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166</v>
      </c>
      <c r="Y183" s="384">
        <f>IFERROR(IF(X183="",0,CEILING((X183/$H183),1)*$H183),"")</f>
        <v>168</v>
      </c>
      <c r="Z183" s="36">
        <f>IFERROR(IF(Y183=0,"",ROUNDUP(Y183/H183,0)*0.02175),"")</f>
        <v>0.43499999999999994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177.14571428571429</v>
      </c>
      <c r="BN183" s="64">
        <f>IFERROR(Y183*I183/H183,"0")</f>
        <v>179.28</v>
      </c>
      <c r="BO183" s="64">
        <f>IFERROR(1/J183*(X183/H183),"0")</f>
        <v>0.35289115646258501</v>
      </c>
      <c r="BP183" s="64">
        <f>IFERROR(1/J183*(Y183/H183),"0")</f>
        <v>0.3571428571428571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19.761904761904763</v>
      </c>
      <c r="Y186" s="385">
        <f>IFERROR(Y183/H183,"0")+IFERROR(Y184/H184,"0")+IFERROR(Y185/H185,"0")</f>
        <v>20</v>
      </c>
      <c r="Z186" s="385">
        <f>IFERROR(IF(Z183="",0,Z183),"0")+IFERROR(IF(Z184="",0,Z184),"0")+IFERROR(IF(Z185="",0,Z185),"0")</f>
        <v>0.43499999999999994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166</v>
      </c>
      <c r="Y187" s="385">
        <f>IFERROR(SUM(Y183:Y185),"0")</f>
        <v>168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186</v>
      </c>
      <c r="Y213" s="384">
        <f t="shared" ref="Y213:Y220" si="31">IFERROR(IF(X213="",0,CEILING((X213/$H213),1)*$H213),"")</f>
        <v>189</v>
      </c>
      <c r="Z213" s="36">
        <f>IFERROR(IF(Y213=0,"",ROUNDUP(Y213/H213,0)*0.00937),"")</f>
        <v>0.32795000000000002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193.23333333333332</v>
      </c>
      <c r="BN213" s="64">
        <f t="shared" ref="BN213:BN220" si="33">IFERROR(Y213*I213/H213,"0")</f>
        <v>196.35</v>
      </c>
      <c r="BO213" s="64">
        <f t="shared" ref="BO213:BO220" si="34">IFERROR(1/J213*(X213/H213),"0")</f>
        <v>0.28703703703703703</v>
      </c>
      <c r="BP213" s="64">
        <f t="shared" ref="BP213:BP220" si="35">IFERROR(1/J213*(Y213/H213),"0")</f>
        <v>0.29166666666666669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166</v>
      </c>
      <c r="Y214" s="384">
        <f t="shared" si="31"/>
        <v>167.4</v>
      </c>
      <c r="Z214" s="36">
        <f>IFERROR(IF(Y214=0,"",ROUNDUP(Y214/H214,0)*0.00937),"")</f>
        <v>0.29047000000000001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172.45555555555558</v>
      </c>
      <c r="BN214" s="64">
        <f t="shared" si="33"/>
        <v>173.91</v>
      </c>
      <c r="BO214" s="64">
        <f t="shared" si="34"/>
        <v>0.25617283950617281</v>
      </c>
      <c r="BP214" s="64">
        <f t="shared" si="35"/>
        <v>0.2583333333333333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65.18518518518519</v>
      </c>
      <c r="Y221" s="385">
        <f>IFERROR(Y213/H213,"0")+IFERROR(Y214/H214,"0")+IFERROR(Y215/H215,"0")+IFERROR(Y216/H216,"0")+IFERROR(Y217/H217,"0")+IFERROR(Y218/H218,"0")+IFERROR(Y219/H219,"0")+IFERROR(Y220/H220,"0")</f>
        <v>66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0.61841999999999997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352</v>
      </c>
      <c r="Y222" s="385">
        <f>IFERROR(SUM(Y213:Y220),"0")</f>
        <v>356.4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68</v>
      </c>
      <c r="Y225" s="384">
        <f t="shared" si="36"/>
        <v>70.2</v>
      </c>
      <c r="Z225" s="36">
        <f>IFERROR(IF(Y225=0,"",ROUNDUP(Y225/H225,0)*0.02175),"")</f>
        <v>0.19574999999999998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72.916923076923084</v>
      </c>
      <c r="BN225" s="64">
        <f t="shared" si="38"/>
        <v>75.27600000000001</v>
      </c>
      <c r="BO225" s="64">
        <f t="shared" si="39"/>
        <v>0.15567765567765568</v>
      </c>
      <c r="BP225" s="64">
        <f t="shared" si="40"/>
        <v>0.1607142857142857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97</v>
      </c>
      <c r="Y228" s="384">
        <f t="shared" si="36"/>
        <v>98.399999999999991</v>
      </c>
      <c r="Z228" s="36">
        <f t="shared" ref="Z228:Z234" si="41">IFERROR(IF(Y228=0,"",ROUNDUP(Y228/H228,0)*0.00753),"")</f>
        <v>0.30873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108.72083333333335</v>
      </c>
      <c r="BN228" s="64">
        <f t="shared" si="38"/>
        <v>110.28999999999999</v>
      </c>
      <c r="BO228" s="64">
        <f t="shared" si="39"/>
        <v>0.2590811965811966</v>
      </c>
      <c r="BP228" s="64">
        <f t="shared" si="40"/>
        <v>0.26282051282051283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31</v>
      </c>
      <c r="Y231" s="384">
        <f t="shared" si="36"/>
        <v>31.2</v>
      </c>
      <c r="Z231" s="36">
        <f t="shared" si="41"/>
        <v>9.7890000000000005E-2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34.513333333333335</v>
      </c>
      <c r="BN231" s="64">
        <f t="shared" si="38"/>
        <v>34.736000000000004</v>
      </c>
      <c r="BO231" s="64">
        <f t="shared" si="39"/>
        <v>8.279914529914531E-2</v>
      </c>
      <c r="BP231" s="64">
        <f t="shared" si="40"/>
        <v>8.3333333333333329E-2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62.051282051282058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0.60237000000000007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196</v>
      </c>
      <c r="Y236" s="385">
        <f>IFERROR(SUM(Y224:Y234),"0")</f>
        <v>199.79999999999998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26</v>
      </c>
      <c r="Y242" s="384">
        <f>IFERROR(IF(X242="",0,CEILING((X242/$H242),1)*$H242),"")</f>
        <v>26.4</v>
      </c>
      <c r="Z242" s="36">
        <f>IFERROR(IF(Y242=0,"",ROUNDUP(Y242/H242,0)*0.00753),"")</f>
        <v>8.2830000000000001E-2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28.946666666666673</v>
      </c>
      <c r="BN242" s="64">
        <f>IFERROR(Y242*I242/H242,"0")</f>
        <v>29.392000000000003</v>
      </c>
      <c r="BO242" s="64">
        <f>IFERROR(1/J242*(X242/H242),"0")</f>
        <v>6.9444444444444448E-2</v>
      </c>
      <c r="BP242" s="64">
        <f>IFERROR(1/J242*(Y242/H242),"0")</f>
        <v>7.0512820512820512E-2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10.833333333333334</v>
      </c>
      <c r="Y243" s="385">
        <f>IFERROR(Y238/H238,"0")+IFERROR(Y239/H239,"0")+IFERROR(Y240/H240,"0")+IFERROR(Y241/H241,"0")+IFERROR(Y242/H242,"0")</f>
        <v>11</v>
      </c>
      <c r="Z243" s="385">
        <f>IFERROR(IF(Z238="",0,Z238),"0")+IFERROR(IF(Z239="",0,Z239),"0")+IFERROR(IF(Z240="",0,Z240),"0")+IFERROR(IF(Z241="",0,Z241),"0")+IFERROR(IF(Z242="",0,Z242),"0")</f>
        <v>8.2830000000000001E-2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26</v>
      </c>
      <c r="Y244" s="385">
        <f>IFERROR(SUM(Y238:Y242),"0")</f>
        <v>26.4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46</v>
      </c>
      <c r="Y260" s="384">
        <f t="shared" si="47"/>
        <v>46.4</v>
      </c>
      <c r="Z260" s="36">
        <f>IFERROR(IF(Y260=0,"",ROUNDUP(Y260/H260,0)*0.02175),"")</f>
        <v>8.6999999999999994E-2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47.903448275862068</v>
      </c>
      <c r="BN260" s="64">
        <f t="shared" si="49"/>
        <v>48.319999999999993</v>
      </c>
      <c r="BO260" s="64">
        <f t="shared" si="50"/>
        <v>7.0812807881773396E-2</v>
      </c>
      <c r="BP260" s="64">
        <f t="shared" si="51"/>
        <v>7.1428571428571425E-2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6</v>
      </c>
      <c r="Y263" s="384">
        <f t="shared" si="47"/>
        <v>8</v>
      </c>
      <c r="Z263" s="36">
        <f>IFERROR(IF(Y263=0,"",ROUNDUP(Y263/H263,0)*0.00937),"")</f>
        <v>1.874E-2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6.36</v>
      </c>
      <c r="BN263" s="64">
        <f t="shared" si="49"/>
        <v>8.48</v>
      </c>
      <c r="BO263" s="64">
        <f t="shared" si="50"/>
        <v>1.2500000000000001E-2</v>
      </c>
      <c r="BP263" s="64">
        <f t="shared" si="51"/>
        <v>1.6666666666666666E-2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5.4655172413793105</v>
      </c>
      <c r="Y267" s="385">
        <f>IFERROR(Y259/H259,"0")+IFERROR(Y260/H260,"0")+IFERROR(Y261/H261,"0")+IFERROR(Y262/H262,"0")+IFERROR(Y263/H263,"0")+IFERROR(Y264/H264,"0")+IFERROR(Y265/H265,"0")+IFERROR(Y266/H266,"0")</f>
        <v>6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0.10574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52</v>
      </c>
      <c r="Y268" s="385">
        <f>IFERROR(SUM(Y259:Y266),"0")</f>
        <v>54.4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80</v>
      </c>
      <c r="Y328" s="384">
        <f>IFERROR(IF(X328="",0,CEILING((X328/$H328),1)*$H328),"")</f>
        <v>84</v>
      </c>
      <c r="Z328" s="36">
        <f>IFERROR(IF(Y328=0,"",ROUNDUP(Y328/H328,0)*0.00753),"")</f>
        <v>0.15060000000000001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84.952380952380949</v>
      </c>
      <c r="BN328" s="64">
        <f>IFERROR(Y328*I328/H328,"0")</f>
        <v>89.199999999999989</v>
      </c>
      <c r="BO328" s="64">
        <f>IFERROR(1/J328*(X328/H328),"0")</f>
        <v>0.1221001221001221</v>
      </c>
      <c r="BP328" s="64">
        <f>IFERROR(1/J328*(Y328/H328),"0")</f>
        <v>0.12820512820512819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19.047619047619047</v>
      </c>
      <c r="Y332" s="385">
        <f>IFERROR(Y328/H328,"0")+IFERROR(Y329/H329,"0")+IFERROR(Y330/H330,"0")+IFERROR(Y331/H331,"0")</f>
        <v>20</v>
      </c>
      <c r="Z332" s="385">
        <f>IFERROR(IF(Z328="",0,Z328),"0")+IFERROR(IF(Z329="",0,Z329),"0")+IFERROR(IF(Z330="",0,Z330),"0")+IFERROR(IF(Z331="",0,Z331),"0")</f>
        <v>0.15060000000000001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80</v>
      </c>
      <c r="Y333" s="385">
        <f>IFERROR(SUM(Y328:Y331),"0")</f>
        <v>84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309</v>
      </c>
      <c r="Y345" s="384">
        <f>IFERROR(IF(X345="",0,CEILING((X345/$H345),1)*$H345),"")</f>
        <v>312</v>
      </c>
      <c r="Z345" s="36">
        <f>IFERROR(IF(Y345=0,"",ROUNDUP(Y345/H345,0)*0.02175),"")</f>
        <v>0.86999999999999988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331.34307692307692</v>
      </c>
      <c r="BN345" s="64">
        <f>IFERROR(Y345*I345/H345,"0")</f>
        <v>334.56000000000006</v>
      </c>
      <c r="BO345" s="64">
        <f>IFERROR(1/J345*(X345/H345),"0")</f>
        <v>0.70741758241758235</v>
      </c>
      <c r="BP345" s="64">
        <f>IFERROR(1/J345*(Y345/H345),"0")</f>
        <v>0.71428571428571419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39.615384615384613</v>
      </c>
      <c r="Y347" s="385">
        <f>IFERROR(Y344/H344,"0")+IFERROR(Y345/H345,"0")+IFERROR(Y346/H346,"0")</f>
        <v>40</v>
      </c>
      <c r="Z347" s="385">
        <f>IFERROR(IF(Z344="",0,Z344),"0")+IFERROR(IF(Z345="",0,Z345),"0")+IFERROR(IF(Z346="",0,Z346),"0")</f>
        <v>0.86999999999999988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309</v>
      </c>
      <c r="Y348" s="385">
        <f>IFERROR(SUM(Y344:Y346),"0")</f>
        <v>312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18</v>
      </c>
      <c r="Y364" s="384">
        <f>IFERROR(IF(X364="",0,CEILING((X364/$H364),1)*$H364),"")</f>
        <v>18</v>
      </c>
      <c r="Z364" s="36">
        <f>IFERROR(IF(Y364=0,"",ROUNDUP(Y364/H364,0)*0.00753),"")</f>
        <v>7.5300000000000006E-2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20.48</v>
      </c>
      <c r="BN364" s="64">
        <f>IFERROR(Y364*I364/H364,"0")</f>
        <v>20.48</v>
      </c>
      <c r="BO364" s="64">
        <f>IFERROR(1/J364*(X364/H364),"0")</f>
        <v>6.4102564102564097E-2</v>
      </c>
      <c r="BP364" s="64">
        <f>IFERROR(1/J364*(Y364/H364),"0")</f>
        <v>6.4102564102564097E-2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10</v>
      </c>
      <c r="Y365" s="385">
        <f>IFERROR(Y364/H364,"0")</f>
        <v>10</v>
      </c>
      <c r="Z365" s="385">
        <f>IFERROR(IF(Z364="",0,Z364),"0")</f>
        <v>7.5300000000000006E-2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18</v>
      </c>
      <c r="Y366" s="385">
        <f>IFERROR(SUM(Y364:Y364),"0")</f>
        <v>18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1171</v>
      </c>
      <c r="Y377" s="384">
        <f t="shared" si="67"/>
        <v>1185</v>
      </c>
      <c r="Z377" s="36">
        <f>IFERROR(IF(Y377=0,"",ROUNDUP(Y377/H377,0)*0.02175),"")</f>
        <v>1.7182499999999998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1208.4720000000002</v>
      </c>
      <c r="BN377" s="64">
        <f t="shared" si="69"/>
        <v>1222.9199999999998</v>
      </c>
      <c r="BO377" s="64">
        <f t="shared" si="70"/>
        <v>1.6263888888888887</v>
      </c>
      <c r="BP377" s="64">
        <f t="shared" si="71"/>
        <v>1.6458333333333333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1034</v>
      </c>
      <c r="Y379" s="384">
        <f t="shared" si="67"/>
        <v>1035</v>
      </c>
      <c r="Z379" s="36">
        <f>IFERROR(IF(Y379=0,"",ROUNDUP(Y379/H379,0)*0.02175),"")</f>
        <v>1.5007499999999998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1067.088</v>
      </c>
      <c r="BN379" s="64">
        <f t="shared" si="69"/>
        <v>1068.1200000000001</v>
      </c>
      <c r="BO379" s="64">
        <f t="shared" si="70"/>
        <v>1.4361111111111111</v>
      </c>
      <c r="BP379" s="64">
        <f t="shared" si="71"/>
        <v>1.4375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807</v>
      </c>
      <c r="Y381" s="384">
        <f t="shared" si="67"/>
        <v>810</v>
      </c>
      <c r="Z381" s="36">
        <f>IFERROR(IF(Y381=0,"",ROUNDUP(Y381/H381,0)*0.02175),"")</f>
        <v>1.1744999999999999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832.82400000000007</v>
      </c>
      <c r="BN381" s="64">
        <f t="shared" si="69"/>
        <v>835.92000000000007</v>
      </c>
      <c r="BO381" s="64">
        <f t="shared" si="70"/>
        <v>1.1208333333333331</v>
      </c>
      <c r="BP381" s="64">
        <f t="shared" si="71"/>
        <v>1.125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200.8</v>
      </c>
      <c r="Y385" s="385">
        <f>IFERROR(Y376/H376,"0")+IFERROR(Y377/H377,"0")+IFERROR(Y378/H378,"0")+IFERROR(Y379/H379,"0")+IFERROR(Y380/H380,"0")+IFERROR(Y381/H381,"0")+IFERROR(Y382/H382,"0")+IFERROR(Y383/H383,"0")+IFERROR(Y384/H384,"0")</f>
        <v>202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4.3934999999999995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3012</v>
      </c>
      <c r="Y386" s="385">
        <f>IFERROR(SUM(Y376:Y384),"0")</f>
        <v>3030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245</v>
      </c>
      <c r="Y388" s="384">
        <f>IFERROR(IF(X388="",0,CEILING((X388/$H388),1)*$H388),"")</f>
        <v>255</v>
      </c>
      <c r="Z388" s="36">
        <f>IFERROR(IF(Y388=0,"",ROUNDUP(Y388/H388,0)*0.02175),"")</f>
        <v>0.36974999999999997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252.84</v>
      </c>
      <c r="BN388" s="64">
        <f>IFERROR(Y388*I388/H388,"0")</f>
        <v>263.16000000000003</v>
      </c>
      <c r="BO388" s="64">
        <f>IFERROR(1/J388*(X388/H388),"0")</f>
        <v>0.34027777777777773</v>
      </c>
      <c r="BP388" s="64">
        <f>IFERROR(1/J388*(Y388/H388),"0")</f>
        <v>0.35416666666666663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16.333333333333332</v>
      </c>
      <c r="Y390" s="385">
        <f>IFERROR(Y388/H388,"0")+IFERROR(Y389/H389,"0")</f>
        <v>17</v>
      </c>
      <c r="Z390" s="385">
        <f>IFERROR(IF(Z388="",0,Z388),"0")+IFERROR(IF(Z389="",0,Z389),"0")</f>
        <v>0.36974999999999997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245</v>
      </c>
      <c r="Y391" s="385">
        <f>IFERROR(SUM(Y388:Y389),"0")</f>
        <v>255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26</v>
      </c>
      <c r="Y395" s="384">
        <f>IFERROR(IF(X395="",0,CEILING((X395/$H395),1)*$H395),"")</f>
        <v>31.2</v>
      </c>
      <c r="Z395" s="36">
        <f>IFERROR(IF(Y395=0,"",ROUNDUP(Y395/H395,0)*0.02175),"")</f>
        <v>8.6999999999999994E-2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27.880000000000003</v>
      </c>
      <c r="BN395" s="64">
        <f>IFERROR(Y395*I395/H395,"0")</f>
        <v>33.456000000000003</v>
      </c>
      <c r="BO395" s="64">
        <f>IFERROR(1/J395*(X395/H395),"0")</f>
        <v>5.9523809523809521E-2</v>
      </c>
      <c r="BP395" s="64">
        <f>IFERROR(1/J395*(Y395/H395),"0")</f>
        <v>7.1428571428571425E-2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3.3333333333333335</v>
      </c>
      <c r="Y396" s="385">
        <f>IFERROR(Y393/H393,"0")+IFERROR(Y394/H394,"0")+IFERROR(Y395/H395,"0")</f>
        <v>4</v>
      </c>
      <c r="Z396" s="385">
        <f>IFERROR(IF(Z393="",0,Z393),"0")+IFERROR(IF(Z394="",0,Z394),"0")+IFERROR(IF(Z395="",0,Z395),"0")</f>
        <v>8.6999999999999994E-2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26</v>
      </c>
      <c r="Y397" s="385">
        <f>IFERROR(SUM(Y393:Y395),"0")</f>
        <v>31.2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301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322.76461538461541</v>
      </c>
      <c r="BN399" s="64">
        <f>IFERROR(Y399*I399/H399,"0")</f>
        <v>326.19600000000003</v>
      </c>
      <c r="BO399" s="64">
        <f>IFERROR(1/J399*(X399/H399),"0")</f>
        <v>0.6891025641025641</v>
      </c>
      <c r="BP399" s="64">
        <f>IFERROR(1/J399*(Y399/H399),"0")</f>
        <v>0.6964285714285714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38.589743589743591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301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58</v>
      </c>
      <c r="Y417" s="384">
        <f>IFERROR(IF(X417="",0,CEILING((X417/$H417),1)*$H417),"")</f>
        <v>62.4</v>
      </c>
      <c r="Z417" s="36">
        <f>IFERROR(IF(Y417=0,"",ROUNDUP(Y417/H417,0)*0.02175),"")</f>
        <v>0.17399999999999999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62.19384615384616</v>
      </c>
      <c r="BN417" s="64">
        <f>IFERROR(Y417*I417/H417,"0")</f>
        <v>66.912000000000006</v>
      </c>
      <c r="BO417" s="64">
        <f>IFERROR(1/J417*(X417/H417),"0")</f>
        <v>0.13278388278388278</v>
      </c>
      <c r="BP417" s="64">
        <f>IFERROR(1/J417*(Y417/H417),"0")</f>
        <v>0.14285714285714285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7.4358974358974361</v>
      </c>
      <c r="Y422" s="385">
        <f>IFERROR(Y417/H417,"0")+IFERROR(Y418/H418,"0")+IFERROR(Y419/H419,"0")+IFERROR(Y420/H420,"0")+IFERROR(Y421/H421,"0")</f>
        <v>8</v>
      </c>
      <c r="Z422" s="385">
        <f>IFERROR(IF(Z417="",0,Z417),"0")+IFERROR(IF(Z418="",0,Z418),"0")+IFERROR(IF(Z419="",0,Z419),"0")+IFERROR(IF(Z420="",0,Z420),"0")+IFERROR(IF(Z421="",0,Z421),"0")</f>
        <v>0.17399999999999999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58</v>
      </c>
      <c r="Y423" s="385">
        <f>IFERROR(SUM(Y417:Y421),"0")</f>
        <v>62.4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58</v>
      </c>
      <c r="Y438" s="384">
        <f t="shared" si="72"/>
        <v>58.800000000000004</v>
      </c>
      <c r="Z438" s="36">
        <f>IFERROR(IF(Y438=0,"",ROUNDUP(Y438/H438,0)*0.00753),"")</f>
        <v>0.10542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61.17619047619047</v>
      </c>
      <c r="BN438" s="64">
        <f t="shared" si="74"/>
        <v>62.019999999999996</v>
      </c>
      <c r="BO438" s="64">
        <f t="shared" si="75"/>
        <v>8.8522588522588513E-2</v>
      </c>
      <c r="BP438" s="64">
        <f t="shared" si="76"/>
        <v>8.9743589743589744E-2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5</v>
      </c>
      <c r="Y451" s="384">
        <f t="shared" si="72"/>
        <v>6.3000000000000007</v>
      </c>
      <c r="Z451" s="36">
        <f t="shared" si="77"/>
        <v>1.506E-2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5.3095238095238093</v>
      </c>
      <c r="BN451" s="64">
        <f t="shared" si="74"/>
        <v>6.69</v>
      </c>
      <c r="BO451" s="64">
        <f t="shared" si="75"/>
        <v>1.0175010175010176E-2</v>
      </c>
      <c r="BP451" s="64">
        <f t="shared" si="76"/>
        <v>1.2820512820512822E-2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16.19047619047619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17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0.12048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63</v>
      </c>
      <c r="Y457" s="385">
        <f>IFERROR(SUM(Y435:Y455),"0")</f>
        <v>65.100000000000009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109</v>
      </c>
      <c r="Y473" s="384">
        <f t="shared" ref="Y473:Y478" si="78">IFERROR(IF(X473="",0,CEILING((X473/$H473),1)*$H473),"")</f>
        <v>109.2</v>
      </c>
      <c r="Z473" s="36">
        <f>IFERROR(IF(Y473=0,"",ROUNDUP(Y473/H473,0)*0.00753),"")</f>
        <v>0.19578000000000001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114.9690476190476</v>
      </c>
      <c r="BN473" s="64">
        <f t="shared" ref="BN473:BN478" si="80">IFERROR(Y473*I473/H473,"0")</f>
        <v>115.17999999999999</v>
      </c>
      <c r="BO473" s="64">
        <f t="shared" ref="BO473:BO478" si="81">IFERROR(1/J473*(X473/H473),"0")</f>
        <v>0.16636141636141635</v>
      </c>
      <c r="BP473" s="64">
        <f t="shared" ref="BP473:BP478" si="82">IFERROR(1/J473*(Y473/H473),"0")</f>
        <v>0.16666666666666666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25.952380952380953</v>
      </c>
      <c r="Y479" s="385">
        <f>IFERROR(Y473/H473,"0")+IFERROR(Y474/H474,"0")+IFERROR(Y475/H475,"0")+IFERROR(Y476/H476,"0")+IFERROR(Y477/H477,"0")+IFERROR(Y478/H478,"0")</f>
        <v>26</v>
      </c>
      <c r="Z479" s="385">
        <f>IFERROR(IF(Z473="",0,Z473),"0")+IFERROR(IF(Z474="",0,Z474),"0")+IFERROR(IF(Z475="",0,Z475),"0")+IFERROR(IF(Z476="",0,Z476),"0")+IFERROR(IF(Z477="",0,Z477),"0")+IFERROR(IF(Z478="",0,Z478),"0")</f>
        <v>0.19578000000000001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109</v>
      </c>
      <c r="Y480" s="385">
        <f>IFERROR(SUM(Y473:Y478),"0")</f>
        <v>109.2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409</v>
      </c>
      <c r="Y503" s="384">
        <f t="shared" si="83"/>
        <v>411.84000000000003</v>
      </c>
      <c r="Z503" s="36">
        <f t="shared" si="84"/>
        <v>0.93288000000000004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436.88636363636357</v>
      </c>
      <c r="BN503" s="64">
        <f t="shared" si="86"/>
        <v>439.91999999999996</v>
      </c>
      <c r="BO503" s="64">
        <f t="shared" si="87"/>
        <v>0.74482808857808858</v>
      </c>
      <c r="BP503" s="64">
        <f t="shared" si="88"/>
        <v>0.75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77.462121212121204</v>
      </c>
      <c r="Y508" s="385">
        <f>IFERROR(Y500/H500,"0")+IFERROR(Y501/H501,"0")+IFERROR(Y502/H502,"0")+IFERROR(Y503/H503,"0")+IFERROR(Y504/H504,"0")+IFERROR(Y505/H505,"0")+IFERROR(Y506/H506,"0")+IFERROR(Y507/H507,"0")</f>
        <v>78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0.93288000000000004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409</v>
      </c>
      <c r="Y509" s="385">
        <f>IFERROR(SUM(Y500:Y507),"0")</f>
        <v>411.84000000000003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170</v>
      </c>
      <c r="Y516" s="384">
        <f t="shared" ref="Y516:Y521" si="89">IFERROR(IF(X516="",0,CEILING((X516/$H516),1)*$H516),"")</f>
        <v>174.24</v>
      </c>
      <c r="Z516" s="36">
        <f>IFERROR(IF(Y516=0,"",ROUNDUP(Y516/H516,0)*0.01196),"")</f>
        <v>0.39468000000000003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181.59090909090907</v>
      </c>
      <c r="BN516" s="64">
        <f t="shared" ref="BN516:BN521" si="91">IFERROR(Y516*I516/H516,"0")</f>
        <v>186.12</v>
      </c>
      <c r="BO516" s="64">
        <f t="shared" ref="BO516:BO521" si="92">IFERROR(1/J516*(X516/H516),"0")</f>
        <v>0.3095862470862471</v>
      </c>
      <c r="BP516" s="64">
        <f t="shared" ref="BP516:BP521" si="93">IFERROR(1/J516*(Y516/H516),"0")</f>
        <v>0.31730769230769235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85</v>
      </c>
      <c r="Y517" s="384">
        <f t="shared" si="89"/>
        <v>89.76</v>
      </c>
      <c r="Z517" s="36">
        <f>IFERROR(IF(Y517=0,"",ROUNDUP(Y517/H517,0)*0.01196),"")</f>
        <v>0.20332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90.795454545454533</v>
      </c>
      <c r="BN517" s="64">
        <f t="shared" si="91"/>
        <v>95.88</v>
      </c>
      <c r="BO517" s="64">
        <f t="shared" si="92"/>
        <v>0.15479312354312355</v>
      </c>
      <c r="BP517" s="64">
        <f t="shared" si="93"/>
        <v>0.16346153846153846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25</v>
      </c>
      <c r="Y518" s="384">
        <f t="shared" si="89"/>
        <v>26.400000000000002</v>
      </c>
      <c r="Z518" s="36">
        <f>IFERROR(IF(Y518=0,"",ROUNDUP(Y518/H518,0)*0.01196),"")</f>
        <v>5.9799999999999999E-2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26.704545454545453</v>
      </c>
      <c r="BN518" s="64">
        <f t="shared" si="91"/>
        <v>28.200000000000003</v>
      </c>
      <c r="BO518" s="64">
        <f t="shared" si="92"/>
        <v>4.5527389277389273E-2</v>
      </c>
      <c r="BP518" s="64">
        <f t="shared" si="93"/>
        <v>4.807692307692308E-2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53.030303030303031</v>
      </c>
      <c r="Y522" s="385">
        <f>IFERROR(Y516/H516,"0")+IFERROR(Y517/H517,"0")+IFERROR(Y518/H518,"0")+IFERROR(Y519/H519,"0")+IFERROR(Y520/H520,"0")+IFERROR(Y521/H521,"0")</f>
        <v>55</v>
      </c>
      <c r="Z522" s="385">
        <f>IFERROR(IF(Z516="",0,Z516),"0")+IFERROR(IF(Z517="",0,Z517),"0")+IFERROR(IF(Z518="",0,Z518),"0")+IFERROR(IF(Z519="",0,Z519),"0")+IFERROR(IF(Z520="",0,Z520),"0")+IFERROR(IF(Z521="",0,Z521),"0")</f>
        <v>0.65780000000000005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280</v>
      </c>
      <c r="Y523" s="385">
        <f>IFERROR(SUM(Y516:Y521),"0")</f>
        <v>290.39999999999998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5812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5893.94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6085.4948095257241</v>
      </c>
      <c r="Y596" s="385">
        <f>IFERROR(SUM(BN22:BN592),"0")</f>
        <v>6171.9000000000005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10</v>
      </c>
      <c r="Y597" s="38">
        <f>ROUNDUP(SUM(BP22:BP592),0)</f>
        <v>10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6335.4948095257241</v>
      </c>
      <c r="Y598" s="385">
        <f>GrossWeightTotalR+PalletQtyTotalR*25</f>
        <v>6421.9000000000005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682.3080534089155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694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10.952259999999999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3.6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168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582.6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54.4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396</v>
      </c>
      <c r="V605" s="46">
        <f>IFERROR(Y364*1,"0")+IFERROR(Y368*1,"0")+IFERROR(Y369*1,"0")+IFERROR(Y370*1,"0")</f>
        <v>18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3620.3999999999996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62.4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65.100000000000009</v>
      </c>
      <c r="Z605" s="46">
        <f>IFERROR(Y469*1,"0")+IFERROR(Y473*1,"0")+IFERROR(Y474*1,"0")+IFERROR(Y475*1,"0")+IFERROR(Y476*1,"0")+IFERROR(Y477*1,"0")+IFERROR(Y478*1,"0")+IFERROR(Y482*1,"0")</f>
        <v>109.2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702.24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4,00"/>
        <filter val="1 171,00"/>
        <filter val="1,67"/>
        <filter val="10"/>
        <filter val="10,00"/>
        <filter val="10,83"/>
        <filter val="107,00"/>
        <filter val="109,00"/>
        <filter val="16,19"/>
        <filter val="16,33"/>
        <filter val="166,00"/>
        <filter val="170,00"/>
        <filter val="18,00"/>
        <filter val="186,00"/>
        <filter val="19,05"/>
        <filter val="19,76"/>
        <filter val="196,00"/>
        <filter val="200,80"/>
        <filter val="245,00"/>
        <filter val="25,00"/>
        <filter val="25,95"/>
        <filter val="26,00"/>
        <filter val="280,00"/>
        <filter val="3 012,00"/>
        <filter val="3,00"/>
        <filter val="3,33"/>
        <filter val="301,00"/>
        <filter val="309,00"/>
        <filter val="31,00"/>
        <filter val="352,00"/>
        <filter val="38,59"/>
        <filter val="39,62"/>
        <filter val="409,00"/>
        <filter val="46,00"/>
        <filter val="5 812,00"/>
        <filter val="5,00"/>
        <filter val="5,47"/>
        <filter val="52,00"/>
        <filter val="53,03"/>
        <filter val="58,00"/>
        <filter val="6 085,49"/>
        <filter val="6 335,49"/>
        <filter val="6,00"/>
        <filter val="62,05"/>
        <filter val="63,00"/>
        <filter val="65,19"/>
        <filter val="68,00"/>
        <filter val="682,31"/>
        <filter val="7,44"/>
        <filter val="77,46"/>
        <filter val="80,00"/>
        <filter val="807,00"/>
        <filter val="85,00"/>
        <filter val="9,55"/>
        <filter val="97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