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9AC72E-E724-4F76-A3F9-B157C4FC02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N332" i="1"/>
  <c r="BM332" i="1"/>
  <c r="Z332" i="1"/>
  <c r="Y332" i="1"/>
  <c r="BP332" i="1" s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Z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BO128" i="1"/>
  <c r="BM128" i="1"/>
  <c r="Y128" i="1"/>
  <c r="BP128" i="1" s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83" i="1" l="1"/>
  <c r="BN283" i="1"/>
  <c r="Z283" i="1"/>
  <c r="BP326" i="1"/>
  <c r="BN326" i="1"/>
  <c r="Z326" i="1"/>
  <c r="BP347" i="1"/>
  <c r="BN347" i="1"/>
  <c r="Z347" i="1"/>
  <c r="BP367" i="1"/>
  <c r="BN367" i="1"/>
  <c r="Z367" i="1"/>
  <c r="BP391" i="1"/>
  <c r="BN391" i="1"/>
  <c r="Z391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9" i="1"/>
  <c r="BN29" i="1"/>
  <c r="Z55" i="1"/>
  <c r="BN55" i="1"/>
  <c r="Z70" i="1"/>
  <c r="BN70" i="1"/>
  <c r="Z73" i="1"/>
  <c r="BN73" i="1"/>
  <c r="Z87" i="1"/>
  <c r="BN87" i="1"/>
  <c r="Z104" i="1"/>
  <c r="BN104" i="1"/>
  <c r="Y107" i="1"/>
  <c r="Z114" i="1"/>
  <c r="BN114" i="1"/>
  <c r="Z127" i="1"/>
  <c r="BN127" i="1"/>
  <c r="Z128" i="1"/>
  <c r="BN128" i="1"/>
  <c r="Z129" i="1"/>
  <c r="BN129" i="1"/>
  <c r="Y132" i="1"/>
  <c r="Z139" i="1"/>
  <c r="BN139" i="1"/>
  <c r="Z156" i="1"/>
  <c r="BN156" i="1"/>
  <c r="Z175" i="1"/>
  <c r="BN175" i="1"/>
  <c r="Z190" i="1"/>
  <c r="BN190" i="1"/>
  <c r="Z205" i="1"/>
  <c r="BN205" i="1"/>
  <c r="Z217" i="1"/>
  <c r="BN217" i="1"/>
  <c r="Z227" i="1"/>
  <c r="BN227" i="1"/>
  <c r="Z237" i="1"/>
  <c r="BN237" i="1"/>
  <c r="Z248" i="1"/>
  <c r="BN248" i="1"/>
  <c r="Z261" i="1"/>
  <c r="BN261" i="1"/>
  <c r="Z278" i="1"/>
  <c r="Z279" i="1" s="1"/>
  <c r="BN278" i="1"/>
  <c r="BP278" i="1"/>
  <c r="Y279" i="1"/>
  <c r="BP294" i="1"/>
  <c r="BN294" i="1"/>
  <c r="Z294" i="1"/>
  <c r="BP342" i="1"/>
  <c r="BN342" i="1"/>
  <c r="Z342" i="1"/>
  <c r="BP348" i="1"/>
  <c r="BN348" i="1"/>
  <c r="Z348" i="1"/>
  <c r="BP377" i="1"/>
  <c r="BN377" i="1"/>
  <c r="Z377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286" i="1"/>
  <c r="BP173" i="1"/>
  <c r="BN173" i="1"/>
  <c r="Z173" i="1"/>
  <c r="BP188" i="1"/>
  <c r="BN188" i="1"/>
  <c r="Z188" i="1"/>
  <c r="BP201" i="1"/>
  <c r="BN201" i="1"/>
  <c r="Z201" i="1"/>
  <c r="BP215" i="1"/>
  <c r="BN215" i="1"/>
  <c r="Z215" i="1"/>
  <c r="BP225" i="1"/>
  <c r="BN225" i="1"/>
  <c r="Z225" i="1"/>
  <c r="BP235" i="1"/>
  <c r="BN235" i="1"/>
  <c r="Z235" i="1"/>
  <c r="BP246" i="1"/>
  <c r="BN246" i="1"/>
  <c r="Z246" i="1"/>
  <c r="BP259" i="1"/>
  <c r="BN259" i="1"/>
  <c r="Z259" i="1"/>
  <c r="BP273" i="1"/>
  <c r="BN273" i="1"/>
  <c r="Z273" i="1"/>
  <c r="BP292" i="1"/>
  <c r="BN292" i="1"/>
  <c r="Z292" i="1"/>
  <c r="BP320" i="1"/>
  <c r="BN320" i="1"/>
  <c r="Z320" i="1"/>
  <c r="BP336" i="1"/>
  <c r="BN336" i="1"/>
  <c r="Z336" i="1"/>
  <c r="V602" i="1"/>
  <c r="Y362" i="1"/>
  <c r="BP361" i="1"/>
  <c r="BN361" i="1"/>
  <c r="Z361" i="1"/>
  <c r="Z362" i="1" s="1"/>
  <c r="Y369" i="1"/>
  <c r="BP365" i="1"/>
  <c r="BN365" i="1"/>
  <c r="Z365" i="1"/>
  <c r="Y368" i="1"/>
  <c r="X59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6" i="1"/>
  <c r="Z79" i="1"/>
  <c r="BN79" i="1"/>
  <c r="Y89" i="1"/>
  <c r="Z85" i="1"/>
  <c r="BN8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Y124" i="1"/>
  <c r="Z123" i="1"/>
  <c r="BN123" i="1"/>
  <c r="Y133" i="1"/>
  <c r="Z131" i="1"/>
  <c r="BN131" i="1"/>
  <c r="Y141" i="1"/>
  <c r="Z137" i="1"/>
  <c r="BN137" i="1"/>
  <c r="Z145" i="1"/>
  <c r="BN145" i="1"/>
  <c r="Y162" i="1"/>
  <c r="BP160" i="1"/>
  <c r="BN160" i="1"/>
  <c r="Z160" i="1"/>
  <c r="BP192" i="1"/>
  <c r="BN192" i="1"/>
  <c r="Z192" i="1"/>
  <c r="BP211" i="1"/>
  <c r="BN211" i="1"/>
  <c r="Z211" i="1"/>
  <c r="Y233" i="1"/>
  <c r="BP221" i="1"/>
  <c r="BN221" i="1"/>
  <c r="Z221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BP285" i="1"/>
  <c r="BN285" i="1"/>
  <c r="Z285" i="1"/>
  <c r="S602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8" i="1"/>
  <c r="BN328" i="1"/>
  <c r="Z328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AE602" i="1"/>
  <c r="Y578" i="1"/>
  <c r="BP576" i="1"/>
  <c r="BN576" i="1"/>
  <c r="Z576" i="1"/>
  <c r="Y153" i="1"/>
  <c r="Y163" i="1"/>
  <c r="H602" i="1"/>
  <c r="Y207" i="1"/>
  <c r="R602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Y352" i="1"/>
  <c r="Y351" i="1"/>
  <c r="H9" i="1"/>
  <c r="A10" i="1"/>
  <c r="B602" i="1"/>
  <c r="X593" i="1"/>
  <c r="X594" i="1"/>
  <c r="X596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Y81" i="1"/>
  <c r="Z84" i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602" i="1"/>
  <c r="Z105" i="1"/>
  <c r="Z107" i="1" s="1"/>
  <c r="BN105" i="1"/>
  <c r="BP105" i="1"/>
  <c r="Y108" i="1"/>
  <c r="Z111" i="1"/>
  <c r="Z115" i="1" s="1"/>
  <c r="BN111" i="1"/>
  <c r="BP111" i="1"/>
  <c r="Z113" i="1"/>
  <c r="BN113" i="1"/>
  <c r="F602" i="1"/>
  <c r="Z120" i="1"/>
  <c r="Z124" i="1" s="1"/>
  <c r="BN120" i="1"/>
  <c r="BP120" i="1"/>
  <c r="Z122" i="1"/>
  <c r="BN122" i="1"/>
  <c r="Y125" i="1"/>
  <c r="Z130" i="1"/>
  <c r="Z132" i="1" s="1"/>
  <c r="BN130" i="1"/>
  <c r="BP130" i="1"/>
  <c r="Z136" i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Z183" i="1" s="1"/>
  <c r="BN180" i="1"/>
  <c r="BP180" i="1"/>
  <c r="BP181" i="1"/>
  <c r="BN181" i="1"/>
  <c r="Y183" i="1"/>
  <c r="BP189" i="1"/>
  <c r="BN189" i="1"/>
  <c r="Z189" i="1"/>
  <c r="BP193" i="1"/>
  <c r="BN193" i="1"/>
  <c r="Z193" i="1"/>
  <c r="BP206" i="1"/>
  <c r="BN206" i="1"/>
  <c r="Z206" i="1"/>
  <c r="Z207" i="1" s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BP226" i="1"/>
  <c r="BN226" i="1"/>
  <c r="Z226" i="1"/>
  <c r="BP230" i="1"/>
  <c r="BN230" i="1"/>
  <c r="Z230" i="1"/>
  <c r="Y241" i="1"/>
  <c r="BP238" i="1"/>
  <c r="BN238" i="1"/>
  <c r="Z238" i="1"/>
  <c r="BP247" i="1"/>
  <c r="BN247" i="1"/>
  <c r="Z247" i="1"/>
  <c r="BP251" i="1"/>
  <c r="BN251" i="1"/>
  <c r="Z251" i="1"/>
  <c r="M602" i="1"/>
  <c r="Y265" i="1"/>
  <c r="BP256" i="1"/>
  <c r="BN256" i="1"/>
  <c r="Z256" i="1"/>
  <c r="BP260" i="1"/>
  <c r="BN260" i="1"/>
  <c r="Z260" i="1"/>
  <c r="Y264" i="1"/>
  <c r="BP269" i="1"/>
  <c r="BN269" i="1"/>
  <c r="Z269" i="1"/>
  <c r="BP272" i="1"/>
  <c r="BN272" i="1"/>
  <c r="Z272" i="1"/>
  <c r="BP291" i="1"/>
  <c r="BN291" i="1"/>
  <c r="Z291" i="1"/>
  <c r="Y295" i="1"/>
  <c r="BP309" i="1"/>
  <c r="BN309" i="1"/>
  <c r="Z309" i="1"/>
  <c r="Z310" i="1" s="1"/>
  <c r="Y311" i="1"/>
  <c r="U602" i="1"/>
  <c r="Y322" i="1"/>
  <c r="BP314" i="1"/>
  <c r="BN314" i="1"/>
  <c r="Z314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Y345" i="1"/>
  <c r="BP355" i="1"/>
  <c r="BN355" i="1"/>
  <c r="Z355" i="1"/>
  <c r="Z357" i="1" s="1"/>
  <c r="Y357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F9" i="1"/>
  <c r="J9" i="1"/>
  <c r="Y170" i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BP212" i="1"/>
  <c r="BN212" i="1"/>
  <c r="Z212" i="1"/>
  <c r="BP216" i="1"/>
  <c r="BN216" i="1"/>
  <c r="Z216" i="1"/>
  <c r="BP224" i="1"/>
  <c r="BN224" i="1"/>
  <c r="Z224" i="1"/>
  <c r="BP228" i="1"/>
  <c r="BN228" i="1"/>
  <c r="Z228" i="1"/>
  <c r="Y232" i="1"/>
  <c r="Z240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0" i="1"/>
  <c r="BN270" i="1"/>
  <c r="Z270" i="1"/>
  <c r="Y274" i="1"/>
  <c r="BP284" i="1"/>
  <c r="BN284" i="1"/>
  <c r="Z284" i="1"/>
  <c r="BP293" i="1"/>
  <c r="BN293" i="1"/>
  <c r="Z293" i="1"/>
  <c r="BP316" i="1"/>
  <c r="BN316" i="1"/>
  <c r="Z316" i="1"/>
  <c r="BP319" i="1"/>
  <c r="BN319" i="1"/>
  <c r="Z319" i="1"/>
  <c r="BP374" i="1"/>
  <c r="BN374" i="1"/>
  <c r="Z374" i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Y394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I602" i="1"/>
  <c r="Y196" i="1"/>
  <c r="K602" i="1"/>
  <c r="Y252" i="1"/>
  <c r="O602" i="1"/>
  <c r="Y275" i="1"/>
  <c r="Y280" i="1"/>
  <c r="Q602" i="1"/>
  <c r="Y287" i="1"/>
  <c r="Y296" i="1"/>
  <c r="Y301" i="1"/>
  <c r="T602" i="1"/>
  <c r="Y306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Z368" i="1"/>
  <c r="BP366" i="1"/>
  <c r="BN366" i="1"/>
  <c r="Z366" i="1"/>
  <c r="BP376" i="1"/>
  <c r="BN376" i="1"/>
  <c r="Z376" i="1"/>
  <c r="Z382" i="1" s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Y519" i="1"/>
  <c r="BP517" i="1"/>
  <c r="BN517" i="1"/>
  <c r="Z517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Z525" i="1" s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48" i="1" l="1"/>
  <c r="Y596" i="1"/>
  <c r="Y594" i="1"/>
  <c r="Y595" i="1" s="1"/>
  <c r="Y593" i="1"/>
  <c r="Z295" i="1"/>
  <c r="Z232" i="1"/>
  <c r="Z578" i="1"/>
  <c r="Z398" i="1"/>
  <c r="Z286" i="1"/>
  <c r="Z274" i="1"/>
  <c r="Z252" i="1"/>
  <c r="Z338" i="1"/>
  <c r="Z141" i="1"/>
  <c r="Z89" i="1"/>
  <c r="Z80" i="1"/>
  <c r="Z75" i="1"/>
  <c r="Z36" i="1"/>
  <c r="Z558" i="1"/>
  <c r="Z453" i="1"/>
  <c r="Z406" i="1"/>
  <c r="Z393" i="1"/>
  <c r="Z541" i="1"/>
  <c r="Z344" i="1"/>
  <c r="Z329" i="1"/>
  <c r="Z264" i="1"/>
  <c r="Z196" i="1"/>
  <c r="Z177" i="1"/>
  <c r="Z169" i="1"/>
  <c r="Y592" i="1"/>
  <c r="Z572" i="1"/>
  <c r="Z519" i="1"/>
  <c r="Z505" i="1"/>
  <c r="Z476" i="1"/>
  <c r="Z419" i="1"/>
  <c r="Z322" i="1"/>
  <c r="Z218" i="1"/>
  <c r="X595" i="1"/>
  <c r="Z597" i="1" l="1"/>
</calcChain>
</file>

<file path=xl/sharedStrings.xml><?xml version="1.0" encoding="utf-8"?>
<sst xmlns="http://schemas.openxmlformats.org/spreadsheetml/2006/main" count="2445" uniqueCount="778">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</sst>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78" sqref="AA37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777</v>
      </c>
      <c r="I5" s="672"/>
      <c r="J5" s="672"/>
      <c r="K5" s="672"/>
      <c r="L5" s="672"/>
      <c r="M5" s="472"/>
      <c r="N5" s="58"/>
      <c r="P5" s="24" t="s">
        <v>10</v>
      </c>
      <c r="Q5" s="739">
        <v>45558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Понедельник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hidden="1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hidden="1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hidden="1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hidden="1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4301020235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0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200</v>
      </c>
      <c r="C128" s="31">
        <v>4301020345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5" t="s">
        <v>201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hidden="1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0</v>
      </c>
      <c r="Y138" s="381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0</v>
      </c>
      <c r="Y141" s="382">
        <f>IFERROR(Y135/H135,"0")+IFERROR(Y136/H136,"0")+IFERROR(Y137/H137,"0")+IFERROR(Y138/H138,"0")+IFERROR(Y139/H139,"0")+IFERROR(Y140/H140,"0")</f>
        <v>0</v>
      </c>
      <c r="Z141" s="382">
        <f>IFERROR(IF(Z135="",0,Z135),"0")+IFERROR(IF(Z136="",0,Z136),"0")+IFERROR(IF(Z137="",0,Z137),"0")+IFERROR(IF(Z138="",0,Z138),"0")+IFERROR(IF(Z139="",0,Z139),"0")+IFERROR(IF(Z140="",0,Z140),"0")</f>
        <v>0</v>
      </c>
      <c r="AA141" s="383"/>
      <c r="AB141" s="383"/>
      <c r="AC141" s="383"/>
    </row>
    <row r="142" spans="1:68" hidden="1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0</v>
      </c>
      <c r="Y142" s="382">
        <f>IFERROR(SUM(Y135:Y140),"0")</f>
        <v>0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hidden="1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hidden="1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4301051476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230</v>
      </c>
      <c r="B161" s="54" t="s">
        <v>232</v>
      </c>
      <c r="C161" s="31">
        <v>4301051477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hidden="1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hidden="1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hidden="1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idden="1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4301060360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4301060404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4301011717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4301011945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4301011733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4301011944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4301011826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345</v>
      </c>
      <c r="B257" s="54" t="s">
        <v>347</v>
      </c>
      <c r="C257" s="31">
        <v>4301011942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4301011850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365</v>
      </c>
      <c r="C270" s="31">
        <v>4301011910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704" t="s">
        <v>366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hidden="1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4301012016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411</v>
      </c>
      <c r="C317" s="31">
        <v>4301011911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27" t="s">
        <v>412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hidden="1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hidden="1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hidden="1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hidden="1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hidden="1" customHeight="1" x14ac:dyDescent="0.25">
      <c r="A373" s="54" t="s">
        <v>477</v>
      </c>
      <c r="B373" s="54" t="s">
        <v>478</v>
      </c>
      <c r="C373" s="31">
        <v>4301011946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4301011869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4301011947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480</v>
      </c>
      <c r="B376" s="54" t="s">
        <v>482</v>
      </c>
      <c r="C376" s="31">
        <v>4301011870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2000</v>
      </c>
      <c r="Y378" s="381">
        <f t="shared" si="67"/>
        <v>2010</v>
      </c>
      <c r="Z378" s="36">
        <f>IFERROR(IF(Y378=0,"",ROUNDUP(Y378/H378,0)*0.02175),"")</f>
        <v>2.9144999999999999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2064</v>
      </c>
      <c r="BN378" s="64">
        <f t="shared" si="69"/>
        <v>2074.3200000000002</v>
      </c>
      <c r="BO378" s="64">
        <f t="shared" si="70"/>
        <v>2.7777777777777777</v>
      </c>
      <c r="BP378" s="64">
        <f t="shared" si="71"/>
        <v>2.7916666666666665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133.33333333333334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134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2.9144999999999999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2000</v>
      </c>
      <c r="Y383" s="382">
        <f>IFERROR(SUM(Y373:Y381),"0")</f>
        <v>2010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1500</v>
      </c>
      <c r="Y385" s="381">
        <f>IFERROR(IF(X385="",0,CEILING((X385/$H385),1)*$H385),"")</f>
        <v>1500</v>
      </c>
      <c r="Z385" s="36">
        <f>IFERROR(IF(Y385=0,"",ROUNDUP(Y385/H385,0)*0.02175),"")</f>
        <v>2.1749999999999998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1548</v>
      </c>
      <c r="BN385" s="64">
        <f>IFERROR(Y385*I385/H385,"0")</f>
        <v>1548</v>
      </c>
      <c r="BO385" s="64">
        <f>IFERROR(1/J385*(X385/H385),"0")</f>
        <v>2.083333333333333</v>
      </c>
      <c r="BP385" s="64">
        <f>IFERROR(1/J385*(Y385/H385),"0")</f>
        <v>2.083333333333333</v>
      </c>
    </row>
    <row r="386" spans="1:68" ht="27" hidden="1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100</v>
      </c>
      <c r="Y387" s="382">
        <f>IFERROR(Y385/H385,"0")+IFERROR(Y386/H386,"0")</f>
        <v>100</v>
      </c>
      <c r="Z387" s="382">
        <f>IFERROR(IF(Z385="",0,Z385),"0")+IFERROR(IF(Z386="",0,Z386),"0")</f>
        <v>2.1749999999999998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1500</v>
      </c>
      <c r="Y388" s="382">
        <f>IFERROR(SUM(Y385:Y386),"0")</f>
        <v>1500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4301051560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4301051639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3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hidden="1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4301031257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4301031335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4301031178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544</v>
      </c>
      <c r="B440" s="54" t="s">
        <v>546</v>
      </c>
      <c r="C440" s="31">
        <v>4301031330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4301031254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4301031336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4301031258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4301031337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4301031255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4301031338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idden="1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hidden="1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hidden="1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4301031212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4301031324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4301031173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585</v>
      </c>
      <c r="B475" s="54" t="s">
        <v>587</v>
      </c>
      <c r="C475" s="31">
        <v>4301031327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idden="1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hidden="1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hidden="1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hidden="1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hidden="1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hidden="1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hidden="1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0</v>
      </c>
      <c r="Y502" s="381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idden="1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0</v>
      </c>
      <c r="Y505" s="382">
        <f>IFERROR(Y497/H497,"0")+IFERROR(Y498/H498,"0")+IFERROR(Y499/H499,"0")+IFERROR(Y500/H500,"0")+IFERROR(Y501/H501,"0")+IFERROR(Y502/H502,"0")+IFERROR(Y503/H503,"0")+IFERROR(Y504/H504,"0")</f>
        <v>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383"/>
      <c r="AB505" s="383"/>
      <c r="AC505" s="383"/>
    </row>
    <row r="506" spans="1:68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0</v>
      </c>
      <c r="Y506" s="382">
        <f>IFERROR(SUM(Y497:Y504),"0")</f>
        <v>0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hidden="1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0</v>
      </c>
      <c r="Y508" s="381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0</v>
      </c>
      <c r="Y510" s="382">
        <f>IFERROR(Y508/H508,"0")+IFERROR(Y509/H509,"0")</f>
        <v>0</v>
      </c>
      <c r="Z510" s="382">
        <f>IFERROR(IF(Z508="",0,Z508),"0")+IFERROR(IF(Z509="",0,Z509),"0")</f>
        <v>0</v>
      </c>
      <c r="AA510" s="383"/>
      <c r="AB510" s="383"/>
      <c r="AC510" s="383"/>
    </row>
    <row r="511" spans="1:68" hidden="1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0</v>
      </c>
      <c r="Y511" s="382">
        <f>IFERROR(SUM(Y508:Y509),"0")</f>
        <v>0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hidden="1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hidden="1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hidden="1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0</v>
      </c>
      <c r="Y515" s="381">
        <f t="shared" si="89"/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0</v>
      </c>
      <c r="BN515" s="64">
        <f t="shared" si="91"/>
        <v>0</v>
      </c>
      <c r="BO515" s="64">
        <f t="shared" si="92"/>
        <v>0</v>
      </c>
      <c r="BP515" s="64">
        <f t="shared" si="93"/>
        <v>0</v>
      </c>
    </row>
    <row r="516" spans="1:68" ht="27" hidden="1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idden="1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0</v>
      </c>
      <c r="Y519" s="382">
        <f>IFERROR(Y513/H513,"0")+IFERROR(Y514/H514,"0")+IFERROR(Y515/H515,"0")+IFERROR(Y516/H516,"0")+IFERROR(Y517/H517,"0")+IFERROR(Y518/H518,"0")</f>
        <v>0</v>
      </c>
      <c r="Z519" s="382">
        <f>IFERROR(IF(Z513="",0,Z513),"0")+IFERROR(IF(Z514="",0,Z514),"0")+IFERROR(IF(Z515="",0,Z515),"0")+IFERROR(IF(Z516="",0,Z516),"0")+IFERROR(IF(Z517="",0,Z517),"0")+IFERROR(IF(Z518="",0,Z518),"0")</f>
        <v>0</v>
      </c>
      <c r="AA519" s="383"/>
      <c r="AB519" s="383"/>
      <c r="AC519" s="383"/>
    </row>
    <row r="520" spans="1:68" hidden="1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0</v>
      </c>
      <c r="Y520" s="382">
        <f>IFERROR(SUM(Y513:Y518),"0")</f>
        <v>0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hidden="1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hidden="1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4301060354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708</v>
      </c>
      <c r="B569" s="54" t="s">
        <v>711</v>
      </c>
      <c r="C569" s="31">
        <v>4301060408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4301060355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713</v>
      </c>
      <c r="B571" s="54" t="s">
        <v>716</v>
      </c>
      <c r="C571" s="31">
        <v>4301060407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3500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3510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3612</v>
      </c>
      <c r="Y593" s="382">
        <f>IFERROR(SUM(BN22:BN589),"0")</f>
        <v>3622.32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5</v>
      </c>
      <c r="Y594" s="38">
        <f>ROUNDUP(SUM(BP22:BP589),0)</f>
        <v>5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3737</v>
      </c>
      <c r="Y595" s="382">
        <f>GrossWeightTotalR+PalletQtyTotalR*25</f>
        <v>3747.32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233.33333333333334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234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5.0894999999999992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0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0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3510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0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00,00"/>
        <filter val="100,00"/>
        <filter val="133,33"/>
        <filter val="2 000,00"/>
        <filter val="233,33"/>
        <filter val="3 500,00"/>
        <filter val="3 612,00"/>
        <filter val="3 737,00"/>
        <filter val="5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