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7C801D-42D2-46A3-8B12-E30B55B190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Y590" i="1" s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20" i="1"/>
  <c r="X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AB602" i="1" s="1"/>
  <c r="P491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AA602" i="1" s="1"/>
  <c r="P484" i="1"/>
  <c r="X481" i="1"/>
  <c r="X480" i="1"/>
  <c r="BO479" i="1"/>
  <c r="BM479" i="1"/>
  <c r="Y479" i="1"/>
  <c r="Y480" i="1" s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N223" i="1"/>
  <c r="BM223" i="1"/>
  <c r="Z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3" i="1"/>
  <c r="X202" i="1"/>
  <c r="BO201" i="1"/>
  <c r="BM201" i="1"/>
  <c r="Y201" i="1"/>
  <c r="BP201" i="1" s="1"/>
  <c r="P201" i="1"/>
  <c r="BO200" i="1"/>
  <c r="BM200" i="1"/>
  <c r="Y200" i="1"/>
  <c r="J602" i="1" s="1"/>
  <c r="P200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P47" i="1"/>
  <c r="BO47" i="1"/>
  <c r="BN47" i="1"/>
  <c r="BM47" i="1"/>
  <c r="Z47" i="1"/>
  <c r="Z48" i="1" s="1"/>
  <c r="Y47" i="1"/>
  <c r="Y48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2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31" i="1" l="1"/>
  <c r="BN231" i="1"/>
  <c r="Z231" i="1"/>
  <c r="BP257" i="1"/>
  <c r="BN257" i="1"/>
  <c r="Z257" i="1"/>
  <c r="BP271" i="1"/>
  <c r="BN271" i="1"/>
  <c r="Z271" i="1"/>
  <c r="BP315" i="1"/>
  <c r="BN315" i="1"/>
  <c r="Z315" i="1"/>
  <c r="BP332" i="1"/>
  <c r="BN332" i="1"/>
  <c r="Z332" i="1"/>
  <c r="BP367" i="1"/>
  <c r="BN367" i="1"/>
  <c r="Z367" i="1"/>
  <c r="BP416" i="1"/>
  <c r="BN416" i="1"/>
  <c r="Z416" i="1"/>
  <c r="BP451" i="1"/>
  <c r="BN451" i="1"/>
  <c r="Z451" i="1"/>
  <c r="BP502" i="1"/>
  <c r="BN502" i="1"/>
  <c r="Z502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X596" i="1"/>
  <c r="Z31" i="1"/>
  <c r="BN31" i="1"/>
  <c r="Z32" i="1"/>
  <c r="BN32" i="1"/>
  <c r="Z33" i="1"/>
  <c r="BN33" i="1"/>
  <c r="Z54" i="1"/>
  <c r="BN54" i="1"/>
  <c r="Z69" i="1"/>
  <c r="BN69" i="1"/>
  <c r="Z74" i="1"/>
  <c r="BN74" i="1"/>
  <c r="Z88" i="1"/>
  <c r="BN88" i="1"/>
  <c r="Z111" i="1"/>
  <c r="BN111" i="1"/>
  <c r="Z130" i="1"/>
  <c r="BN130" i="1"/>
  <c r="Y142" i="1"/>
  <c r="Z144" i="1"/>
  <c r="BN144" i="1"/>
  <c r="G602" i="1"/>
  <c r="Z166" i="1"/>
  <c r="BN166" i="1"/>
  <c r="Z176" i="1"/>
  <c r="BN176" i="1"/>
  <c r="Z190" i="1"/>
  <c r="BN190" i="1"/>
  <c r="Z205" i="1"/>
  <c r="BN205" i="1"/>
  <c r="Y219" i="1"/>
  <c r="Z217" i="1"/>
  <c r="BN217" i="1"/>
  <c r="BP244" i="1"/>
  <c r="BN244" i="1"/>
  <c r="Z244" i="1"/>
  <c r="BP268" i="1"/>
  <c r="BN268" i="1"/>
  <c r="Z268" i="1"/>
  <c r="BP290" i="1"/>
  <c r="BN290" i="1"/>
  <c r="Z290" i="1"/>
  <c r="BP318" i="1"/>
  <c r="BN318" i="1"/>
  <c r="Z318" i="1"/>
  <c r="BP350" i="1"/>
  <c r="BN350" i="1"/>
  <c r="Z350" i="1"/>
  <c r="BP380" i="1"/>
  <c r="BN380" i="1"/>
  <c r="Z380" i="1"/>
  <c r="BP436" i="1"/>
  <c r="BN436" i="1"/>
  <c r="Z436" i="1"/>
  <c r="BP474" i="1"/>
  <c r="BN474" i="1"/>
  <c r="Z474" i="1"/>
  <c r="BP516" i="1"/>
  <c r="BN516" i="1"/>
  <c r="Z516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233" i="1"/>
  <c r="BP221" i="1"/>
  <c r="BN221" i="1"/>
  <c r="Z221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BP285" i="1"/>
  <c r="BN285" i="1"/>
  <c r="Z285" i="1"/>
  <c r="S602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8" i="1"/>
  <c r="BN328" i="1"/>
  <c r="Z328" i="1"/>
  <c r="BP342" i="1"/>
  <c r="BN342" i="1"/>
  <c r="Z342" i="1"/>
  <c r="BP348" i="1"/>
  <c r="BN348" i="1"/>
  <c r="Z348" i="1"/>
  <c r="Y362" i="1"/>
  <c r="BP361" i="1"/>
  <c r="BN361" i="1"/>
  <c r="Z361" i="1"/>
  <c r="Z362" i="1" s="1"/>
  <c r="Y369" i="1"/>
  <c r="BP365" i="1"/>
  <c r="BN365" i="1"/>
  <c r="Z365" i="1"/>
  <c r="Z22" i="1"/>
  <c r="Z23" i="1" s="1"/>
  <c r="BN22" i="1"/>
  <c r="BP22" i="1"/>
  <c r="Y36" i="1"/>
  <c r="Z29" i="1"/>
  <c r="BN29" i="1"/>
  <c r="Z35" i="1"/>
  <c r="BN35" i="1"/>
  <c r="Y49" i="1"/>
  <c r="Y59" i="1"/>
  <c r="Z56" i="1"/>
  <c r="BN56" i="1"/>
  <c r="Z62" i="1"/>
  <c r="BN62" i="1"/>
  <c r="BP62" i="1"/>
  <c r="Z71" i="1"/>
  <c r="BN71" i="1"/>
  <c r="Z72" i="1"/>
  <c r="BN72" i="1"/>
  <c r="Z78" i="1"/>
  <c r="BN78" i="1"/>
  <c r="Z86" i="1"/>
  <c r="BN86" i="1"/>
  <c r="Z92" i="1"/>
  <c r="BN92" i="1"/>
  <c r="BP92" i="1"/>
  <c r="Y100" i="1"/>
  <c r="Z105" i="1"/>
  <c r="BN105" i="1"/>
  <c r="Y115" i="1"/>
  <c r="Z113" i="1"/>
  <c r="BN113" i="1"/>
  <c r="F602" i="1"/>
  <c r="Z122" i="1"/>
  <c r="BN122" i="1"/>
  <c r="Y132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Z188" i="1"/>
  <c r="BN188" i="1"/>
  <c r="Z192" i="1"/>
  <c r="BN192" i="1"/>
  <c r="Z201" i="1"/>
  <c r="BN201" i="1"/>
  <c r="Y207" i="1"/>
  <c r="Z211" i="1"/>
  <c r="BN211" i="1"/>
  <c r="Z215" i="1"/>
  <c r="BN215" i="1"/>
  <c r="BP225" i="1"/>
  <c r="BN225" i="1"/>
  <c r="Z225" i="1"/>
  <c r="Y241" i="1"/>
  <c r="BP235" i="1"/>
  <c r="BN235" i="1"/>
  <c r="Z235" i="1"/>
  <c r="BP246" i="1"/>
  <c r="BN246" i="1"/>
  <c r="Z246" i="1"/>
  <c r="BP259" i="1"/>
  <c r="BN259" i="1"/>
  <c r="Z259" i="1"/>
  <c r="BP273" i="1"/>
  <c r="BN273" i="1"/>
  <c r="Z273" i="1"/>
  <c r="BP292" i="1"/>
  <c r="BN292" i="1"/>
  <c r="Z292" i="1"/>
  <c r="BP320" i="1"/>
  <c r="BN320" i="1"/>
  <c r="Z320" i="1"/>
  <c r="BP334" i="1"/>
  <c r="BN334" i="1"/>
  <c r="Z334" i="1"/>
  <c r="Y352" i="1"/>
  <c r="BP347" i="1"/>
  <c r="BN347" i="1"/>
  <c r="Z347" i="1"/>
  <c r="Y358" i="1"/>
  <c r="BP354" i="1"/>
  <c r="BN354" i="1"/>
  <c r="Z354" i="1"/>
  <c r="Y383" i="1"/>
  <c r="BP373" i="1"/>
  <c r="BN373" i="1"/>
  <c r="Z373" i="1"/>
  <c r="BP386" i="1"/>
  <c r="BN386" i="1"/>
  <c r="Z386" i="1"/>
  <c r="BP402" i="1"/>
  <c r="BN402" i="1"/>
  <c r="Z402" i="1"/>
  <c r="BP418" i="1"/>
  <c r="BN418" i="1"/>
  <c r="Z418" i="1"/>
  <c r="BP438" i="1"/>
  <c r="BN438" i="1"/>
  <c r="Z438" i="1"/>
  <c r="BP445" i="1"/>
  <c r="BN445" i="1"/>
  <c r="Z445" i="1"/>
  <c r="BP457" i="1"/>
  <c r="BN457" i="1"/>
  <c r="Z457" i="1"/>
  <c r="BP485" i="1"/>
  <c r="BN485" i="1"/>
  <c r="Z485" i="1"/>
  <c r="BP504" i="1"/>
  <c r="BN504" i="1"/>
  <c r="Z504" i="1"/>
  <c r="BP518" i="1"/>
  <c r="BN518" i="1"/>
  <c r="Z518" i="1"/>
  <c r="AE602" i="1"/>
  <c r="Y578" i="1"/>
  <c r="BP576" i="1"/>
  <c r="BN576" i="1"/>
  <c r="Z576" i="1"/>
  <c r="M602" i="1"/>
  <c r="U602" i="1"/>
  <c r="Y330" i="1"/>
  <c r="Y338" i="1"/>
  <c r="BP378" i="1"/>
  <c r="BN378" i="1"/>
  <c r="Z378" i="1"/>
  <c r="BP392" i="1"/>
  <c r="BN392" i="1"/>
  <c r="Z392" i="1"/>
  <c r="BP396" i="1"/>
  <c r="BN396" i="1"/>
  <c r="Z396" i="1"/>
  <c r="BP410" i="1"/>
  <c r="BN410" i="1"/>
  <c r="Z410" i="1"/>
  <c r="BP414" i="1"/>
  <c r="BN414" i="1"/>
  <c r="Z414" i="1"/>
  <c r="BP434" i="1"/>
  <c r="BN434" i="1"/>
  <c r="Z434" i="1"/>
  <c r="BP442" i="1"/>
  <c r="BN442" i="1"/>
  <c r="Z442" i="1"/>
  <c r="BP449" i="1"/>
  <c r="BN449" i="1"/>
  <c r="Z449" i="1"/>
  <c r="BP472" i="1"/>
  <c r="BN472" i="1"/>
  <c r="Z472" i="1"/>
  <c r="BP500" i="1"/>
  <c r="BN500" i="1"/>
  <c r="Z500" i="1"/>
  <c r="Y520" i="1"/>
  <c r="BP514" i="1"/>
  <c r="BN514" i="1"/>
  <c r="Z514" i="1"/>
  <c r="BP524" i="1"/>
  <c r="BN524" i="1"/>
  <c r="Z524" i="1"/>
  <c r="BP577" i="1"/>
  <c r="BN577" i="1"/>
  <c r="Z577" i="1"/>
  <c r="Y587" i="1"/>
  <c r="Y586" i="1"/>
  <c r="BP585" i="1"/>
  <c r="BN585" i="1"/>
  <c r="Z585" i="1"/>
  <c r="Z586" i="1" s="1"/>
  <c r="Y394" i="1"/>
  <c r="Y393" i="1"/>
  <c r="Y453" i="1"/>
  <c r="Y476" i="1"/>
  <c r="AC602" i="1"/>
  <c r="Y510" i="1"/>
  <c r="Y526" i="1"/>
  <c r="H9" i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BP55" i="1"/>
  <c r="BN55" i="1"/>
  <c r="Z55" i="1"/>
  <c r="BP63" i="1"/>
  <c r="BN63" i="1"/>
  <c r="Z63" i="1"/>
  <c r="Y65" i="1"/>
  <c r="D602" i="1"/>
  <c r="Y76" i="1"/>
  <c r="BP68" i="1"/>
  <c r="BN68" i="1"/>
  <c r="Z68" i="1"/>
  <c r="BP73" i="1"/>
  <c r="BN73" i="1"/>
  <c r="Z73" i="1"/>
  <c r="Y80" i="1"/>
  <c r="BP85" i="1"/>
  <c r="BN85" i="1"/>
  <c r="Z85" i="1"/>
  <c r="F9" i="1"/>
  <c r="J9" i="1"/>
  <c r="C602" i="1"/>
  <c r="Y60" i="1"/>
  <c r="BP53" i="1"/>
  <c r="BN53" i="1"/>
  <c r="Z53" i="1"/>
  <c r="BP57" i="1"/>
  <c r="BN57" i="1"/>
  <c r="Z57" i="1"/>
  <c r="BP70" i="1"/>
  <c r="BN70" i="1"/>
  <c r="Z70" i="1"/>
  <c r="Y75" i="1"/>
  <c r="BP79" i="1"/>
  <c r="BN79" i="1"/>
  <c r="Z79" i="1"/>
  <c r="Z80" i="1" s="1"/>
  <c r="Y81" i="1"/>
  <c r="Y90" i="1"/>
  <c r="BP83" i="1"/>
  <c r="BN83" i="1"/>
  <c r="Z83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Y169" i="1"/>
  <c r="Y177" i="1"/>
  <c r="Y183" i="1"/>
  <c r="Y197" i="1"/>
  <c r="Y202" i="1"/>
  <c r="Y208" i="1"/>
  <c r="Y218" i="1"/>
  <c r="Y232" i="1"/>
  <c r="Y240" i="1"/>
  <c r="Y253" i="1"/>
  <c r="Y264" i="1"/>
  <c r="Y274" i="1"/>
  <c r="Y286" i="1"/>
  <c r="Y295" i="1"/>
  <c r="Y311" i="1"/>
  <c r="Y323" i="1"/>
  <c r="Y329" i="1"/>
  <c r="Y339" i="1"/>
  <c r="Y345" i="1"/>
  <c r="Y351" i="1"/>
  <c r="Y357" i="1"/>
  <c r="Y368" i="1"/>
  <c r="BP377" i="1"/>
  <c r="BN377" i="1"/>
  <c r="Z377" i="1"/>
  <c r="BP381" i="1"/>
  <c r="BN381" i="1"/>
  <c r="Z381" i="1"/>
  <c r="Y388" i="1"/>
  <c r="BP385" i="1"/>
  <c r="BN385" i="1"/>
  <c r="Z385" i="1"/>
  <c r="Z387" i="1" s="1"/>
  <c r="BP397" i="1"/>
  <c r="BN397" i="1"/>
  <c r="Z397" i="1"/>
  <c r="Y399" i="1"/>
  <c r="BP403" i="1"/>
  <c r="BN403" i="1"/>
  <c r="Z403" i="1"/>
  <c r="BP415" i="1"/>
  <c r="BN415" i="1"/>
  <c r="Z415" i="1"/>
  <c r="Y419" i="1"/>
  <c r="BP433" i="1"/>
  <c r="BN433" i="1"/>
  <c r="Z433" i="1"/>
  <c r="Y454" i="1"/>
  <c r="BP437" i="1"/>
  <c r="BN437" i="1"/>
  <c r="Z437" i="1"/>
  <c r="BP441" i="1"/>
  <c r="BN441" i="1"/>
  <c r="Z441" i="1"/>
  <c r="BP444" i="1"/>
  <c r="BN444" i="1"/>
  <c r="Z444" i="1"/>
  <c r="BP448" i="1"/>
  <c r="BN448" i="1"/>
  <c r="Z448" i="1"/>
  <c r="BP452" i="1"/>
  <c r="BN452" i="1"/>
  <c r="Z452" i="1"/>
  <c r="Z87" i="1"/>
  <c r="BN87" i="1"/>
  <c r="Z93" i="1"/>
  <c r="Z94" i="1" s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Z135" i="1"/>
  <c r="BN135" i="1"/>
  <c r="BP135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BN160" i="1"/>
  <c r="BP160" i="1"/>
  <c r="H602" i="1"/>
  <c r="Z167" i="1"/>
  <c r="BN167" i="1"/>
  <c r="Y170" i="1"/>
  <c r="Z173" i="1"/>
  <c r="BN173" i="1"/>
  <c r="Z175" i="1"/>
  <c r="BN175" i="1"/>
  <c r="Z181" i="1"/>
  <c r="BN181" i="1"/>
  <c r="I602" i="1"/>
  <c r="Z189" i="1"/>
  <c r="BN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BN206" i="1"/>
  <c r="Z210" i="1"/>
  <c r="BN210" i="1"/>
  <c r="BP210" i="1"/>
  <c r="Z212" i="1"/>
  <c r="BN212" i="1"/>
  <c r="Z214" i="1"/>
  <c r="BN214" i="1"/>
  <c r="Z216" i="1"/>
  <c r="BN216" i="1"/>
  <c r="Z222" i="1"/>
  <c r="BN222" i="1"/>
  <c r="Z224" i="1"/>
  <c r="BN224" i="1"/>
  <c r="Z226" i="1"/>
  <c r="BN226" i="1"/>
  <c r="Z228" i="1"/>
  <c r="BN228" i="1"/>
  <c r="Z230" i="1"/>
  <c r="BN230" i="1"/>
  <c r="Z236" i="1"/>
  <c r="BN236" i="1"/>
  <c r="Z238" i="1"/>
  <c r="BN238" i="1"/>
  <c r="K602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69" i="1"/>
  <c r="BN269" i="1"/>
  <c r="Z270" i="1"/>
  <c r="BN270" i="1"/>
  <c r="Z272" i="1"/>
  <c r="BN272" i="1"/>
  <c r="Y275" i="1"/>
  <c r="Y280" i="1"/>
  <c r="Q602" i="1"/>
  <c r="Z284" i="1"/>
  <c r="Z286" i="1" s="1"/>
  <c r="BN284" i="1"/>
  <c r="Y287" i="1"/>
  <c r="R602" i="1"/>
  <c r="Z291" i="1"/>
  <c r="BN291" i="1"/>
  <c r="Z293" i="1"/>
  <c r="BN293" i="1"/>
  <c r="Y296" i="1"/>
  <c r="Y301" i="1"/>
  <c r="T602" i="1"/>
  <c r="Y306" i="1"/>
  <c r="Z309" i="1"/>
  <c r="BN309" i="1"/>
  <c r="Z314" i="1"/>
  <c r="BN314" i="1"/>
  <c r="BP314" i="1"/>
  <c r="Z316" i="1"/>
  <c r="BN316" i="1"/>
  <c r="Z317" i="1"/>
  <c r="BN317" i="1"/>
  <c r="Z319" i="1"/>
  <c r="BN319" i="1"/>
  <c r="Z321" i="1"/>
  <c r="BN321" i="1"/>
  <c r="Y322" i="1"/>
  <c r="Z325" i="1"/>
  <c r="BN325" i="1"/>
  <c r="BP325" i="1"/>
  <c r="Z327" i="1"/>
  <c r="BN327" i="1"/>
  <c r="Z333" i="1"/>
  <c r="BN333" i="1"/>
  <c r="Z335" i="1"/>
  <c r="BN335" i="1"/>
  <c r="Z337" i="1"/>
  <c r="BN337" i="1"/>
  <c r="Z341" i="1"/>
  <c r="BN341" i="1"/>
  <c r="BP341" i="1"/>
  <c r="Z343" i="1"/>
  <c r="BN343" i="1"/>
  <c r="Z349" i="1"/>
  <c r="Z351" i="1" s="1"/>
  <c r="BN349" i="1"/>
  <c r="Z355" i="1"/>
  <c r="Z357" i="1" s="1"/>
  <c r="BN355" i="1"/>
  <c r="V602" i="1"/>
  <c r="Y363" i="1"/>
  <c r="Z366" i="1"/>
  <c r="Z368" i="1" s="1"/>
  <c r="BN366" i="1"/>
  <c r="W602" i="1"/>
  <c r="Y382" i="1"/>
  <c r="Z374" i="1"/>
  <c r="BN374" i="1"/>
  <c r="BP379" i="1"/>
  <c r="BN379" i="1"/>
  <c r="Z379" i="1"/>
  <c r="Y387" i="1"/>
  <c r="BP391" i="1"/>
  <c r="BN391" i="1"/>
  <c r="Z391" i="1"/>
  <c r="Z393" i="1" s="1"/>
  <c r="Y398" i="1"/>
  <c r="BP405" i="1"/>
  <c r="BN405" i="1"/>
  <c r="Z405" i="1"/>
  <c r="Y407" i="1"/>
  <c r="Y412" i="1"/>
  <c r="BP409" i="1"/>
  <c r="BN409" i="1"/>
  <c r="Z409" i="1"/>
  <c r="Y420" i="1"/>
  <c r="BP417" i="1"/>
  <c r="BN417" i="1"/>
  <c r="Z417" i="1"/>
  <c r="BP435" i="1"/>
  <c r="BN435" i="1"/>
  <c r="Z435" i="1"/>
  <c r="BP439" i="1"/>
  <c r="BN439" i="1"/>
  <c r="Z439" i="1"/>
  <c r="BP443" i="1"/>
  <c r="BN443" i="1"/>
  <c r="Z443" i="1"/>
  <c r="BP446" i="1"/>
  <c r="BN446" i="1"/>
  <c r="Z446" i="1"/>
  <c r="BP450" i="1"/>
  <c r="BN450" i="1"/>
  <c r="Z450" i="1"/>
  <c r="Y458" i="1"/>
  <c r="Y477" i="1"/>
  <c r="Y481" i="1"/>
  <c r="Y488" i="1"/>
  <c r="Y493" i="1"/>
  <c r="Y505" i="1"/>
  <c r="Y511" i="1"/>
  <c r="Y519" i="1"/>
  <c r="Y525" i="1"/>
  <c r="Y541" i="1"/>
  <c r="AD602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X602" i="1"/>
  <c r="Y406" i="1"/>
  <c r="Y602" i="1"/>
  <c r="Y430" i="1"/>
  <c r="Z456" i="1"/>
  <c r="Z458" i="1" s="1"/>
  <c r="BN456" i="1"/>
  <c r="BP456" i="1"/>
  <c r="Z602" i="1"/>
  <c r="Y468" i="1"/>
  <c r="Z471" i="1"/>
  <c r="BN471" i="1"/>
  <c r="Z473" i="1"/>
  <c r="BN473" i="1"/>
  <c r="Z475" i="1"/>
  <c r="BN475" i="1"/>
  <c r="Z479" i="1"/>
  <c r="Z480" i="1" s="1"/>
  <c r="BN479" i="1"/>
  <c r="BP479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Z513" i="1"/>
  <c r="BN513" i="1"/>
  <c r="BP513" i="1"/>
  <c r="Z515" i="1"/>
  <c r="BN515" i="1"/>
  <c r="Z517" i="1"/>
  <c r="BN517" i="1"/>
  <c r="Z523" i="1"/>
  <c r="BN523" i="1"/>
  <c r="Z534" i="1"/>
  <c r="BN534" i="1"/>
  <c r="BP534" i="1"/>
  <c r="Z535" i="1"/>
  <c r="BN535" i="1"/>
  <c r="Z536" i="1"/>
  <c r="BN536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1" i="1"/>
  <c r="Y579" i="1"/>
  <c r="Z589" i="1"/>
  <c r="Z590" i="1" s="1"/>
  <c r="BN589" i="1"/>
  <c r="BP589" i="1"/>
  <c r="Z411" i="1" l="1"/>
  <c r="Z207" i="1"/>
  <c r="Z183" i="1"/>
  <c r="Z548" i="1"/>
  <c r="Z338" i="1"/>
  <c r="Z274" i="1"/>
  <c r="Z252" i="1"/>
  <c r="Z177" i="1"/>
  <c r="Z453" i="1"/>
  <c r="Y596" i="1"/>
  <c r="Y593" i="1"/>
  <c r="Z525" i="1"/>
  <c r="Z476" i="1"/>
  <c r="Z419" i="1"/>
  <c r="Z382" i="1"/>
  <c r="Z329" i="1"/>
  <c r="Z322" i="1"/>
  <c r="Z310" i="1"/>
  <c r="Z295" i="1"/>
  <c r="Z264" i="1"/>
  <c r="Z240" i="1"/>
  <c r="Z232" i="1"/>
  <c r="Z196" i="1"/>
  <c r="Z169" i="1"/>
  <c r="Z162" i="1"/>
  <c r="Z132" i="1"/>
  <c r="Z124" i="1"/>
  <c r="Z100" i="1"/>
  <c r="Z406" i="1"/>
  <c r="Z398" i="1"/>
  <c r="Y594" i="1"/>
  <c r="Z64" i="1"/>
  <c r="Z578" i="1"/>
  <c r="Z519" i="1"/>
  <c r="Z505" i="1"/>
  <c r="Z487" i="1"/>
  <c r="Z572" i="1"/>
  <c r="Z558" i="1"/>
  <c r="Z344" i="1"/>
  <c r="Z218" i="1"/>
  <c r="Z141" i="1"/>
  <c r="Z115" i="1"/>
  <c r="Z107" i="1"/>
  <c r="Z59" i="1"/>
  <c r="Z36" i="1"/>
  <c r="Z541" i="1"/>
  <c r="Z89" i="1"/>
  <c r="Z75" i="1"/>
  <c r="Y592" i="1"/>
  <c r="X595" i="1"/>
  <c r="Y595" i="1" l="1"/>
  <c r="Z597" i="1"/>
</calcChain>
</file>

<file path=xl/sharedStrings.xml><?xml version="1.0" encoding="utf-8"?>
<sst xmlns="http://schemas.openxmlformats.org/spreadsheetml/2006/main" count="2445" uniqueCount="778">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</sst>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777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517</v>
      </c>
      <c r="Y53" s="381">
        <f t="shared" ref="Y53:Y58" si="6">IFERROR(IF(X53="",0,CEILING((X53/$H53),1)*$H53),"")</f>
        <v>518.40000000000009</v>
      </c>
      <c r="Z53" s="36">
        <f>IFERROR(IF(Y53=0,"",ROUNDUP(Y53/H53,0)*0.02175),"")</f>
        <v>1.044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539.97777777777765</v>
      </c>
      <c r="BN53" s="64">
        <f t="shared" ref="BN53:BN58" si="8">IFERROR(Y53*I53/H53,"0")</f>
        <v>541.44000000000005</v>
      </c>
      <c r="BO53" s="64">
        <f t="shared" ref="BO53:BO58" si="9">IFERROR(1/J53*(X53/H53),"0")</f>
        <v>0.85482804232804221</v>
      </c>
      <c r="BP53" s="64">
        <f t="shared" ref="BP53:BP58" si="10">IFERROR(1/J53*(Y53/H53),"0")</f>
        <v>0.85714285714285721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102</v>
      </c>
      <c r="Y55" s="381">
        <f t="shared" si="6"/>
        <v>112</v>
      </c>
      <c r="Z55" s="36">
        <f>IFERROR(IF(Y55=0,"",ROUNDUP(Y55/H55,0)*0.02175),"")</f>
        <v>0.21749999999999997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106.37142857142857</v>
      </c>
      <c r="BN55" s="64">
        <f t="shared" si="8"/>
        <v>116.8</v>
      </c>
      <c r="BO55" s="64">
        <f t="shared" si="9"/>
        <v>0.16262755102040816</v>
      </c>
      <c r="BP55" s="64">
        <f t="shared" si="10"/>
        <v>0.17857142857142855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56.977513227513228</v>
      </c>
      <c r="Y59" s="382">
        <f>IFERROR(Y53/H53,"0")+IFERROR(Y54/H54,"0")+IFERROR(Y55/H55,"0")+IFERROR(Y56/H56,"0")+IFERROR(Y57/H57,"0")+IFERROR(Y58/H58,"0")</f>
        <v>58.000000000000007</v>
      </c>
      <c r="Z59" s="382">
        <f>IFERROR(IF(Z53="",0,Z53),"0")+IFERROR(IF(Z54="",0,Z54),"0")+IFERROR(IF(Z55="",0,Z55),"0")+IFERROR(IF(Z56="",0,Z56),"0")+IFERROR(IF(Z57="",0,Z57),"0")+IFERROR(IF(Z58="",0,Z58),"0")</f>
        <v>1.2615000000000001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619</v>
      </c>
      <c r="Y60" s="382">
        <f>IFERROR(SUM(Y53:Y58),"0")</f>
        <v>630.40000000000009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135</v>
      </c>
      <c r="Y68" s="381">
        <f t="shared" ref="Y68:Y74" si="11">IFERROR(IF(X68="",0,CEILING((X68/$H68),1)*$H68),"")</f>
        <v>140.4</v>
      </c>
      <c r="Z68" s="36">
        <f>IFERROR(IF(Y68=0,"",ROUNDUP(Y68/H68,0)*0.02175),"")</f>
        <v>0.28275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141</v>
      </c>
      <c r="BN68" s="64">
        <f t="shared" ref="BN68:BN74" si="13">IFERROR(Y68*I68/H68,"0")</f>
        <v>146.63999999999999</v>
      </c>
      <c r="BO68" s="64">
        <f t="shared" ref="BO68:BO74" si="14">IFERROR(1/J68*(X68/H68),"0")</f>
        <v>0.2232142857142857</v>
      </c>
      <c r="BP68" s="64">
        <f t="shared" ref="BP68:BP74" si="15">IFERROR(1/J68*(Y68/H68),"0")</f>
        <v>0.23214285714285712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80</v>
      </c>
      <c r="Y73" s="381">
        <f t="shared" si="11"/>
        <v>80</v>
      </c>
      <c r="Z73" s="36">
        <f>IFERROR(IF(Y73=0,"",ROUNDUP(Y73/H73,0)*0.00937),"")</f>
        <v>0.18740000000000001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84.2</v>
      </c>
      <c r="BN73" s="64">
        <f t="shared" si="13"/>
        <v>84.2</v>
      </c>
      <c r="BO73" s="64">
        <f t="shared" si="14"/>
        <v>0.16666666666666666</v>
      </c>
      <c r="BP73" s="64">
        <f t="shared" si="15"/>
        <v>0.16666666666666666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32.5</v>
      </c>
      <c r="Y75" s="382">
        <f>IFERROR(Y68/H68,"0")+IFERROR(Y69/H69,"0")+IFERROR(Y70/H70,"0")+IFERROR(Y71/H71,"0")+IFERROR(Y72/H72,"0")+IFERROR(Y73/H73,"0")+IFERROR(Y74/H74,"0")</f>
        <v>33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0.47015000000000001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215</v>
      </c>
      <c r="Y76" s="382">
        <f>IFERROR(SUM(Y68:Y74),"0")</f>
        <v>220.4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207</v>
      </c>
      <c r="Y78" s="381">
        <f>IFERROR(IF(X78="",0,CEILING((X78/$H78),1)*$H78),"")</f>
        <v>216</v>
      </c>
      <c r="Z78" s="36">
        <f>IFERROR(IF(Y78=0,"",ROUNDUP(Y78/H78,0)*0.02175),"")</f>
        <v>0.43499999999999994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216.2</v>
      </c>
      <c r="BN78" s="64">
        <f>IFERROR(Y78*I78/H78,"0")</f>
        <v>225.6</v>
      </c>
      <c r="BO78" s="64">
        <f>IFERROR(1/J78*(X78/H78),"0")</f>
        <v>0.34226190476190471</v>
      </c>
      <c r="BP78" s="64">
        <f>IFERROR(1/J78*(Y78/H78),"0")</f>
        <v>0.3571428571428571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19.166666666666664</v>
      </c>
      <c r="Y80" s="382">
        <f>IFERROR(Y78/H78,"0")+IFERROR(Y79/H79,"0")</f>
        <v>20</v>
      </c>
      <c r="Z80" s="382">
        <f>IFERROR(IF(Z78="",0,Z78),"0")+IFERROR(IF(Z79="",0,Z79),"0")</f>
        <v>0.43499999999999994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207</v>
      </c>
      <c r="Y81" s="382">
        <f>IFERROR(SUM(Y78:Y79),"0")</f>
        <v>216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45</v>
      </c>
      <c r="Y87" s="381">
        <f t="shared" si="16"/>
        <v>45</v>
      </c>
      <c r="Z87" s="36">
        <f>IFERROR(IF(Y87=0,"",ROUNDUP(Y87/H87,0)*0.00502),"")</f>
        <v>0.1255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47.5</v>
      </c>
      <c r="BN87" s="64">
        <f t="shared" si="18"/>
        <v>47.5</v>
      </c>
      <c r="BO87" s="64">
        <f t="shared" si="19"/>
        <v>0.10683760683760685</v>
      </c>
      <c r="BP87" s="64">
        <f t="shared" si="20"/>
        <v>0.10683760683760685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45</v>
      </c>
      <c r="Y88" s="381">
        <f t="shared" si="16"/>
        <v>45</v>
      </c>
      <c r="Z88" s="36">
        <f>IFERROR(IF(Y88=0,"",ROUNDUP(Y88/H88,0)*0.00502),"")</f>
        <v>0.1255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47.5</v>
      </c>
      <c r="BN88" s="64">
        <f t="shared" si="18"/>
        <v>47.5</v>
      </c>
      <c r="BO88" s="64">
        <f t="shared" si="19"/>
        <v>0.10683760683760685</v>
      </c>
      <c r="BP88" s="64">
        <f t="shared" si="20"/>
        <v>0.10683760683760685</v>
      </c>
    </row>
    <row r="89" spans="1:68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50</v>
      </c>
      <c r="Y89" s="382">
        <f>IFERROR(Y83/H83,"0")+IFERROR(Y84/H84,"0")+IFERROR(Y85/H85,"0")+IFERROR(Y86/H86,"0")+IFERROR(Y87/H87,"0")+IFERROR(Y88/H88,"0")</f>
        <v>50</v>
      </c>
      <c r="Z89" s="382">
        <f>IFERROR(IF(Z83="",0,Z83),"0")+IFERROR(IF(Z84="",0,Z84),"0")+IFERROR(IF(Z85="",0,Z85),"0")+IFERROR(IF(Z86="",0,Z86),"0")+IFERROR(IF(Z87="",0,Z87),"0")+IFERROR(IF(Z88="",0,Z88),"0")</f>
        <v>0.251</v>
      </c>
      <c r="AA89" s="383"/>
      <c r="AB89" s="383"/>
      <c r="AC89" s="383"/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90</v>
      </c>
      <c r="Y90" s="382">
        <f>IFERROR(SUM(Y83:Y88),"0")</f>
        <v>90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90</v>
      </c>
      <c r="Y98" s="381">
        <f>IFERROR(IF(X98="",0,CEILING((X98/$H98),1)*$H98),"")</f>
        <v>92.4</v>
      </c>
      <c r="Z98" s="36">
        <f>IFERROR(IF(Y98=0,"",ROUNDUP(Y98/H98,0)*0.02175),"")</f>
        <v>0.23924999999999999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96.042857142857144</v>
      </c>
      <c r="BN98" s="64">
        <f>IFERROR(Y98*I98/H98,"0")</f>
        <v>98.604000000000013</v>
      </c>
      <c r="BO98" s="64">
        <f>IFERROR(1/J98*(X98/H98),"0")</f>
        <v>0.19132653061224486</v>
      </c>
      <c r="BP98" s="64">
        <f>IFERROR(1/J98*(Y98/H98),"0")</f>
        <v>0.19642857142857142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10.714285714285714</v>
      </c>
      <c r="Y100" s="382">
        <f>IFERROR(Y97/H97,"0")+IFERROR(Y98/H98,"0")+IFERROR(Y99/H99,"0")</f>
        <v>11</v>
      </c>
      <c r="Z100" s="382">
        <f>IFERROR(IF(Z97="",0,Z97),"0")+IFERROR(IF(Z98="",0,Z98),"0")+IFERROR(IF(Z99="",0,Z99),"0")</f>
        <v>0.23924999999999999</v>
      </c>
      <c r="AA100" s="383"/>
      <c r="AB100" s="383"/>
      <c r="AC100" s="383"/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90</v>
      </c>
      <c r="Y101" s="382">
        <f>IFERROR(SUM(Y97:Y99),"0")</f>
        <v>92.4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227</v>
      </c>
      <c r="Y104" s="381">
        <f>IFERROR(IF(X104="",0,CEILING((X104/$H104),1)*$H104),"")</f>
        <v>237.60000000000002</v>
      </c>
      <c r="Z104" s="36">
        <f>IFERROR(IF(Y104=0,"",ROUNDUP(Y104/H104,0)*0.02175),"")</f>
        <v>0.47849999999999998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237.08888888888887</v>
      </c>
      <c r="BN104" s="64">
        <f>IFERROR(Y104*I104/H104,"0")</f>
        <v>248.16</v>
      </c>
      <c r="BO104" s="64">
        <f>IFERROR(1/J104*(X104/H104),"0")</f>
        <v>0.37533068783068774</v>
      </c>
      <c r="BP104" s="64">
        <f>IFERROR(1/J104*(Y104/H104),"0")</f>
        <v>0.39285714285714285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217</v>
      </c>
      <c r="Y106" s="381">
        <f>IFERROR(IF(X106="",0,CEILING((X106/$H106),1)*$H106),"")</f>
        <v>220.5</v>
      </c>
      <c r="Z106" s="36">
        <f>IFERROR(IF(Y106=0,"",ROUNDUP(Y106/H106,0)*0.00937),"")</f>
        <v>0.45912999999999998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227.12666666666667</v>
      </c>
      <c r="BN106" s="64">
        <f>IFERROR(Y106*I106/H106,"0")</f>
        <v>230.79000000000002</v>
      </c>
      <c r="BO106" s="64">
        <f>IFERROR(1/J106*(X106/H106),"0")</f>
        <v>0.40185185185185185</v>
      </c>
      <c r="BP106" s="64">
        <f>IFERROR(1/J106*(Y106/H106),"0")</f>
        <v>0.40833333333333333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69.240740740740733</v>
      </c>
      <c r="Y107" s="382">
        <f>IFERROR(Y104/H104,"0")+IFERROR(Y105/H105,"0")+IFERROR(Y106/H106,"0")</f>
        <v>71</v>
      </c>
      <c r="Z107" s="382">
        <f>IFERROR(IF(Z104="",0,Z104),"0")+IFERROR(IF(Z105="",0,Z105),"0")+IFERROR(IF(Z106="",0,Z106),"0")</f>
        <v>0.93762999999999996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444</v>
      </c>
      <c r="Y108" s="382">
        <f>IFERROR(SUM(Y104:Y106),"0")</f>
        <v>458.1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126</v>
      </c>
      <c r="Y111" s="381">
        <f>IFERROR(IF(X111="",0,CEILING((X111/$H111),1)*$H111),"")</f>
        <v>126</v>
      </c>
      <c r="Z111" s="36">
        <f>IFERROR(IF(Y111=0,"",ROUNDUP(Y111/H111,0)*0.02175),"")</f>
        <v>0.32624999999999998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134.45999999999998</v>
      </c>
      <c r="BN111" s="64">
        <f>IFERROR(Y111*I111/H111,"0")</f>
        <v>134.45999999999998</v>
      </c>
      <c r="BO111" s="64">
        <f>IFERROR(1/J111*(X111/H111),"0")</f>
        <v>0.26785714285714285</v>
      </c>
      <c r="BP111" s="64">
        <f>IFERROR(1/J111*(Y111/H111),"0")</f>
        <v>0.26785714285714285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90</v>
      </c>
      <c r="Y112" s="381">
        <f>IFERROR(IF(X112="",0,CEILING((X112/$H112),1)*$H112),"")</f>
        <v>91.800000000000011</v>
      </c>
      <c r="Z112" s="36">
        <f>IFERROR(IF(Y112=0,"",ROUNDUP(Y112/H112,0)*0.00753),"")</f>
        <v>0.25602000000000003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99.066666666666663</v>
      </c>
      <c r="BN112" s="64">
        <f>IFERROR(Y112*I112/H112,"0")</f>
        <v>101.048</v>
      </c>
      <c r="BO112" s="64">
        <f>IFERROR(1/J112*(X112/H112),"0")</f>
        <v>0.21367521367521364</v>
      </c>
      <c r="BP112" s="64">
        <f>IFERROR(1/J112*(Y112/H112),"0")</f>
        <v>0.21794871794871795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131</v>
      </c>
      <c r="Y114" s="381">
        <f>IFERROR(IF(X114="",0,CEILING((X114/$H114),1)*$H114),"")</f>
        <v>132.30000000000001</v>
      </c>
      <c r="Z114" s="36">
        <f>IFERROR(IF(Y114=0,"",ROUNDUP(Y114/H114,0)*0.00937),"")</f>
        <v>0.45912999999999998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144.97333333333333</v>
      </c>
      <c r="BN114" s="64">
        <f>IFERROR(Y114*I114/H114,"0")</f>
        <v>146.41200000000001</v>
      </c>
      <c r="BO114" s="64">
        <f>IFERROR(1/J114*(X114/H114),"0")</f>
        <v>0.40432098765432095</v>
      </c>
      <c r="BP114" s="64">
        <f>IFERROR(1/J114*(Y114/H114),"0")</f>
        <v>0.40833333333333333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96.851851851851848</v>
      </c>
      <c r="Y115" s="382">
        <f>IFERROR(Y110/H110,"0")+IFERROR(Y111/H111,"0")+IFERROR(Y112/H112,"0")+IFERROR(Y113/H113,"0")+IFERROR(Y114/H114,"0")</f>
        <v>98</v>
      </c>
      <c r="Z115" s="382">
        <f>IFERROR(IF(Z110="",0,Z110),"0")+IFERROR(IF(Z111="",0,Z111),"0")+IFERROR(IF(Z112="",0,Z112),"0")+IFERROR(IF(Z113="",0,Z113),"0")+IFERROR(IF(Z114="",0,Z114),"0")</f>
        <v>1.0414000000000001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347</v>
      </c>
      <c r="Y116" s="382">
        <f>IFERROR(SUM(Y110:Y114),"0")</f>
        <v>350.1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209</v>
      </c>
      <c r="Y120" s="381">
        <f>IFERROR(IF(X120="",0,CEILING((X120/$H120),1)*$H120),"")</f>
        <v>212.79999999999998</v>
      </c>
      <c r="Z120" s="36">
        <f>IFERROR(IF(Y120=0,"",ROUNDUP(Y120/H120,0)*0.02175),"")</f>
        <v>0.41324999999999995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217.95714285714286</v>
      </c>
      <c r="BN120" s="64">
        <f>IFERROR(Y120*I120/H120,"0")</f>
        <v>221.92000000000002</v>
      </c>
      <c r="BO120" s="64">
        <f>IFERROR(1/J120*(X120/H120),"0")</f>
        <v>0.33322704081632654</v>
      </c>
      <c r="BP120" s="64">
        <f>IFERROR(1/J120*(Y120/H120),"0")</f>
        <v>0.33928571428571425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18.660714285714288</v>
      </c>
      <c r="Y124" s="382">
        <f>IFERROR(Y119/H119,"0")+IFERROR(Y120/H120,"0")+IFERROR(Y121/H121,"0")+IFERROR(Y122/H122,"0")+IFERROR(Y123/H123,"0")</f>
        <v>19</v>
      </c>
      <c r="Z124" s="382">
        <f>IFERROR(IF(Z119="",0,Z119),"0")+IFERROR(IF(Z120="",0,Z120),"0")+IFERROR(IF(Z121="",0,Z121),"0")+IFERROR(IF(Z122="",0,Z122),"0")+IFERROR(IF(Z123="",0,Z123),"0")</f>
        <v>0.41324999999999995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209</v>
      </c>
      <c r="Y125" s="382">
        <f>IFERROR(SUM(Y119:Y123),"0")</f>
        <v>212.79999999999998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4301020235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200</v>
      </c>
      <c r="C128" s="31">
        <v>4301020345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5" t="s">
        <v>201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161</v>
      </c>
      <c r="Y136" s="381">
        <f t="shared" si="21"/>
        <v>168</v>
      </c>
      <c r="Z136" s="36">
        <f>IFERROR(IF(Y136=0,"",ROUNDUP(Y136/H136,0)*0.02175),"")</f>
        <v>0.43499999999999994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171.69499999999999</v>
      </c>
      <c r="BN136" s="64">
        <f t="shared" si="23"/>
        <v>179.16</v>
      </c>
      <c r="BO136" s="64">
        <f t="shared" si="24"/>
        <v>0.34226190476190471</v>
      </c>
      <c r="BP136" s="64">
        <f t="shared" si="25"/>
        <v>0.3571428571428571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135</v>
      </c>
      <c r="Y138" s="381">
        <f t="shared" si="21"/>
        <v>135</v>
      </c>
      <c r="Z138" s="36">
        <f>IFERROR(IF(Y138=0,"",ROUNDUP(Y138/H138,0)*0.00753),"")</f>
        <v>0.3765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148.59999999999997</v>
      </c>
      <c r="BN138" s="64">
        <f t="shared" si="23"/>
        <v>148.59999999999997</v>
      </c>
      <c r="BO138" s="64">
        <f t="shared" si="24"/>
        <v>0.32051282051282048</v>
      </c>
      <c r="BP138" s="64">
        <f t="shared" si="25"/>
        <v>0.32051282051282048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69.166666666666657</v>
      </c>
      <c r="Y141" s="382">
        <f>IFERROR(Y135/H135,"0")+IFERROR(Y136/H136,"0")+IFERROR(Y137/H137,"0")+IFERROR(Y138/H138,"0")+IFERROR(Y139/H139,"0")+IFERROR(Y140/H140,"0")</f>
        <v>70</v>
      </c>
      <c r="Z141" s="382">
        <f>IFERROR(IF(Z135="",0,Z135),"0")+IFERROR(IF(Z136="",0,Z136),"0")+IFERROR(IF(Z137="",0,Z137),"0")+IFERROR(IF(Z138="",0,Z138),"0")+IFERROR(IF(Z139="",0,Z139),"0")+IFERROR(IF(Z140="",0,Z140),"0")</f>
        <v>0.81149999999999989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296</v>
      </c>
      <c r="Y142" s="382">
        <f>IFERROR(SUM(Y135:Y140),"0")</f>
        <v>303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4301051476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4301051477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45</v>
      </c>
      <c r="Y180" s="381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48.021428571428572</v>
      </c>
      <c r="BN180" s="64">
        <f>IFERROR(Y180*I180/H180,"0")</f>
        <v>53.784000000000006</v>
      </c>
      <c r="BO180" s="64">
        <f>IFERROR(1/J180*(X180/H180),"0")</f>
        <v>9.566326530612243E-2</v>
      </c>
      <c r="BP180" s="64">
        <f>IFERROR(1/J180*(Y180/H180),"0")</f>
        <v>0.10714285714285714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5.3571428571428568</v>
      </c>
      <c r="Y183" s="382">
        <f>IFERROR(Y180/H180,"0")+IFERROR(Y181/H181,"0")+IFERROR(Y182/H182,"0")</f>
        <v>6</v>
      </c>
      <c r="Z183" s="382">
        <f>IFERROR(IF(Z180="",0,Z180),"0")+IFERROR(IF(Z181="",0,Z181),"0")+IFERROR(IF(Z182="",0,Z182),"0")</f>
        <v>0.1305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45</v>
      </c>
      <c r="Y184" s="382">
        <f>IFERROR(SUM(Y180:Y182),"0")</f>
        <v>50.400000000000006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78</v>
      </c>
      <c r="Y188" s="381">
        <f t="shared" ref="Y188:Y195" si="26">IFERROR(IF(X188="",0,CEILING((X188/$H188),1)*$H188),"")</f>
        <v>79.8</v>
      </c>
      <c r="Z188" s="36">
        <f>IFERROR(IF(Y188=0,"",ROUNDUP(Y188/H188,0)*0.00753),"")</f>
        <v>0.14307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82.828571428571422</v>
      </c>
      <c r="BN188" s="64">
        <f t="shared" ref="BN188:BN195" si="28">IFERROR(Y188*I188/H188,"0")</f>
        <v>84.739999999999981</v>
      </c>
      <c r="BO188" s="64">
        <f t="shared" ref="BO188:BO195" si="29">IFERROR(1/J188*(X188/H188),"0")</f>
        <v>0.11904761904761903</v>
      </c>
      <c r="BP188" s="64">
        <f t="shared" ref="BP188:BP195" si="30">IFERROR(1/J188*(Y188/H188),"0")</f>
        <v>0.12179487179487179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211</v>
      </c>
      <c r="Y190" s="381">
        <f t="shared" si="26"/>
        <v>214.20000000000002</v>
      </c>
      <c r="Z190" s="36">
        <f>IFERROR(IF(Y190=0,"",ROUNDUP(Y190/H190,0)*0.00753),"")</f>
        <v>0.38403000000000004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221.04761904761907</v>
      </c>
      <c r="BN190" s="64">
        <f t="shared" si="28"/>
        <v>224.40000000000003</v>
      </c>
      <c r="BO190" s="64">
        <f t="shared" si="29"/>
        <v>0.32203907203907201</v>
      </c>
      <c r="BP190" s="64">
        <f t="shared" si="30"/>
        <v>0.32692307692307693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75</v>
      </c>
      <c r="Y191" s="381">
        <f t="shared" si="26"/>
        <v>75.600000000000009</v>
      </c>
      <c r="Z191" s="36">
        <f>IFERROR(IF(Y191=0,"",ROUNDUP(Y191/H191,0)*0.00502),"")</f>
        <v>0.18071999999999999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79.642857142857139</v>
      </c>
      <c r="BN191" s="64">
        <f t="shared" si="28"/>
        <v>80.28</v>
      </c>
      <c r="BO191" s="64">
        <f t="shared" si="29"/>
        <v>0.15262515262515264</v>
      </c>
      <c r="BP191" s="64">
        <f t="shared" si="30"/>
        <v>0.15384615384615385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77</v>
      </c>
      <c r="Y193" s="381">
        <f t="shared" si="26"/>
        <v>77.7</v>
      </c>
      <c r="Z193" s="36">
        <f>IFERROR(IF(Y193=0,"",ROUNDUP(Y193/H193,0)*0.00502),"")</f>
        <v>0.18574000000000002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80.666666666666671</v>
      </c>
      <c r="BN193" s="64">
        <f t="shared" si="28"/>
        <v>81.400000000000006</v>
      </c>
      <c r="BO193" s="64">
        <f t="shared" si="29"/>
        <v>0.15669515669515671</v>
      </c>
      <c r="BP193" s="64">
        <f t="shared" si="30"/>
        <v>0.15811965811965814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141.19047619047618</v>
      </c>
      <c r="Y196" s="382">
        <f>IFERROR(Y188/H188,"0")+IFERROR(Y189/H189,"0")+IFERROR(Y190/H190,"0")+IFERROR(Y191/H191,"0")+IFERROR(Y192/H192,"0")+IFERROR(Y193/H193,"0")+IFERROR(Y194/H194,"0")+IFERROR(Y195/H195,"0")</f>
        <v>143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0.89356000000000002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441</v>
      </c>
      <c r="Y197" s="382">
        <f>IFERROR(SUM(Y188:Y195),"0")</f>
        <v>447.3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41</v>
      </c>
      <c r="Y206" s="381">
        <f>IFERROR(IF(X206="",0,CEILING((X206/$H206),1)*$H206),"")</f>
        <v>42</v>
      </c>
      <c r="Z206" s="36">
        <f>IFERROR(IF(Y206=0,"",ROUNDUP(Y206/H206,0)*0.00753),"")</f>
        <v>0.15060000000000001</v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44.904761904761898</v>
      </c>
      <c r="BN206" s="64">
        <f>IFERROR(Y206*I206/H206,"0")</f>
        <v>45.999999999999993</v>
      </c>
      <c r="BO206" s="64">
        <f>IFERROR(1/J206*(X206/H206),"0")</f>
        <v>0.12515262515262512</v>
      </c>
      <c r="BP206" s="64">
        <f>IFERROR(1/J206*(Y206/H206),"0")</f>
        <v>0.12820512820512819</v>
      </c>
    </row>
    <row r="207" spans="1:68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19.523809523809522</v>
      </c>
      <c r="Y207" s="382">
        <f>IFERROR(Y205/H205,"0")+IFERROR(Y206/H206,"0")</f>
        <v>20</v>
      </c>
      <c r="Z207" s="382">
        <f>IFERROR(IF(Z205="",0,Z205),"0")+IFERROR(IF(Z206="",0,Z206),"0")</f>
        <v>0.15060000000000001</v>
      </c>
      <c r="AA207" s="383"/>
      <c r="AB207" s="383"/>
      <c r="AC207" s="383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41</v>
      </c>
      <c r="Y208" s="382">
        <f>IFERROR(SUM(Y205:Y206),"0")</f>
        <v>42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460</v>
      </c>
      <c r="Y210" s="381">
        <f t="shared" ref="Y210:Y217" si="31">IFERROR(IF(X210="",0,CEILING((X210/$H210),1)*$H210),"")</f>
        <v>464.40000000000003</v>
      </c>
      <c r="Z210" s="36">
        <f>IFERROR(IF(Y210=0,"",ROUNDUP(Y210/H210,0)*0.00937),"")</f>
        <v>0.80581999999999998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477.88888888888891</v>
      </c>
      <c r="BN210" s="64">
        <f t="shared" ref="BN210:BN217" si="33">IFERROR(Y210*I210/H210,"0")</f>
        <v>482.46000000000009</v>
      </c>
      <c r="BO210" s="64">
        <f t="shared" ref="BO210:BO217" si="34">IFERROR(1/J210*(X210/H210),"0")</f>
        <v>0.70987654320987648</v>
      </c>
      <c r="BP210" s="64">
        <f t="shared" ref="BP210:BP217" si="35">IFERROR(1/J210*(Y210/H210),"0")</f>
        <v>0.71666666666666667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250</v>
      </c>
      <c r="Y211" s="381">
        <f t="shared" si="31"/>
        <v>253.8</v>
      </c>
      <c r="Z211" s="36">
        <f>IFERROR(IF(Y211=0,"",ROUNDUP(Y211/H211,0)*0.00937),"")</f>
        <v>0.44039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259.72222222222223</v>
      </c>
      <c r="BN211" s="64">
        <f t="shared" si="33"/>
        <v>263.67</v>
      </c>
      <c r="BO211" s="64">
        <f t="shared" si="34"/>
        <v>0.38580246913580241</v>
      </c>
      <c r="BP211" s="64">
        <f t="shared" si="35"/>
        <v>0.39166666666666666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170</v>
      </c>
      <c r="Y213" s="381">
        <f t="shared" si="31"/>
        <v>172.8</v>
      </c>
      <c r="Z213" s="36">
        <f>IFERROR(IF(Y213=0,"",ROUNDUP(Y213/H213,0)*0.00937),"")</f>
        <v>0.29984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176.61111111111111</v>
      </c>
      <c r="BN213" s="64">
        <f t="shared" si="33"/>
        <v>179.52</v>
      </c>
      <c r="BO213" s="64">
        <f t="shared" si="34"/>
        <v>0.26234567901234568</v>
      </c>
      <c r="BP213" s="64">
        <f t="shared" si="35"/>
        <v>0.26666666666666666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162.96296296296293</v>
      </c>
      <c r="Y218" s="382">
        <f>IFERROR(Y210/H210,"0")+IFERROR(Y211/H211,"0")+IFERROR(Y212/H212,"0")+IFERROR(Y213/H213,"0")+IFERROR(Y214/H214,"0")+IFERROR(Y215/H215,"0")+IFERROR(Y216/H216,"0")+IFERROR(Y217/H217,"0")</f>
        <v>165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1.5460500000000001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880</v>
      </c>
      <c r="Y219" s="382">
        <f>IFERROR(SUM(Y210:Y217),"0")</f>
        <v>891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164</v>
      </c>
      <c r="Y224" s="381">
        <f t="shared" si="36"/>
        <v>165.29999999999998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174.63172413793103</v>
      </c>
      <c r="BN224" s="64">
        <f t="shared" si="38"/>
        <v>176.01599999999996</v>
      </c>
      <c r="BO224" s="64">
        <f t="shared" si="39"/>
        <v>0.33661740558292286</v>
      </c>
      <c r="BP224" s="64">
        <f t="shared" si="40"/>
        <v>0.33928571428571425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184</v>
      </c>
      <c r="Y225" s="381">
        <f t="shared" si="36"/>
        <v>184.79999999999998</v>
      </c>
      <c r="Z225" s="36">
        <f t="shared" ref="Z225:Z231" si="41">IFERROR(IF(Y225=0,"",ROUNDUP(Y225/H225,0)*0.00753),"")</f>
        <v>0.57981000000000005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206.23333333333332</v>
      </c>
      <c r="BN225" s="64">
        <f t="shared" si="38"/>
        <v>207.13</v>
      </c>
      <c r="BO225" s="64">
        <f t="shared" si="39"/>
        <v>0.49145299145299148</v>
      </c>
      <c r="BP225" s="64">
        <f t="shared" si="40"/>
        <v>0.49358974358974356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351</v>
      </c>
      <c r="Y227" s="381">
        <f t="shared" si="36"/>
        <v>352.8</v>
      </c>
      <c r="Z227" s="36">
        <f t="shared" si="41"/>
        <v>1.1069100000000001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390.78000000000003</v>
      </c>
      <c r="BN227" s="64">
        <f t="shared" si="38"/>
        <v>392.78400000000005</v>
      </c>
      <c r="BO227" s="64">
        <f t="shared" si="39"/>
        <v>0.9375</v>
      </c>
      <c r="BP227" s="64">
        <f t="shared" si="40"/>
        <v>0.94230769230769229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385</v>
      </c>
      <c r="Y228" s="381">
        <f t="shared" si="36"/>
        <v>386.4</v>
      </c>
      <c r="Z228" s="36">
        <f t="shared" si="41"/>
        <v>1.2123300000000001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428.63333333333338</v>
      </c>
      <c r="BN228" s="64">
        <f t="shared" si="38"/>
        <v>430.19200000000006</v>
      </c>
      <c r="BO228" s="64">
        <f t="shared" si="39"/>
        <v>1.0283119658119659</v>
      </c>
      <c r="BP228" s="64">
        <f t="shared" si="40"/>
        <v>1.0320512820512819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87</v>
      </c>
      <c r="Y230" s="381">
        <f t="shared" si="36"/>
        <v>88.8</v>
      </c>
      <c r="Z230" s="36">
        <f t="shared" si="41"/>
        <v>0.27861000000000002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96.860000000000014</v>
      </c>
      <c r="BN230" s="64">
        <f t="shared" si="38"/>
        <v>98.864000000000004</v>
      </c>
      <c r="BO230" s="64">
        <f t="shared" si="39"/>
        <v>0.23237179487179485</v>
      </c>
      <c r="BP230" s="64">
        <f t="shared" si="40"/>
        <v>0.23717948717948717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124</v>
      </c>
      <c r="Y231" s="381">
        <f t="shared" si="36"/>
        <v>124.8</v>
      </c>
      <c r="Z231" s="36">
        <f t="shared" si="41"/>
        <v>0.39156000000000002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138.36333333333334</v>
      </c>
      <c r="BN231" s="64">
        <f t="shared" si="38"/>
        <v>139.256</v>
      </c>
      <c r="BO231" s="64">
        <f t="shared" si="39"/>
        <v>0.33119658119658124</v>
      </c>
      <c r="BP231" s="64">
        <f t="shared" si="40"/>
        <v>0.33333333333333331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490.10057471264372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493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3.9824700000000002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1295</v>
      </c>
      <c r="Y233" s="382">
        <f>IFERROR(SUM(Y221:Y231),"0")</f>
        <v>1302.8999999999999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4301060360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4301060404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14</v>
      </c>
      <c r="Y238" s="381">
        <f>IFERROR(IF(X238="",0,CEILING((X238/$H238),1)*$H238),"")</f>
        <v>14.399999999999999</v>
      </c>
      <c r="Z238" s="36">
        <f>IFERROR(IF(Y238=0,"",ROUNDUP(Y238/H238,0)*0.00753),"")</f>
        <v>4.5179999999999998E-2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15.586666666666668</v>
      </c>
      <c r="BN238" s="64">
        <f>IFERROR(Y238*I238/H238,"0")</f>
        <v>16.032</v>
      </c>
      <c r="BO238" s="64">
        <f>IFERROR(1/J238*(X238/H238),"0")</f>
        <v>3.7393162393162399E-2</v>
      </c>
      <c r="BP238" s="64">
        <f>IFERROR(1/J238*(Y238/H238),"0")</f>
        <v>3.8461538461538464E-2</v>
      </c>
    </row>
    <row r="239" spans="1:68" ht="16.5" hidden="1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5.8333333333333339</v>
      </c>
      <c r="Y240" s="382">
        <f>IFERROR(Y235/H235,"0")+IFERROR(Y236/H236,"0")+IFERROR(Y237/H237,"0")+IFERROR(Y238/H238,"0")+IFERROR(Y239/H239,"0")</f>
        <v>6</v>
      </c>
      <c r="Z240" s="382">
        <f>IFERROR(IF(Z235="",0,Z235),"0")+IFERROR(IF(Z236="",0,Z236),"0")+IFERROR(IF(Z237="",0,Z237),"0")+IFERROR(IF(Z238="",0,Z238),"0")+IFERROR(IF(Z239="",0,Z239),"0")</f>
        <v>4.5179999999999998E-2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14</v>
      </c>
      <c r="Y241" s="382">
        <f>IFERROR(SUM(Y235:Y239),"0")</f>
        <v>14.399999999999999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4301011717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4301011945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4301011733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4301011944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400</v>
      </c>
      <c r="Y256" s="381">
        <f t="shared" ref="Y256:Y263" si="47">IFERROR(IF(X256="",0,CEILING((X256/$H256),1)*$H256),"")</f>
        <v>406</v>
      </c>
      <c r="Z256" s="36">
        <f>IFERROR(IF(Y256=0,"",ROUNDUP(Y256/H256,0)*0.02175),"")</f>
        <v>0.76124999999999998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416.55172413793105</v>
      </c>
      <c r="BN256" s="64">
        <f t="shared" ref="BN256:BN263" si="49">IFERROR(Y256*I256/H256,"0")</f>
        <v>422.80000000000007</v>
      </c>
      <c r="BO256" s="64">
        <f t="shared" ref="BO256:BO263" si="50">IFERROR(1/J256*(X256/H256),"0")</f>
        <v>0.61576354679802958</v>
      </c>
      <c r="BP256" s="64">
        <f t="shared" ref="BP256:BP263" si="51">IFERROR(1/J256*(Y256/H256),"0")</f>
        <v>0.625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4301011942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34.482758620689658</v>
      </c>
      <c r="Y264" s="382">
        <f>IFERROR(Y256/H256,"0")+IFERROR(Y257/H257,"0")+IFERROR(Y258/H258,"0")+IFERROR(Y259/H259,"0")+IFERROR(Y260/H260,"0")+IFERROR(Y261/H261,"0")+IFERROR(Y262/H262,"0")+IFERROR(Y263/H263,"0")</f>
        <v>35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0.76124999999999998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400</v>
      </c>
      <c r="Y265" s="382">
        <f>IFERROR(SUM(Y256:Y263),"0")</f>
        <v>406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4301011850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365</v>
      </c>
      <c r="C270" s="31">
        <v>4301011910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704" t="s">
        <v>366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100</v>
      </c>
      <c r="Y292" s="381">
        <f>IFERROR(IF(X292="",0,CEILING((X292/$H292),1)*$H292),"")</f>
        <v>100.8</v>
      </c>
      <c r="Z292" s="36">
        <f>IFERROR(IF(Y292=0,"",ROUNDUP(Y292/H292,0)*0.00753),"")</f>
        <v>0.31625999999999999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111.33333333333333</v>
      </c>
      <c r="BN292" s="64">
        <f>IFERROR(Y292*I292/H292,"0")</f>
        <v>112.224</v>
      </c>
      <c r="BO292" s="64">
        <f>IFERROR(1/J292*(X292/H292),"0")</f>
        <v>0.26709401709401709</v>
      </c>
      <c r="BP292" s="64">
        <f>IFERROR(1/J292*(Y292/H292),"0")</f>
        <v>0.26923076923076922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83</v>
      </c>
      <c r="Y293" s="381">
        <f>IFERROR(IF(X293="",0,CEILING((X293/$H293),1)*$H293),"")</f>
        <v>84</v>
      </c>
      <c r="Z293" s="36">
        <f>IFERROR(IF(Y293=0,"",ROUNDUP(Y293/H293,0)*0.00753),"")</f>
        <v>0.26355000000000001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89.916666666666671</v>
      </c>
      <c r="BN293" s="64">
        <f>IFERROR(Y293*I293/H293,"0")</f>
        <v>91</v>
      </c>
      <c r="BO293" s="64">
        <f>IFERROR(1/J293*(X293/H293),"0")</f>
        <v>0.22168803418803421</v>
      </c>
      <c r="BP293" s="64">
        <f>IFERROR(1/J293*(Y293/H293),"0")</f>
        <v>0.22435897435897434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76.25</v>
      </c>
      <c r="Y295" s="382">
        <f>IFERROR(Y290/H290,"0")+IFERROR(Y291/H291,"0")+IFERROR(Y292/H292,"0")+IFERROR(Y293/H293,"0")+IFERROR(Y294/H294,"0")</f>
        <v>77</v>
      </c>
      <c r="Z295" s="382">
        <f>IFERROR(IF(Z290="",0,Z290),"0")+IFERROR(IF(Z291="",0,Z291),"0")+IFERROR(IF(Z292="",0,Z292),"0")+IFERROR(IF(Z293="",0,Z293),"0")+IFERROR(IF(Z294="",0,Z294),"0")</f>
        <v>0.57980999999999994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183</v>
      </c>
      <c r="Y296" s="382">
        <f>IFERROR(SUM(Y290:Y294),"0")</f>
        <v>184.8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4301012016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411</v>
      </c>
      <c r="C317" s="31">
        <v>4301011911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27" t="s">
        <v>412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13</v>
      </c>
      <c r="Y325" s="381">
        <f>IFERROR(IF(X325="",0,CEILING((X325/$H325),1)*$H325),"")</f>
        <v>16.8</v>
      </c>
      <c r="Z325" s="36">
        <f>IFERROR(IF(Y325=0,"",ROUNDUP(Y325/H325,0)*0.00753),"")</f>
        <v>3.0120000000000001E-2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13.804761904761904</v>
      </c>
      <c r="BN325" s="64">
        <f>IFERROR(Y325*I325/H325,"0")</f>
        <v>17.84</v>
      </c>
      <c r="BO325" s="64">
        <f>IFERROR(1/J325*(X325/H325),"0")</f>
        <v>1.9841269841269837E-2</v>
      </c>
      <c r="BP325" s="64">
        <f>IFERROR(1/J325*(Y325/H325),"0")</f>
        <v>2.564102564102564E-2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3.0952380952380949</v>
      </c>
      <c r="Y329" s="382">
        <f>IFERROR(Y325/H325,"0")+IFERROR(Y326/H326,"0")+IFERROR(Y327/H327,"0")+IFERROR(Y328/H328,"0")</f>
        <v>4</v>
      </c>
      <c r="Z329" s="382">
        <f>IFERROR(IF(Z325="",0,Z325),"0")+IFERROR(IF(Z326="",0,Z326),"0")+IFERROR(IF(Z327="",0,Z327),"0")+IFERROR(IF(Z328="",0,Z328),"0")</f>
        <v>3.0120000000000001E-2</v>
      </c>
      <c r="AA329" s="383"/>
      <c r="AB329" s="383"/>
      <c r="AC329" s="383"/>
    </row>
    <row r="330" spans="1:68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13</v>
      </c>
      <c r="Y330" s="382">
        <f>IFERROR(SUM(Y325:Y328),"0")</f>
        <v>16.8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115</v>
      </c>
      <c r="Y341" s="381">
        <f>IFERROR(IF(X341="",0,CEILING((X341/$H341),1)*$H341),"")</f>
        <v>117.60000000000001</v>
      </c>
      <c r="Z341" s="36">
        <f>IFERROR(IF(Y341=0,"",ROUNDUP(Y341/H341,0)*0.02175),"")</f>
        <v>0.30449999999999999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122.72142857142858</v>
      </c>
      <c r="BN341" s="64">
        <f>IFERROR(Y341*I341/H341,"0")</f>
        <v>125.49600000000001</v>
      </c>
      <c r="BO341" s="64">
        <f>IFERROR(1/J341*(X341/H341),"0")</f>
        <v>0.24447278911564624</v>
      </c>
      <c r="BP341" s="64">
        <f>IFERROR(1/J341*(Y341/H341),"0")</f>
        <v>0.25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160</v>
      </c>
      <c r="Y342" s="381">
        <f>IFERROR(IF(X342="",0,CEILING((X342/$H342),1)*$H342),"")</f>
        <v>163.79999999999998</v>
      </c>
      <c r="Z342" s="36">
        <f>IFERROR(IF(Y342=0,"",ROUNDUP(Y342/H342,0)*0.02175),"")</f>
        <v>0.45674999999999999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171.56923076923081</v>
      </c>
      <c r="BN342" s="64">
        <f>IFERROR(Y342*I342/H342,"0")</f>
        <v>175.64400000000001</v>
      </c>
      <c r="BO342" s="64">
        <f>IFERROR(1/J342*(X342/H342),"0")</f>
        <v>0.36630036630036633</v>
      </c>
      <c r="BP342" s="64">
        <f>IFERROR(1/J342*(Y342/H342),"0")</f>
        <v>0.375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54</v>
      </c>
      <c r="Y343" s="381">
        <f>IFERROR(IF(X343="",0,CEILING((X343/$H343),1)*$H343),"")</f>
        <v>58.800000000000004</v>
      </c>
      <c r="Z343" s="36">
        <f>IFERROR(IF(Y343=0,"",ROUNDUP(Y343/H343,0)*0.02175),"")</f>
        <v>0.15225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57.625714285714288</v>
      </c>
      <c r="BN343" s="64">
        <f>IFERROR(Y343*I343/H343,"0")</f>
        <v>62.748000000000005</v>
      </c>
      <c r="BO343" s="64">
        <f>IFERROR(1/J343*(X343/H343),"0")</f>
        <v>0.11479591836734693</v>
      </c>
      <c r="BP343" s="64">
        <f>IFERROR(1/J343*(Y343/H343),"0")</f>
        <v>0.125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40.631868131868131</v>
      </c>
      <c r="Y344" s="382">
        <f>IFERROR(Y341/H341,"0")+IFERROR(Y342/H342,"0")+IFERROR(Y343/H343,"0")</f>
        <v>42</v>
      </c>
      <c r="Z344" s="382">
        <f>IFERROR(IF(Z341="",0,Z341),"0")+IFERROR(IF(Z342="",0,Z342),"0")+IFERROR(IF(Z343="",0,Z343),"0")</f>
        <v>0.91349999999999998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329</v>
      </c>
      <c r="Y345" s="382">
        <f>IFERROR(SUM(Y341:Y343),"0")</f>
        <v>340.2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58</v>
      </c>
      <c r="Y365" s="381">
        <f>IFERROR(IF(X365="",0,CEILING((X365/$H365),1)*$H365),"")</f>
        <v>64.8</v>
      </c>
      <c r="Z365" s="36">
        <f>IFERROR(IF(Y365=0,"",ROUNDUP(Y365/H365,0)*0.02175),"")</f>
        <v>0.17399999999999999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62.038518518518522</v>
      </c>
      <c r="BN365" s="64">
        <f>IFERROR(Y365*I365/H365,"0")</f>
        <v>69.311999999999998</v>
      </c>
      <c r="BO365" s="64">
        <f>IFERROR(1/J365*(X365/H365),"0")</f>
        <v>0.12786596119929453</v>
      </c>
      <c r="BP365" s="64">
        <f>IFERROR(1/J365*(Y365/H365),"0")</f>
        <v>0.14285714285714285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7.1604938271604945</v>
      </c>
      <c r="Y368" s="382">
        <f>IFERROR(Y365/H365,"0")+IFERROR(Y366/H366,"0")+IFERROR(Y367/H367,"0")</f>
        <v>8</v>
      </c>
      <c r="Z368" s="382">
        <f>IFERROR(IF(Z365="",0,Z365),"0")+IFERROR(IF(Z366="",0,Z366),"0")+IFERROR(IF(Z367="",0,Z367),"0")</f>
        <v>0.17399999999999999</v>
      </c>
      <c r="AA368" s="383"/>
      <c r="AB368" s="383"/>
      <c r="AC368" s="383"/>
    </row>
    <row r="369" spans="1:68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58</v>
      </c>
      <c r="Y369" s="382">
        <f>IFERROR(SUM(Y365:Y367),"0")</f>
        <v>64.8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4301011946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1400</v>
      </c>
      <c r="Y374" s="381">
        <f t="shared" si="67"/>
        <v>1410</v>
      </c>
      <c r="Z374" s="36">
        <f>IFERROR(IF(Y374=0,"",ROUNDUP(Y374/H374,0)*0.02175),"")</f>
        <v>2.0444999999999998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1444.8</v>
      </c>
      <c r="BN374" s="64">
        <f t="shared" si="69"/>
        <v>1455.12</v>
      </c>
      <c r="BO374" s="64">
        <f t="shared" si="70"/>
        <v>1.9444444444444442</v>
      </c>
      <c r="BP374" s="64">
        <f t="shared" si="71"/>
        <v>1.9583333333333333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4301011947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1150</v>
      </c>
      <c r="Y376" s="381">
        <f t="shared" si="67"/>
        <v>1155</v>
      </c>
      <c r="Z376" s="36">
        <f>IFERROR(IF(Y376=0,"",ROUNDUP(Y376/H376,0)*0.02175),"")</f>
        <v>1.67475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1186.8</v>
      </c>
      <c r="BN376" s="64">
        <f t="shared" si="69"/>
        <v>1191.96</v>
      </c>
      <c r="BO376" s="64">
        <f t="shared" si="70"/>
        <v>1.5972222222222223</v>
      </c>
      <c r="BP376" s="64">
        <f t="shared" si="71"/>
        <v>1.6041666666666665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1800</v>
      </c>
      <c r="Y378" s="381">
        <f t="shared" si="67"/>
        <v>1800</v>
      </c>
      <c r="Z378" s="36">
        <f>IFERROR(IF(Y378=0,"",ROUNDUP(Y378/H378,0)*0.02175),"")</f>
        <v>2.61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1857.6</v>
      </c>
      <c r="BN378" s="64">
        <f t="shared" si="69"/>
        <v>1857.6</v>
      </c>
      <c r="BO378" s="64">
        <f t="shared" si="70"/>
        <v>2.5</v>
      </c>
      <c r="BP378" s="64">
        <f t="shared" si="71"/>
        <v>2.5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290</v>
      </c>
      <c r="Y382" s="382">
        <f>IFERROR(Y373/H373,"0")+IFERROR(Y374/H374,"0")+IFERROR(Y375/H375,"0")+IFERROR(Y376/H376,"0")+IFERROR(Y377/H377,"0")+IFERROR(Y378/H378,"0")+IFERROR(Y379/H379,"0")+IFERROR(Y380/H380,"0")+IFERROR(Y381/H381,"0")</f>
        <v>291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6.32925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4350</v>
      </c>
      <c r="Y383" s="382">
        <f>IFERROR(SUM(Y373:Y381),"0")</f>
        <v>4365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2100</v>
      </c>
      <c r="Y385" s="381">
        <f>IFERROR(IF(X385="",0,CEILING((X385/$H385),1)*$H385),"")</f>
        <v>2100</v>
      </c>
      <c r="Z385" s="36">
        <f>IFERROR(IF(Y385=0,"",ROUNDUP(Y385/H385,0)*0.02175),"")</f>
        <v>3.0449999999999999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2167.1999999999998</v>
      </c>
      <c r="BN385" s="64">
        <f>IFERROR(Y385*I385/H385,"0")</f>
        <v>2167.1999999999998</v>
      </c>
      <c r="BO385" s="64">
        <f>IFERROR(1/J385*(X385/H385),"0")</f>
        <v>2.9166666666666665</v>
      </c>
      <c r="BP385" s="64">
        <f>IFERROR(1/J385*(Y385/H385),"0")</f>
        <v>2.9166666666666665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140</v>
      </c>
      <c r="Y387" s="382">
        <f>IFERROR(Y385/H385,"0")+IFERROR(Y386/H386,"0")</f>
        <v>140</v>
      </c>
      <c r="Z387" s="382">
        <f>IFERROR(IF(Z385="",0,Z385),"0")+IFERROR(IF(Z386="",0,Z386),"0")</f>
        <v>3.0449999999999999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2100</v>
      </c>
      <c r="Y388" s="382">
        <f>IFERROR(SUM(Y385:Y386),"0")</f>
        <v>2100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70</v>
      </c>
      <c r="Y396" s="381">
        <f>IFERROR(IF(X396="",0,CEILING((X396/$H396),1)*$H396),"")</f>
        <v>70.2</v>
      </c>
      <c r="Z396" s="36">
        <f>IFERROR(IF(Y396=0,"",ROUNDUP(Y396/H396,0)*0.02175),"")</f>
        <v>0.19574999999999998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75.061538461538461</v>
      </c>
      <c r="BN396" s="64">
        <f>IFERROR(Y396*I396/H396,"0")</f>
        <v>75.27600000000001</v>
      </c>
      <c r="BO396" s="64">
        <f>IFERROR(1/J396*(X396/H396),"0")</f>
        <v>0.16025641025641024</v>
      </c>
      <c r="BP396" s="64">
        <f>IFERROR(1/J396*(Y396/H396),"0")</f>
        <v>0.1607142857142857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8.9743589743589745</v>
      </c>
      <c r="Y398" s="382">
        <f>IFERROR(Y396/H396,"0")+IFERROR(Y397/H397,"0")</f>
        <v>9</v>
      </c>
      <c r="Z398" s="382">
        <f>IFERROR(IF(Z396="",0,Z396),"0")+IFERROR(IF(Z397="",0,Z397),"0")</f>
        <v>0.19574999999999998</v>
      </c>
      <c r="AA398" s="383"/>
      <c r="AB398" s="383"/>
      <c r="AC398" s="383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70</v>
      </c>
      <c r="Y399" s="382">
        <f>IFERROR(SUM(Y396:Y397),"0")</f>
        <v>70.2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25</v>
      </c>
      <c r="Y433" s="381">
        <f t="shared" si="72"/>
        <v>25.200000000000003</v>
      </c>
      <c r="Z433" s="36">
        <f>IFERROR(IF(Y433=0,"",ROUNDUP(Y433/H433,0)*0.00753),"")</f>
        <v>4.5179999999999998E-2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26.369047619047617</v>
      </c>
      <c r="BN433" s="64">
        <f t="shared" si="74"/>
        <v>26.580000000000002</v>
      </c>
      <c r="BO433" s="64">
        <f t="shared" si="75"/>
        <v>3.815628815628816E-2</v>
      </c>
      <c r="BP433" s="64">
        <f t="shared" si="76"/>
        <v>3.8461538461538464E-2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4301031257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4301031335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4301031178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4301031330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4301031254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4301031336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18</v>
      </c>
      <c r="Y443" s="381">
        <f t="shared" si="72"/>
        <v>18.900000000000002</v>
      </c>
      <c r="Z443" s="36">
        <f t="shared" si="77"/>
        <v>4.5179999999999998E-2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19.114285714285714</v>
      </c>
      <c r="BN443" s="64">
        <f t="shared" si="74"/>
        <v>20.07</v>
      </c>
      <c r="BO443" s="64">
        <f t="shared" si="75"/>
        <v>3.6630036630036632E-2</v>
      </c>
      <c r="BP443" s="64">
        <f t="shared" si="76"/>
        <v>3.8461538461538464E-2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4301031258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4301031337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16</v>
      </c>
      <c r="Y448" s="381">
        <f t="shared" si="72"/>
        <v>16.8</v>
      </c>
      <c r="Z448" s="36">
        <f t="shared" si="77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16.990476190476191</v>
      </c>
      <c r="BN448" s="64">
        <f t="shared" si="74"/>
        <v>17.84</v>
      </c>
      <c r="BO448" s="64">
        <f t="shared" si="75"/>
        <v>3.2560032560032565E-2</v>
      </c>
      <c r="BP448" s="64">
        <f t="shared" si="76"/>
        <v>3.4188034188034191E-2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4301031255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4301031338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22.142857142857142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23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0.13052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59</v>
      </c>
      <c r="Y454" s="382">
        <f>IFERROR(SUM(Y432:Y452),"0")</f>
        <v>60.900000000000006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4301031212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4301031324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4301031173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4301031327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148</v>
      </c>
      <c r="Y498" s="381">
        <f t="shared" si="83"/>
        <v>153.12</v>
      </c>
      <c r="Z498" s="36">
        <f t="shared" si="84"/>
        <v>0.34683999999999998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158.09090909090907</v>
      </c>
      <c r="BN498" s="64">
        <f t="shared" si="86"/>
        <v>163.56</v>
      </c>
      <c r="BO498" s="64">
        <f t="shared" si="87"/>
        <v>0.26952214452214451</v>
      </c>
      <c r="BP498" s="64">
        <f t="shared" si="88"/>
        <v>0.27884615384615385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400</v>
      </c>
      <c r="Y502" s="381">
        <f t="shared" si="83"/>
        <v>401.28000000000003</v>
      </c>
      <c r="Z502" s="36">
        <f t="shared" si="84"/>
        <v>0.90895999999999999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427.27272727272725</v>
      </c>
      <c r="BN502" s="64">
        <f t="shared" si="86"/>
        <v>428.64</v>
      </c>
      <c r="BO502" s="64">
        <f t="shared" si="87"/>
        <v>0.72843822843822836</v>
      </c>
      <c r="BP502" s="64">
        <f t="shared" si="88"/>
        <v>0.73076923076923084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103.78787878787878</v>
      </c>
      <c r="Y505" s="382">
        <f>IFERROR(Y497/H497,"0")+IFERROR(Y498/H498,"0")+IFERROR(Y499/H499,"0")+IFERROR(Y500/H500,"0")+IFERROR(Y501/H501,"0")+IFERROR(Y502/H502,"0")+IFERROR(Y503/H503,"0")+IFERROR(Y504/H504,"0")</f>
        <v>105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1.2558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548</v>
      </c>
      <c r="Y506" s="382">
        <f>IFERROR(SUM(Y497:Y504),"0")</f>
        <v>554.40000000000009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200</v>
      </c>
      <c r="Y513" s="381">
        <f t="shared" ref="Y513:Y518" si="89">IFERROR(IF(X513="",0,CEILING((X513/$H513),1)*$H513),"")</f>
        <v>200.64000000000001</v>
      </c>
      <c r="Z513" s="36">
        <f>IFERROR(IF(Y513=0,"",ROUNDUP(Y513/H513,0)*0.01196),"")</f>
        <v>0.45448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213.63636363636363</v>
      </c>
      <c r="BN513" s="64">
        <f t="shared" ref="BN513:BN518" si="91">IFERROR(Y513*I513/H513,"0")</f>
        <v>214.32</v>
      </c>
      <c r="BO513" s="64">
        <f t="shared" ref="BO513:BO518" si="92">IFERROR(1/J513*(X513/H513),"0")</f>
        <v>0.36421911421911418</v>
      </c>
      <c r="BP513" s="64">
        <f t="shared" ref="BP513:BP518" si="93">IFERROR(1/J513*(Y513/H513),"0")</f>
        <v>0.36538461538461542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60</v>
      </c>
      <c r="Y514" s="381">
        <f t="shared" si="89"/>
        <v>63.36</v>
      </c>
      <c r="Z514" s="36">
        <f>IFERROR(IF(Y514=0,"",ROUNDUP(Y514/H514,0)*0.01196),"")</f>
        <v>0.14352000000000001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64.090909090909079</v>
      </c>
      <c r="BN514" s="64">
        <f t="shared" si="91"/>
        <v>67.679999999999993</v>
      </c>
      <c r="BO514" s="64">
        <f t="shared" si="92"/>
        <v>0.10926573426573427</v>
      </c>
      <c r="BP514" s="64">
        <f t="shared" si="93"/>
        <v>0.11538461538461539</v>
      </c>
    </row>
    <row r="515" spans="1:68" ht="27" hidden="1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49.242424242424235</v>
      </c>
      <c r="Y519" s="382">
        <f>IFERROR(Y513/H513,"0")+IFERROR(Y514/H514,"0")+IFERROR(Y515/H515,"0")+IFERROR(Y516/H516,"0")+IFERROR(Y517/H517,"0")+IFERROR(Y518/H518,"0")</f>
        <v>50</v>
      </c>
      <c r="Z519" s="382">
        <f>IFERROR(IF(Z513="",0,Z513),"0")+IFERROR(IF(Z514="",0,Z514),"0")+IFERROR(IF(Z515="",0,Z515),"0")+IFERROR(IF(Z516="",0,Z516),"0")+IFERROR(IF(Z517="",0,Z517),"0")+IFERROR(IF(Z518="",0,Z518),"0")</f>
        <v>0.59799999999999998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260</v>
      </c>
      <c r="Y520" s="382">
        <f>IFERROR(SUM(Y513:Y518),"0")</f>
        <v>264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4301060354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4301060408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4301060355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4301060407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13603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13748.3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14284.769914957331</v>
      </c>
      <c r="Y593" s="382">
        <f>IFERROR(SUM(BN22:BN589),"0")</f>
        <v>14438.271999999999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24</v>
      </c>
      <c r="Y594" s="38">
        <f>ROUNDUP(SUM(BP22:BP589),0)</f>
        <v>24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14884.769914957331</v>
      </c>
      <c r="Y595" s="382">
        <f>GrossWeightTotalR+PalletQtyTotalR*25</f>
        <v>15038.271999999999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2024.014616556283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2047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26.622039999999998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630.40000000000009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618.79999999999995</v>
      </c>
      <c r="E602" s="46">
        <f>IFERROR(Y104*1,"0")+IFERROR(Y105*1,"0")+IFERROR(Y106*1,"0")+IFERROR(Y110*1,"0")+IFERROR(Y111*1,"0")+IFERROR(Y112*1,"0")+IFERROR(Y113*1,"0")+IFERROR(Y114*1,"0")</f>
        <v>808.2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515.79999999999995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02" s="46">
        <f>IFERROR(Y188*1,"0")+IFERROR(Y189*1,"0")+IFERROR(Y190*1,"0")+IFERROR(Y191*1,"0")+IFERROR(Y192*1,"0")+IFERROR(Y193*1,"0")+IFERROR(Y194*1,"0")+IFERROR(Y195*1,"0")</f>
        <v>447.3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2250.3000000000002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406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184.8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357</v>
      </c>
      <c r="V602" s="46">
        <f>IFERROR(Y361*1,"0")+IFERROR(Y365*1,"0")+IFERROR(Y366*1,"0")+IFERROR(Y367*1,"0")</f>
        <v>64.8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6535.2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60.900000000000006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818.40000000000009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50,00"/>
        <filter val="1 295,00"/>
        <filter val="1 400,00"/>
        <filter val="1 800,00"/>
        <filter val="10,71"/>
        <filter val="100,00"/>
        <filter val="102,00"/>
        <filter val="103,79"/>
        <filter val="115,00"/>
        <filter val="124,00"/>
        <filter val="126,00"/>
        <filter val="13 603,00"/>
        <filter val="13,00"/>
        <filter val="131,00"/>
        <filter val="135,00"/>
        <filter val="14 284,77"/>
        <filter val="14 884,77"/>
        <filter val="14,00"/>
        <filter val="140,00"/>
        <filter val="141,19"/>
        <filter val="148,00"/>
        <filter val="16,00"/>
        <filter val="160,00"/>
        <filter val="161,00"/>
        <filter val="162,96"/>
        <filter val="164,00"/>
        <filter val="170,00"/>
        <filter val="18,00"/>
        <filter val="18,66"/>
        <filter val="183,00"/>
        <filter val="184,00"/>
        <filter val="19,17"/>
        <filter val="19,52"/>
        <filter val="2 024,01"/>
        <filter val="2 100,00"/>
        <filter val="200,00"/>
        <filter val="207,00"/>
        <filter val="209,00"/>
        <filter val="211,00"/>
        <filter val="215,00"/>
        <filter val="217,00"/>
        <filter val="22,14"/>
        <filter val="227,00"/>
        <filter val="24"/>
        <filter val="25,00"/>
        <filter val="250,00"/>
        <filter val="260,00"/>
        <filter val="290,00"/>
        <filter val="296,00"/>
        <filter val="3,10"/>
        <filter val="32,50"/>
        <filter val="329,00"/>
        <filter val="34,48"/>
        <filter val="347,00"/>
        <filter val="351,00"/>
        <filter val="385,00"/>
        <filter val="4 350,00"/>
        <filter val="40,63"/>
        <filter val="400,00"/>
        <filter val="41,00"/>
        <filter val="441,00"/>
        <filter val="444,00"/>
        <filter val="45,00"/>
        <filter val="460,00"/>
        <filter val="49,24"/>
        <filter val="490,10"/>
        <filter val="5,36"/>
        <filter val="5,83"/>
        <filter val="50,00"/>
        <filter val="517,00"/>
        <filter val="54,00"/>
        <filter val="548,00"/>
        <filter val="56,98"/>
        <filter val="58,00"/>
        <filter val="59,00"/>
        <filter val="60,00"/>
        <filter val="619,00"/>
        <filter val="69,17"/>
        <filter val="69,24"/>
        <filter val="7,16"/>
        <filter val="70,00"/>
        <filter val="75,00"/>
        <filter val="76,25"/>
        <filter val="77,00"/>
        <filter val="78,00"/>
        <filter val="8,97"/>
        <filter val="80,00"/>
        <filter val="83,00"/>
        <filter val="87,00"/>
        <filter val="880,00"/>
        <filter val="90,00"/>
        <filter val="96,85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