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КИ филиалы\"/>
    </mc:Choice>
  </mc:AlternateContent>
  <xr:revisionPtr revIDLastSave="0" documentId="13_ncr:1_{41FC1AF3-100A-4A74-BBBE-A3845A1338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3" i="1" l="1"/>
  <c r="Q109" i="1"/>
  <c r="Q108" i="1"/>
  <c r="Q31" i="1"/>
  <c r="Q30" i="1"/>
  <c r="T30" i="1" s="1"/>
  <c r="Q29" i="1"/>
  <c r="Q27" i="1"/>
  <c r="Q2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6" i="1"/>
  <c r="Q6" i="1"/>
  <c r="AC107" i="1" l="1"/>
  <c r="AC101" i="1"/>
  <c r="AC99" i="1"/>
  <c r="AC14" i="1"/>
  <c r="E72" i="1"/>
  <c r="P72" i="1" s="1"/>
  <c r="Q72" i="1" s="1"/>
  <c r="AC72" i="1" s="1"/>
  <c r="E109" i="1"/>
  <c r="P109" i="1" s="1"/>
  <c r="AC10" i="1"/>
  <c r="AC13" i="1"/>
  <c r="AC15" i="1"/>
  <c r="AC19" i="1"/>
  <c r="AC20" i="1"/>
  <c r="AC21" i="1"/>
  <c r="AC22" i="1"/>
  <c r="AC23" i="1"/>
  <c r="AC26" i="1"/>
  <c r="AC28" i="1"/>
  <c r="AC33" i="1"/>
  <c r="AC34" i="1"/>
  <c r="AC36" i="1"/>
  <c r="AC37" i="1"/>
  <c r="AC39" i="1"/>
  <c r="AC41" i="1"/>
  <c r="AC42" i="1"/>
  <c r="AC46" i="1"/>
  <c r="AC48" i="1"/>
  <c r="AC50" i="1"/>
  <c r="AC51" i="1"/>
  <c r="AC58" i="1"/>
  <c r="AC62" i="1"/>
  <c r="AC64" i="1"/>
  <c r="AC65" i="1"/>
  <c r="AC69" i="1"/>
  <c r="AC77" i="1"/>
  <c r="AC78" i="1"/>
  <c r="AC79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102" i="1"/>
  <c r="AC104" i="1"/>
  <c r="AC113" i="1"/>
  <c r="AC114" i="1"/>
  <c r="AC115" i="1"/>
  <c r="AC116" i="1"/>
  <c r="AC119" i="1"/>
  <c r="P7" i="1"/>
  <c r="P8" i="1"/>
  <c r="Q8" i="1" s="1"/>
  <c r="AC8" i="1" s="1"/>
  <c r="P9" i="1"/>
  <c r="P10" i="1"/>
  <c r="P11" i="1"/>
  <c r="Q11" i="1" s="1"/>
  <c r="AC11" i="1" s="1"/>
  <c r="P12" i="1"/>
  <c r="P13" i="1"/>
  <c r="P14" i="1"/>
  <c r="P15" i="1"/>
  <c r="P16" i="1"/>
  <c r="P17" i="1"/>
  <c r="AC17" i="1" s="1"/>
  <c r="P18" i="1"/>
  <c r="P19" i="1"/>
  <c r="P20" i="1"/>
  <c r="P21" i="1"/>
  <c r="P22" i="1"/>
  <c r="P23" i="1"/>
  <c r="P24" i="1"/>
  <c r="AC24" i="1" s="1"/>
  <c r="P25" i="1"/>
  <c r="P26" i="1"/>
  <c r="P27" i="1"/>
  <c r="AC27" i="1" s="1"/>
  <c r="P28" i="1"/>
  <c r="P29" i="1"/>
  <c r="P30" i="1"/>
  <c r="AC30" i="1" s="1"/>
  <c r="P31" i="1"/>
  <c r="P32" i="1"/>
  <c r="Q32" i="1" s="1"/>
  <c r="AC32" i="1" s="1"/>
  <c r="P33" i="1"/>
  <c r="P34" i="1"/>
  <c r="P35" i="1"/>
  <c r="P36" i="1"/>
  <c r="P37" i="1"/>
  <c r="P38" i="1"/>
  <c r="Q38" i="1" s="1"/>
  <c r="AC38" i="1" s="1"/>
  <c r="P39" i="1"/>
  <c r="P40" i="1"/>
  <c r="P41" i="1"/>
  <c r="P42" i="1"/>
  <c r="P43" i="1"/>
  <c r="Q43" i="1" s="1"/>
  <c r="AC43" i="1" s="1"/>
  <c r="P44" i="1"/>
  <c r="P45" i="1"/>
  <c r="Q45" i="1" s="1"/>
  <c r="AC45" i="1" s="1"/>
  <c r="P46" i="1"/>
  <c r="P47" i="1"/>
  <c r="P48" i="1"/>
  <c r="P49" i="1"/>
  <c r="Q49" i="1" s="1"/>
  <c r="AC49" i="1" s="1"/>
  <c r="P50" i="1"/>
  <c r="P51" i="1"/>
  <c r="P52" i="1"/>
  <c r="P53" i="1"/>
  <c r="AC53" i="1" s="1"/>
  <c r="P54" i="1"/>
  <c r="P55" i="1"/>
  <c r="Q55" i="1" s="1"/>
  <c r="AC55" i="1" s="1"/>
  <c r="P56" i="1"/>
  <c r="P57" i="1"/>
  <c r="Q57" i="1" s="1"/>
  <c r="AC57" i="1" s="1"/>
  <c r="P58" i="1"/>
  <c r="P59" i="1"/>
  <c r="P60" i="1"/>
  <c r="Q60" i="1" s="1"/>
  <c r="AC60" i="1" s="1"/>
  <c r="P61" i="1"/>
  <c r="P62" i="1"/>
  <c r="P63" i="1"/>
  <c r="Q63" i="1" s="1"/>
  <c r="AC63" i="1" s="1"/>
  <c r="P64" i="1"/>
  <c r="P65" i="1"/>
  <c r="P66" i="1"/>
  <c r="P67" i="1"/>
  <c r="AC67" i="1" s="1"/>
  <c r="P68" i="1"/>
  <c r="P69" i="1"/>
  <c r="P70" i="1"/>
  <c r="Q70" i="1" s="1"/>
  <c r="AC70" i="1" s="1"/>
  <c r="P71" i="1"/>
  <c r="P73" i="1"/>
  <c r="P74" i="1"/>
  <c r="Q74" i="1" s="1"/>
  <c r="AC74" i="1" s="1"/>
  <c r="P75" i="1"/>
  <c r="P76" i="1"/>
  <c r="AC76" i="1" s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Q89" i="1" s="1"/>
  <c r="AC89" i="1" s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10" i="1"/>
  <c r="P111" i="1"/>
  <c r="P112" i="1"/>
  <c r="P113" i="1"/>
  <c r="P114" i="1"/>
  <c r="P115" i="1"/>
  <c r="P116" i="1"/>
  <c r="P117" i="1"/>
  <c r="P118" i="1"/>
  <c r="P119" i="1"/>
  <c r="P6" i="1"/>
  <c r="K119" i="1"/>
  <c r="K118" i="1"/>
  <c r="K117" i="1"/>
  <c r="K116" i="1"/>
  <c r="K115" i="1"/>
  <c r="K114" i="1"/>
  <c r="K113" i="1"/>
  <c r="K112" i="1"/>
  <c r="K111" i="1"/>
  <c r="K110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AC105" i="1" l="1"/>
  <c r="AC6" i="1"/>
  <c r="Q117" i="1"/>
  <c r="AC117" i="1" s="1"/>
  <c r="Q111" i="1"/>
  <c r="AC111" i="1" s="1"/>
  <c r="AC108" i="1"/>
  <c r="AC106" i="1"/>
  <c r="AC100" i="1"/>
  <c r="AC98" i="1"/>
  <c r="AC96" i="1"/>
  <c r="Q80" i="1"/>
  <c r="AC80" i="1" s="1"/>
  <c r="Q71" i="1"/>
  <c r="AC71" i="1" s="1"/>
  <c r="AC61" i="1"/>
  <c r="Q59" i="1"/>
  <c r="AC59" i="1" s="1"/>
  <c r="Q47" i="1"/>
  <c r="AC47" i="1" s="1"/>
  <c r="Q35" i="1"/>
  <c r="AC35" i="1" s="1"/>
  <c r="AC31" i="1"/>
  <c r="AC29" i="1"/>
  <c r="AC25" i="1"/>
  <c r="AC9" i="1"/>
  <c r="Q7" i="1"/>
  <c r="AC7" i="1" s="1"/>
  <c r="AC109" i="1"/>
  <c r="AC94" i="1"/>
  <c r="Q12" i="1"/>
  <c r="AC12" i="1" s="1"/>
  <c r="AC16" i="1"/>
  <c r="AC18" i="1"/>
  <c r="AC40" i="1"/>
  <c r="Q44" i="1"/>
  <c r="AC44" i="1" s="1"/>
  <c r="Q52" i="1"/>
  <c r="AC52" i="1" s="1"/>
  <c r="Q54" i="1"/>
  <c r="AC54" i="1" s="1"/>
  <c r="AC56" i="1"/>
  <c r="Q66" i="1"/>
  <c r="AC66" i="1" s="1"/>
  <c r="Q68" i="1"/>
  <c r="AC68" i="1" s="1"/>
  <c r="Q73" i="1"/>
  <c r="AC73" i="1" s="1"/>
  <c r="AC75" i="1"/>
  <c r="AC93" i="1"/>
  <c r="AC95" i="1"/>
  <c r="AC103" i="1"/>
  <c r="Q110" i="1"/>
  <c r="AC110" i="1" s="1"/>
  <c r="Q112" i="1"/>
  <c r="AC112" i="1" s="1"/>
  <c r="Q118" i="1"/>
  <c r="AC118" i="1" s="1"/>
  <c r="K72" i="1"/>
  <c r="E5" i="1"/>
  <c r="K109" i="1"/>
  <c r="P5" i="1"/>
  <c r="AC5" i="1" l="1"/>
  <c r="Q5" i="1"/>
  <c r="K5" i="1"/>
</calcChain>
</file>

<file path=xl/sharedStrings.xml><?xml version="1.0" encoding="utf-8"?>
<sst xmlns="http://schemas.openxmlformats.org/spreadsheetml/2006/main" count="427" uniqueCount="165">
  <si>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</si>
  <si>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</si>
  <si>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</si>
  <si>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</si>
  <si>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</si>
  <si>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</si>
  <si>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</si>
  <si>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</si>
  <si>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</si>
  <si>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</si>
  <si>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</si>
  <si>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</si>
  <si>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</si>
  <si>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</si>
  <si>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</si>
  <si>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</si>
  <si>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</si>
  <si>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</si>
  <si>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</si>
  <si>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</si>
  <si>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</si>
  <si>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</si>
  <si>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</si>
  <si>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</si>
  <si>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12,09,</t>
  </si>
  <si>
    <t>11,09,</t>
  </si>
  <si>
    <t>05,09,</t>
  </si>
  <si>
    <t>04,09,</t>
  </si>
  <si>
    <t>29,08,</t>
  </si>
  <si>
    <t>28,08,</t>
  </si>
  <si>
    <t>22,08,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</si>
  <si>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</si>
  <si>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</si>
  <si>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</si>
  <si>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</si>
  <si>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</si>
  <si>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</si>
  <si>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</si>
  <si>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</si>
  <si>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</si>
  <si>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</si>
  <si>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</si>
  <si>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</si>
  <si>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</si>
  <si>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</si>
  <si>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</si>
  <si>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</si>
  <si>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</si>
  <si>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</si>
  <si>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</si>
  <si>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</si>
  <si>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</si>
  <si>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</si>
  <si>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</si>
  <si>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</si>
  <si>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</si>
  <si>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</si>
  <si>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</si>
  <si>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</si>
  <si>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</si>
  <si>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</si>
  <si>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</si>
  <si>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</si>
  <si>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</si>
  <si>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</si>
  <si>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</si>
  <si>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</si>
  <si>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</si>
  <si>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</si>
  <si>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</si>
  <si>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</si>
  <si>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</si>
  <si>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</si>
  <si>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</si>
  <si>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</si>
  <si>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</si>
  <si>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</si>
  <si>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</si>
  <si>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</si>
  <si>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</si>
  <si>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</si>
  <si>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</si>
  <si>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</si>
  <si>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</si>
  <si>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</si>
  <si>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</si>
  <si>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</si>
  <si>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</si>
  <si>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</si>
  <si>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</si>
  <si>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</si>
  <si>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</si>
  <si>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</si>
  <si>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</si>
  <si>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</si>
  <si>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</si>
  <si>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</si>
  <si>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</si>
  <si>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</si>
  <si>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</si>
  <si>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</si>
  <si>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</si>
  <si>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</si>
  <si>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</si>
  <si>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</si>
  <si>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</si>
  <si>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</si>
  <si>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</si>
  <si>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</si>
  <si>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</si>
  <si>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</si>
  <si>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</si>
  <si>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</si>
  <si>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</si>
  <si>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</si>
  <si>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</si>
  <si>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</si>
  <si>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</si>
  <si>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</si>
  <si>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</si>
  <si>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</si>
  <si>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</si>
  <si>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</si>
  <si>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</si>
  <si>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</si>
  <si>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</si>
  <si>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</si>
  <si>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</si>
  <si>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</si>
  <si>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</si>
  <si>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</si>
  <si>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</si>
  <si>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</si>
  <si>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</si>
  <si>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</si>
  <si>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</si>
  <si>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</si>
  <si>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</si>
  <si>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</si>
  <si>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</si>
  <si>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</si>
  <si>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</si>
  <si>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</si>
  <si>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</si>
  <si>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22,08,24 68шт. в уценку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</si>
  <si>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</si>
  <si>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</si>
  <si>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</si>
  <si>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</si>
  <si>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</si>
  <si>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</si>
  <si>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</si>
  <si>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</si>
  <si>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</si>
  <si>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</si>
  <si>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</si>
  <si>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</si>
  <si>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</si>
  <si>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</si>
  <si>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</si>
  <si>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</si>
  <si>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ДУБЛЬ Колбаса Филейская ТМ Вязанка ТС Классическая в оболочке полиамид 0,4 кг РТТ.  Поком</t>
  </si>
  <si>
    <t>дубль на 339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</si>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</sst>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2.42578125" customWidth="1"/>
    <col min="10" max="11" width="6.5703125" customWidth="1"/>
    <col min="12" max="13" width="1.140625" customWidth="1"/>
    <col min="14" max="18" width="6.5703125" customWidth="1"/>
    <col min="19" max="19" width="21.7109375" customWidth="1"/>
    <col min="20" max="21" width="5.85546875" customWidth="1"/>
    <col min="22" max="27" width="6.42578125" customWidth="1"/>
    <col min="28" max="28" width="27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35821.856</v>
      </c>
      <c r="F5" s="4">
        <f>SUM(F6:F500)</f>
        <v>43065.23000000001</v>
      </c>
      <c r="G5" s="6"/>
      <c r="H5" s="1"/>
      <c r="I5" s="1"/>
      <c r="J5" s="4">
        <f t="shared" ref="J5:R5" si="0">SUM(J6:J500)</f>
        <v>35486.231</v>
      </c>
      <c r="K5" s="4">
        <f t="shared" si="0"/>
        <v>335.62499999999847</v>
      </c>
      <c r="L5" s="4">
        <f t="shared" si="0"/>
        <v>0</v>
      </c>
      <c r="M5" s="4">
        <f t="shared" si="0"/>
        <v>0</v>
      </c>
      <c r="N5" s="4">
        <f t="shared" si="0"/>
        <v>6470</v>
      </c>
      <c r="O5" s="4">
        <f t="shared" si="0"/>
        <v>14878.204199999993</v>
      </c>
      <c r="P5" s="4">
        <f t="shared" si="0"/>
        <v>7164.3712000000023</v>
      </c>
      <c r="Q5" s="4">
        <f t="shared" si="0"/>
        <v>19572.493200000001</v>
      </c>
      <c r="R5" s="4">
        <f t="shared" si="0"/>
        <v>0</v>
      </c>
      <c r="S5" s="1"/>
      <c r="T5" s="1"/>
      <c r="U5" s="1"/>
      <c r="V5" s="4">
        <f t="shared" ref="V5:AA5" si="1">SUM(V6:V500)</f>
        <v>7345.0346</v>
      </c>
      <c r="W5" s="4">
        <f t="shared" si="1"/>
        <v>6905.3284000000003</v>
      </c>
      <c r="X5" s="4">
        <f t="shared" si="1"/>
        <v>6607.4125999999987</v>
      </c>
      <c r="Y5" s="4">
        <f t="shared" si="1"/>
        <v>6392.8765999999969</v>
      </c>
      <c r="Z5" s="4">
        <f t="shared" si="1"/>
        <v>6711.3698000000013</v>
      </c>
      <c r="AA5" s="4">
        <f t="shared" si="1"/>
        <v>7181.7265999999981</v>
      </c>
      <c r="AB5" s="1"/>
      <c r="AC5" s="4">
        <f>SUM(AC6:AC500)</f>
        <v>17473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366.34199999999998</v>
      </c>
      <c r="D6" s="1">
        <v>349.32299999999998</v>
      </c>
      <c r="E6" s="1">
        <v>257.66399999999999</v>
      </c>
      <c r="F6" s="1">
        <v>350.05500000000001</v>
      </c>
      <c r="G6" s="6">
        <v>1</v>
      </c>
      <c r="H6" s="1">
        <v>50</v>
      </c>
      <c r="I6" s="1" t="s">
        <v>33</v>
      </c>
      <c r="J6" s="1">
        <v>237.25</v>
      </c>
      <c r="K6" s="1">
        <f t="shared" ref="K6:K37" si="2">E6-J6</f>
        <v>20.413999999999987</v>
      </c>
      <c r="L6" s="1"/>
      <c r="M6" s="1"/>
      <c r="N6" s="1"/>
      <c r="O6" s="1">
        <v>150.34643999999989</v>
      </c>
      <c r="P6" s="1">
        <f>E6/5</f>
        <v>51.532799999999995</v>
      </c>
      <c r="Q6" s="5">
        <f>11*P6-O6-N6-F6</f>
        <v>66.459360000000004</v>
      </c>
      <c r="R6" s="5"/>
      <c r="S6" s="1"/>
      <c r="T6" s="1">
        <f>(F6+N6+O6+Q6)/P6</f>
        <v>11</v>
      </c>
      <c r="U6" s="1">
        <f>(F6+N6+O6)/P6</f>
        <v>9.7103483606557361</v>
      </c>
      <c r="V6" s="1">
        <v>58.968800000000002</v>
      </c>
      <c r="W6" s="1">
        <v>52.753599999999992</v>
      </c>
      <c r="X6" s="1">
        <v>49.845599999999997</v>
      </c>
      <c r="Y6" s="1">
        <v>47.353200000000001</v>
      </c>
      <c r="Z6" s="1">
        <v>51.831600000000002</v>
      </c>
      <c r="AA6" s="1">
        <v>58.846600000000002</v>
      </c>
      <c r="AB6" s="1"/>
      <c r="AC6" s="1">
        <f>ROUND(Q6*G6,0)</f>
        <v>66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504.64800000000002</v>
      </c>
      <c r="D7" s="1">
        <v>131.30799999999999</v>
      </c>
      <c r="E7" s="1">
        <v>277.67399999999998</v>
      </c>
      <c r="F7" s="1">
        <v>252.03</v>
      </c>
      <c r="G7" s="6">
        <v>1</v>
      </c>
      <c r="H7" s="1">
        <v>45</v>
      </c>
      <c r="I7" s="1" t="s">
        <v>33</v>
      </c>
      <c r="J7" s="1">
        <v>259.41300000000001</v>
      </c>
      <c r="K7" s="1">
        <f t="shared" si="2"/>
        <v>18.260999999999967</v>
      </c>
      <c r="L7" s="1"/>
      <c r="M7" s="1"/>
      <c r="N7" s="1"/>
      <c r="O7" s="1">
        <v>161.15940000000001</v>
      </c>
      <c r="P7" s="1">
        <f t="shared" ref="P7:P70" si="3">E7/5</f>
        <v>55.534799999999997</v>
      </c>
      <c r="Q7" s="5">
        <f t="shared" ref="Q7:Q8" si="4">11*P7-O7-N7-F7</f>
        <v>197.69339999999997</v>
      </c>
      <c r="R7" s="5"/>
      <c r="S7" s="1"/>
      <c r="T7" s="1">
        <f t="shared" ref="T7:T70" si="5">(F7+N7+O7+Q7)/P7</f>
        <v>11</v>
      </c>
      <c r="U7" s="1">
        <f t="shared" ref="U7:U70" si="6">(F7+N7+O7)/P7</f>
        <v>7.4401888545560624</v>
      </c>
      <c r="V7" s="1">
        <v>52.353400000000001</v>
      </c>
      <c r="W7" s="1">
        <v>47.943600000000004</v>
      </c>
      <c r="X7" s="1">
        <v>53.565199999999997</v>
      </c>
      <c r="Y7" s="1">
        <v>57.848399999999998</v>
      </c>
      <c r="Z7" s="1">
        <v>57.284999999999997</v>
      </c>
      <c r="AA7" s="1">
        <v>64.220600000000005</v>
      </c>
      <c r="AB7" s="1"/>
      <c r="AC7" s="1">
        <f t="shared" ref="AC7:AC70" si="7">ROUND(Q7*G7,0)</f>
        <v>198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793.23199999999997</v>
      </c>
      <c r="D8" s="1">
        <v>693.30899999999997</v>
      </c>
      <c r="E8" s="1">
        <v>605.26</v>
      </c>
      <c r="F8" s="1">
        <v>695.83799999999997</v>
      </c>
      <c r="G8" s="6">
        <v>1</v>
      </c>
      <c r="H8" s="1">
        <v>45</v>
      </c>
      <c r="I8" s="1" t="s">
        <v>33</v>
      </c>
      <c r="J8" s="1">
        <v>555.75</v>
      </c>
      <c r="K8" s="1">
        <f t="shared" si="2"/>
        <v>49.509999999999991</v>
      </c>
      <c r="L8" s="1"/>
      <c r="M8" s="1"/>
      <c r="N8" s="1"/>
      <c r="O8" s="1">
        <v>579.32439999999974</v>
      </c>
      <c r="P8" s="1">
        <f t="shared" si="3"/>
        <v>121.05199999999999</v>
      </c>
      <c r="Q8" s="5">
        <f t="shared" si="4"/>
        <v>56.409600000000182</v>
      </c>
      <c r="R8" s="5"/>
      <c r="S8" s="1"/>
      <c r="T8" s="1">
        <f t="shared" si="5"/>
        <v>11</v>
      </c>
      <c r="U8" s="1">
        <f t="shared" si="6"/>
        <v>10.534005220896804</v>
      </c>
      <c r="V8" s="1">
        <v>135.42859999999999</v>
      </c>
      <c r="W8" s="1">
        <v>116.27760000000001</v>
      </c>
      <c r="X8" s="1">
        <v>119.2136</v>
      </c>
      <c r="Y8" s="1">
        <v>110.544</v>
      </c>
      <c r="Z8" s="1">
        <v>103.3754</v>
      </c>
      <c r="AA8" s="1">
        <v>92.175399999999996</v>
      </c>
      <c r="AB8" s="1"/>
      <c r="AC8" s="1">
        <f t="shared" si="7"/>
        <v>56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33.997999999999998</v>
      </c>
      <c r="D9" s="1">
        <v>25.399000000000001</v>
      </c>
      <c r="E9" s="1">
        <v>11.318</v>
      </c>
      <c r="F9" s="1">
        <v>31.184999999999999</v>
      </c>
      <c r="G9" s="6">
        <v>1</v>
      </c>
      <c r="H9" s="1">
        <v>40</v>
      </c>
      <c r="I9" s="1" t="s">
        <v>33</v>
      </c>
      <c r="J9" s="1">
        <v>15.6</v>
      </c>
      <c r="K9" s="1">
        <f t="shared" si="2"/>
        <v>-4.282</v>
      </c>
      <c r="L9" s="1"/>
      <c r="M9" s="1"/>
      <c r="N9" s="1"/>
      <c r="O9" s="1">
        <v>0</v>
      </c>
      <c r="P9" s="1">
        <f t="shared" si="3"/>
        <v>2.2635999999999998</v>
      </c>
      <c r="Q9" s="5"/>
      <c r="R9" s="5"/>
      <c r="S9" s="1"/>
      <c r="T9" s="1">
        <f t="shared" si="5"/>
        <v>13.776727336985333</v>
      </c>
      <c r="U9" s="1">
        <f t="shared" si="6"/>
        <v>13.776727336985333</v>
      </c>
      <c r="V9" s="1">
        <v>3.1850000000000001</v>
      </c>
      <c r="W9" s="1">
        <v>4.0491999999999999</v>
      </c>
      <c r="X9" s="1">
        <v>3.6551999999999998</v>
      </c>
      <c r="Y9" s="1">
        <v>3.8031999999999999</v>
      </c>
      <c r="Z9" s="1">
        <v>2.7631999999999999</v>
      </c>
      <c r="AA9" s="1">
        <v>3.0514000000000001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37</v>
      </c>
      <c r="B10" s="10" t="s">
        <v>38</v>
      </c>
      <c r="C10" s="10"/>
      <c r="D10" s="10">
        <v>504</v>
      </c>
      <c r="E10" s="10"/>
      <c r="F10" s="10"/>
      <c r="G10" s="11">
        <v>0</v>
      </c>
      <c r="H10" s="10" t="e">
        <v>#N/A</v>
      </c>
      <c r="I10" s="10" t="s">
        <v>39</v>
      </c>
      <c r="J10" s="10"/>
      <c r="K10" s="10">
        <f t="shared" si="2"/>
        <v>0</v>
      </c>
      <c r="L10" s="10"/>
      <c r="M10" s="10"/>
      <c r="N10" s="10"/>
      <c r="O10" s="10"/>
      <c r="P10" s="10">
        <f t="shared" si="3"/>
        <v>0</v>
      </c>
      <c r="Q10" s="12"/>
      <c r="R10" s="12"/>
      <c r="S10" s="10"/>
      <c r="T10" s="10" t="e">
        <f t="shared" si="5"/>
        <v>#DIV/0!</v>
      </c>
      <c r="U10" s="10" t="e">
        <f t="shared" si="6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/>
      <c r="AC10" s="10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641</v>
      </c>
      <c r="D11" s="1">
        <v>1086</v>
      </c>
      <c r="E11" s="1">
        <v>649</v>
      </c>
      <c r="F11" s="1">
        <v>897</v>
      </c>
      <c r="G11" s="6">
        <v>0.45</v>
      </c>
      <c r="H11" s="1">
        <v>45</v>
      </c>
      <c r="I11" s="1" t="s">
        <v>33</v>
      </c>
      <c r="J11" s="1">
        <v>682</v>
      </c>
      <c r="K11" s="1">
        <f t="shared" si="2"/>
        <v>-33</v>
      </c>
      <c r="L11" s="1"/>
      <c r="M11" s="1"/>
      <c r="N11" s="1"/>
      <c r="O11" s="1">
        <v>391.40000000000009</v>
      </c>
      <c r="P11" s="1">
        <f t="shared" si="3"/>
        <v>129.80000000000001</v>
      </c>
      <c r="Q11" s="5">
        <f t="shared" ref="Q11:Q12" si="8">11*P11-O11-N11-F11</f>
        <v>139.40000000000009</v>
      </c>
      <c r="R11" s="5"/>
      <c r="S11" s="1"/>
      <c r="T11" s="1">
        <f t="shared" si="5"/>
        <v>11</v>
      </c>
      <c r="U11" s="1">
        <f t="shared" si="6"/>
        <v>9.926040061633282</v>
      </c>
      <c r="V11" s="1">
        <v>140.4</v>
      </c>
      <c r="W11" s="1">
        <v>140.6</v>
      </c>
      <c r="X11" s="1">
        <v>120.8</v>
      </c>
      <c r="Y11" s="1">
        <v>108.8</v>
      </c>
      <c r="Z11" s="1">
        <v>115.4</v>
      </c>
      <c r="AA11" s="1">
        <v>109.4</v>
      </c>
      <c r="AB11" s="1"/>
      <c r="AC11" s="1">
        <f t="shared" si="7"/>
        <v>63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38</v>
      </c>
      <c r="C12" s="1">
        <v>975</v>
      </c>
      <c r="D12" s="1">
        <v>1536</v>
      </c>
      <c r="E12" s="1">
        <v>970</v>
      </c>
      <c r="F12" s="1">
        <v>1331</v>
      </c>
      <c r="G12" s="6">
        <v>0.45</v>
      </c>
      <c r="H12" s="1">
        <v>45</v>
      </c>
      <c r="I12" s="1" t="s">
        <v>33</v>
      </c>
      <c r="J12" s="1">
        <v>996</v>
      </c>
      <c r="K12" s="1">
        <f t="shared" si="2"/>
        <v>-26</v>
      </c>
      <c r="L12" s="1"/>
      <c r="M12" s="1"/>
      <c r="N12" s="1"/>
      <c r="O12" s="1">
        <v>426.19999999999982</v>
      </c>
      <c r="P12" s="1">
        <f t="shared" si="3"/>
        <v>194</v>
      </c>
      <c r="Q12" s="5">
        <f t="shared" si="8"/>
        <v>376.80000000000018</v>
      </c>
      <c r="R12" s="5"/>
      <c r="S12" s="1"/>
      <c r="T12" s="1">
        <f t="shared" si="5"/>
        <v>11</v>
      </c>
      <c r="U12" s="1">
        <f t="shared" si="6"/>
        <v>9.0577319587628864</v>
      </c>
      <c r="V12" s="1">
        <v>195.4</v>
      </c>
      <c r="W12" s="1">
        <v>208.8</v>
      </c>
      <c r="X12" s="1">
        <v>183.8</v>
      </c>
      <c r="Y12" s="1">
        <v>166.8</v>
      </c>
      <c r="Z12" s="1">
        <v>180</v>
      </c>
      <c r="AA12" s="1">
        <v>164.4</v>
      </c>
      <c r="AB12" s="1"/>
      <c r="AC12" s="1">
        <f t="shared" si="7"/>
        <v>170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42</v>
      </c>
      <c r="B13" s="10" t="s">
        <v>38</v>
      </c>
      <c r="C13" s="10"/>
      <c r="D13" s="10">
        <v>150</v>
      </c>
      <c r="E13" s="10"/>
      <c r="F13" s="10"/>
      <c r="G13" s="11">
        <v>0</v>
      </c>
      <c r="H13" s="10" t="e">
        <v>#N/A</v>
      </c>
      <c r="I13" s="10" t="s">
        <v>39</v>
      </c>
      <c r="J13" s="10"/>
      <c r="K13" s="10">
        <f t="shared" si="2"/>
        <v>0</v>
      </c>
      <c r="L13" s="10"/>
      <c r="M13" s="10"/>
      <c r="N13" s="10"/>
      <c r="O13" s="10"/>
      <c r="P13" s="10">
        <f t="shared" si="3"/>
        <v>0</v>
      </c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61</v>
      </c>
      <c r="D14" s="1">
        <v>450</v>
      </c>
      <c r="E14" s="1">
        <v>26</v>
      </c>
      <c r="F14" s="1">
        <v>61</v>
      </c>
      <c r="G14" s="6">
        <v>0.17</v>
      </c>
      <c r="H14" s="1">
        <v>180</v>
      </c>
      <c r="I14" s="1" t="s">
        <v>33</v>
      </c>
      <c r="J14" s="1">
        <v>28</v>
      </c>
      <c r="K14" s="1">
        <f t="shared" si="2"/>
        <v>-2</v>
      </c>
      <c r="L14" s="1"/>
      <c r="M14" s="1"/>
      <c r="N14" s="1"/>
      <c r="O14" s="1">
        <v>10</v>
      </c>
      <c r="P14" s="1">
        <f t="shared" si="3"/>
        <v>5.2</v>
      </c>
      <c r="Q14" s="5"/>
      <c r="R14" s="5"/>
      <c r="S14" s="1"/>
      <c r="T14" s="1">
        <f t="shared" si="5"/>
        <v>13.653846153846153</v>
      </c>
      <c r="U14" s="1">
        <f t="shared" si="6"/>
        <v>13.653846153846153</v>
      </c>
      <c r="V14" s="1">
        <v>7</v>
      </c>
      <c r="W14" s="1">
        <v>8</v>
      </c>
      <c r="X14" s="1">
        <v>6.8</v>
      </c>
      <c r="Y14" s="1">
        <v>6.2</v>
      </c>
      <c r="Z14" s="1">
        <v>7.8</v>
      </c>
      <c r="AA14" s="1">
        <v>8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44</v>
      </c>
      <c r="B15" s="10" t="s">
        <v>38</v>
      </c>
      <c r="C15" s="10"/>
      <c r="D15" s="10">
        <v>138</v>
      </c>
      <c r="E15" s="10"/>
      <c r="F15" s="10"/>
      <c r="G15" s="11">
        <v>0</v>
      </c>
      <c r="H15" s="10" t="e">
        <v>#N/A</v>
      </c>
      <c r="I15" s="10" t="s">
        <v>39</v>
      </c>
      <c r="J15" s="10"/>
      <c r="K15" s="10">
        <f t="shared" si="2"/>
        <v>0</v>
      </c>
      <c r="L15" s="10"/>
      <c r="M15" s="10"/>
      <c r="N15" s="10"/>
      <c r="O15" s="10"/>
      <c r="P15" s="10">
        <f t="shared" si="3"/>
        <v>0</v>
      </c>
      <c r="Q15" s="12"/>
      <c r="R15" s="12"/>
      <c r="S15" s="10"/>
      <c r="T15" s="10" t="e">
        <f t="shared" si="5"/>
        <v>#DIV/0!</v>
      </c>
      <c r="U15" s="10" t="e">
        <f t="shared" si="6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/>
      <c r="AC15" s="10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38</v>
      </c>
      <c r="C16" s="1">
        <v>58</v>
      </c>
      <c r="D16" s="1">
        <v>354</v>
      </c>
      <c r="E16" s="1">
        <v>16</v>
      </c>
      <c r="F16" s="1"/>
      <c r="G16" s="6">
        <v>0.3</v>
      </c>
      <c r="H16" s="1">
        <v>40</v>
      </c>
      <c r="I16" s="1" t="s">
        <v>33</v>
      </c>
      <c r="J16" s="1">
        <v>36</v>
      </c>
      <c r="K16" s="1">
        <f t="shared" si="2"/>
        <v>-20</v>
      </c>
      <c r="L16" s="1"/>
      <c r="M16" s="1"/>
      <c r="N16" s="1"/>
      <c r="O16" s="1">
        <v>38</v>
      </c>
      <c r="P16" s="1">
        <f t="shared" si="3"/>
        <v>3.2</v>
      </c>
      <c r="Q16" s="5"/>
      <c r="R16" s="5"/>
      <c r="S16" s="1"/>
      <c r="T16" s="1">
        <f t="shared" si="5"/>
        <v>11.875</v>
      </c>
      <c r="U16" s="1">
        <f t="shared" si="6"/>
        <v>11.875</v>
      </c>
      <c r="V16" s="1">
        <v>6</v>
      </c>
      <c r="W16" s="1">
        <v>4.2</v>
      </c>
      <c r="X16" s="1">
        <v>2</v>
      </c>
      <c r="Y16" s="1">
        <v>4.2</v>
      </c>
      <c r="Z16" s="1">
        <v>5.2</v>
      </c>
      <c r="AA16" s="1">
        <v>5.8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46</v>
      </c>
      <c r="B17" s="1" t="s">
        <v>38</v>
      </c>
      <c r="C17" s="1">
        <v>44</v>
      </c>
      <c r="D17" s="1"/>
      <c r="E17" s="1">
        <v>32</v>
      </c>
      <c r="F17" s="1"/>
      <c r="G17" s="6">
        <v>0.4</v>
      </c>
      <c r="H17" s="1">
        <v>50</v>
      </c>
      <c r="I17" s="1" t="s">
        <v>33</v>
      </c>
      <c r="J17" s="1">
        <v>228</v>
      </c>
      <c r="K17" s="1">
        <f t="shared" si="2"/>
        <v>-196</v>
      </c>
      <c r="L17" s="1"/>
      <c r="M17" s="1"/>
      <c r="N17" s="1"/>
      <c r="O17" s="19"/>
      <c r="P17" s="1">
        <f t="shared" si="3"/>
        <v>6.4</v>
      </c>
      <c r="Q17" s="5">
        <v>100</v>
      </c>
      <c r="R17" s="5"/>
      <c r="S17" s="1"/>
      <c r="T17" s="1">
        <f t="shared" si="5"/>
        <v>15.625</v>
      </c>
      <c r="U17" s="1">
        <f t="shared" si="6"/>
        <v>0</v>
      </c>
      <c r="V17" s="1">
        <v>8.8000000000000007</v>
      </c>
      <c r="W17" s="1">
        <v>14.8</v>
      </c>
      <c r="X17" s="1">
        <v>12.4</v>
      </c>
      <c r="Y17" s="1">
        <v>0</v>
      </c>
      <c r="Z17" s="1">
        <v>0</v>
      </c>
      <c r="AA17" s="1">
        <v>0</v>
      </c>
      <c r="AB17" s="19" t="s">
        <v>47</v>
      </c>
      <c r="AC17" s="1">
        <f t="shared" si="7"/>
        <v>40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109</v>
      </c>
      <c r="D18" s="1">
        <v>210</v>
      </c>
      <c r="E18" s="1">
        <v>89</v>
      </c>
      <c r="F18" s="1">
        <v>187</v>
      </c>
      <c r="G18" s="6">
        <v>0.17</v>
      </c>
      <c r="H18" s="1">
        <v>180</v>
      </c>
      <c r="I18" s="1" t="s">
        <v>33</v>
      </c>
      <c r="J18" s="1">
        <v>79</v>
      </c>
      <c r="K18" s="1">
        <f t="shared" si="2"/>
        <v>10</v>
      </c>
      <c r="L18" s="1"/>
      <c r="M18" s="1"/>
      <c r="N18" s="1"/>
      <c r="O18" s="1">
        <v>10</v>
      </c>
      <c r="P18" s="1">
        <f t="shared" si="3"/>
        <v>17.8</v>
      </c>
      <c r="Q18" s="5"/>
      <c r="R18" s="5"/>
      <c r="S18" s="1"/>
      <c r="T18" s="1">
        <f t="shared" si="5"/>
        <v>11.067415730337078</v>
      </c>
      <c r="U18" s="1">
        <f t="shared" si="6"/>
        <v>11.067415730337078</v>
      </c>
      <c r="V18" s="1">
        <v>20.6</v>
      </c>
      <c r="W18" s="1">
        <v>26</v>
      </c>
      <c r="X18" s="1">
        <v>22.8</v>
      </c>
      <c r="Y18" s="1">
        <v>13.2</v>
      </c>
      <c r="Z18" s="1">
        <v>15.8</v>
      </c>
      <c r="AA18" s="1">
        <v>24.2</v>
      </c>
      <c r="AB18" s="1"/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49</v>
      </c>
      <c r="B19" s="10" t="s">
        <v>38</v>
      </c>
      <c r="C19" s="10"/>
      <c r="D19" s="10">
        <v>232</v>
      </c>
      <c r="E19" s="10"/>
      <c r="F19" s="10"/>
      <c r="G19" s="11">
        <v>0</v>
      </c>
      <c r="H19" s="10" t="e">
        <v>#N/A</v>
      </c>
      <c r="I19" s="10" t="s">
        <v>39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3"/>
        <v>0</v>
      </c>
      <c r="Q19" s="12"/>
      <c r="R19" s="12"/>
      <c r="S19" s="10"/>
      <c r="T19" s="10" t="e">
        <f t="shared" si="5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50</v>
      </c>
      <c r="B20" s="10" t="s">
        <v>38</v>
      </c>
      <c r="C20" s="10"/>
      <c r="D20" s="10">
        <v>174</v>
      </c>
      <c r="E20" s="10"/>
      <c r="F20" s="10"/>
      <c r="G20" s="11">
        <v>0</v>
      </c>
      <c r="H20" s="10" t="e">
        <v>#N/A</v>
      </c>
      <c r="I20" s="10" t="s">
        <v>39</v>
      </c>
      <c r="J20" s="10"/>
      <c r="K20" s="10">
        <f t="shared" si="2"/>
        <v>0</v>
      </c>
      <c r="L20" s="10"/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5"/>
        <v>#DIV/0!</v>
      </c>
      <c r="U20" s="10" t="e">
        <f t="shared" si="6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51</v>
      </c>
      <c r="B21" s="10" t="s">
        <v>38</v>
      </c>
      <c r="C21" s="10"/>
      <c r="D21" s="10">
        <v>60</v>
      </c>
      <c r="E21" s="10"/>
      <c r="F21" s="10"/>
      <c r="G21" s="11">
        <v>0</v>
      </c>
      <c r="H21" s="10" t="e">
        <v>#N/A</v>
      </c>
      <c r="I21" s="10" t="s">
        <v>39</v>
      </c>
      <c r="J21" s="10"/>
      <c r="K21" s="10">
        <f t="shared" si="2"/>
        <v>0</v>
      </c>
      <c r="L21" s="10"/>
      <c r="M21" s="10"/>
      <c r="N21" s="10"/>
      <c r="O21" s="10"/>
      <c r="P21" s="10">
        <f t="shared" si="3"/>
        <v>0</v>
      </c>
      <c r="Q21" s="12"/>
      <c r="R21" s="12"/>
      <c r="S21" s="10"/>
      <c r="T21" s="10" t="e">
        <f t="shared" si="5"/>
        <v>#DIV/0!</v>
      </c>
      <c r="U21" s="10" t="e">
        <f t="shared" si="6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/>
      <c r="AC21" s="10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52</v>
      </c>
      <c r="B22" s="16" t="s">
        <v>38</v>
      </c>
      <c r="C22" s="16"/>
      <c r="D22" s="16">
        <v>150</v>
      </c>
      <c r="E22" s="16"/>
      <c r="F22" s="16"/>
      <c r="G22" s="17">
        <v>0</v>
      </c>
      <c r="H22" s="16">
        <v>50</v>
      </c>
      <c r="I22" s="16" t="s">
        <v>33</v>
      </c>
      <c r="J22" s="16"/>
      <c r="K22" s="16">
        <f t="shared" si="2"/>
        <v>0</v>
      </c>
      <c r="L22" s="16"/>
      <c r="M22" s="16"/>
      <c r="N22" s="16"/>
      <c r="O22" s="16"/>
      <c r="P22" s="16">
        <f t="shared" si="3"/>
        <v>0</v>
      </c>
      <c r="Q22" s="18"/>
      <c r="R22" s="18"/>
      <c r="S22" s="16"/>
      <c r="T22" s="16" t="e">
        <f t="shared" si="5"/>
        <v>#DIV/0!</v>
      </c>
      <c r="U22" s="16" t="e">
        <f t="shared" si="6"/>
        <v>#DIV/0!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 t="s">
        <v>53</v>
      </c>
      <c r="AC22" s="16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54</v>
      </c>
      <c r="B23" s="16" t="s">
        <v>38</v>
      </c>
      <c r="C23" s="16"/>
      <c r="D23" s="16">
        <v>60</v>
      </c>
      <c r="E23" s="16"/>
      <c r="F23" s="16"/>
      <c r="G23" s="17">
        <v>0</v>
      </c>
      <c r="H23" s="16">
        <v>50</v>
      </c>
      <c r="I23" s="16" t="s">
        <v>33</v>
      </c>
      <c r="J23" s="16"/>
      <c r="K23" s="16">
        <f t="shared" si="2"/>
        <v>0</v>
      </c>
      <c r="L23" s="16"/>
      <c r="M23" s="16"/>
      <c r="N23" s="16"/>
      <c r="O23" s="16"/>
      <c r="P23" s="16">
        <f t="shared" si="3"/>
        <v>0</v>
      </c>
      <c r="Q23" s="18"/>
      <c r="R23" s="18"/>
      <c r="S23" s="16"/>
      <c r="T23" s="16" t="e">
        <f t="shared" si="5"/>
        <v>#DIV/0!</v>
      </c>
      <c r="U23" s="16" t="e">
        <f t="shared" si="6"/>
        <v>#DIV/0!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 t="s">
        <v>53</v>
      </c>
      <c r="AC23" s="16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2848.373</v>
      </c>
      <c r="D24" s="1">
        <v>2293.6610000000001</v>
      </c>
      <c r="E24" s="1">
        <v>2274.0459999999998</v>
      </c>
      <c r="F24" s="1">
        <v>2398.2179999999998</v>
      </c>
      <c r="G24" s="6">
        <v>1</v>
      </c>
      <c r="H24" s="1">
        <v>55</v>
      </c>
      <c r="I24" s="1" t="s">
        <v>33</v>
      </c>
      <c r="J24" s="1">
        <v>2133.61</v>
      </c>
      <c r="K24" s="1">
        <f t="shared" si="2"/>
        <v>140.43599999999969</v>
      </c>
      <c r="L24" s="1"/>
      <c r="M24" s="1"/>
      <c r="N24" s="1">
        <v>670</v>
      </c>
      <c r="O24" s="1">
        <v>440.04967999999963</v>
      </c>
      <c r="P24" s="1">
        <f t="shared" si="3"/>
        <v>454.80919999999998</v>
      </c>
      <c r="Q24" s="5">
        <f>12*P24-O24-N24-F24</f>
        <v>1949.44272</v>
      </c>
      <c r="R24" s="5"/>
      <c r="S24" s="1"/>
      <c r="T24" s="1">
        <f t="shared" si="5"/>
        <v>12</v>
      </c>
      <c r="U24" s="1">
        <f t="shared" si="6"/>
        <v>7.7137130911160101</v>
      </c>
      <c r="V24" s="1">
        <v>427.89120000000003</v>
      </c>
      <c r="W24" s="1">
        <v>408.74059999999997</v>
      </c>
      <c r="X24" s="1">
        <v>397.637</v>
      </c>
      <c r="Y24" s="1">
        <v>400.084</v>
      </c>
      <c r="Z24" s="1">
        <v>421.78300000000002</v>
      </c>
      <c r="AA24" s="1">
        <v>451.904</v>
      </c>
      <c r="AB24" s="1"/>
      <c r="AC24" s="1">
        <f t="shared" si="7"/>
        <v>1949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3577.7020000000002</v>
      </c>
      <c r="D25" s="1">
        <v>4044.5340000000001</v>
      </c>
      <c r="E25" s="1">
        <v>2403.1089999999999</v>
      </c>
      <c r="F25" s="1">
        <v>4084.6660000000002</v>
      </c>
      <c r="G25" s="6">
        <v>1</v>
      </c>
      <c r="H25" s="1">
        <v>50</v>
      </c>
      <c r="I25" s="1" t="s">
        <v>33</v>
      </c>
      <c r="J25" s="1">
        <v>2409</v>
      </c>
      <c r="K25" s="1">
        <f t="shared" si="2"/>
        <v>-5.8910000000000764</v>
      </c>
      <c r="L25" s="1"/>
      <c r="M25" s="1"/>
      <c r="N25" s="1">
        <v>1000</v>
      </c>
      <c r="O25" s="1">
        <v>713.31259999999861</v>
      </c>
      <c r="P25" s="1">
        <f t="shared" si="3"/>
        <v>480.62180000000001</v>
      </c>
      <c r="Q25" s="5"/>
      <c r="R25" s="5"/>
      <c r="S25" s="1"/>
      <c r="T25" s="1">
        <f t="shared" si="5"/>
        <v>12.063494831070914</v>
      </c>
      <c r="U25" s="1">
        <f t="shared" si="6"/>
        <v>12.063494831070914</v>
      </c>
      <c r="V25" s="1">
        <v>638.76779999999997</v>
      </c>
      <c r="W25" s="1">
        <v>567.83519999999999</v>
      </c>
      <c r="X25" s="1">
        <v>426.33699999999999</v>
      </c>
      <c r="Y25" s="1">
        <v>467.72120000000001</v>
      </c>
      <c r="Z25" s="1">
        <v>540.37</v>
      </c>
      <c r="AA25" s="1">
        <v>507.34160000000003</v>
      </c>
      <c r="AB25" s="1"/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57</v>
      </c>
      <c r="B26" s="16" t="s">
        <v>32</v>
      </c>
      <c r="C26" s="16"/>
      <c r="D26" s="16"/>
      <c r="E26" s="16"/>
      <c r="F26" s="16"/>
      <c r="G26" s="17">
        <v>0</v>
      </c>
      <c r="H26" s="16">
        <v>60</v>
      </c>
      <c r="I26" s="16" t="s">
        <v>33</v>
      </c>
      <c r="J26" s="16"/>
      <c r="K26" s="16">
        <f t="shared" si="2"/>
        <v>0</v>
      </c>
      <c r="L26" s="16"/>
      <c r="M26" s="16"/>
      <c r="N26" s="16"/>
      <c r="O26" s="16"/>
      <c r="P26" s="16">
        <f t="shared" si="3"/>
        <v>0</v>
      </c>
      <c r="Q26" s="18"/>
      <c r="R26" s="18"/>
      <c r="S26" s="16"/>
      <c r="T26" s="16" t="e">
        <f t="shared" si="5"/>
        <v>#DIV/0!</v>
      </c>
      <c r="U26" s="16" t="e">
        <f t="shared" si="6"/>
        <v>#DIV/0!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 t="s">
        <v>53</v>
      </c>
      <c r="AC26" s="16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32</v>
      </c>
      <c r="C27" s="1">
        <v>3489.201</v>
      </c>
      <c r="D27" s="1">
        <v>2956.7</v>
      </c>
      <c r="E27" s="1">
        <v>2978.058</v>
      </c>
      <c r="F27" s="1">
        <v>2875.06</v>
      </c>
      <c r="G27" s="6">
        <v>1</v>
      </c>
      <c r="H27" s="1">
        <v>60</v>
      </c>
      <c r="I27" s="1" t="s">
        <v>33</v>
      </c>
      <c r="J27" s="1">
        <v>2784.4079999999999</v>
      </c>
      <c r="K27" s="1">
        <f t="shared" si="2"/>
        <v>193.65000000000009</v>
      </c>
      <c r="L27" s="1"/>
      <c r="M27" s="1"/>
      <c r="N27" s="1">
        <v>1000</v>
      </c>
      <c r="O27" s="1">
        <v>782.16623999999774</v>
      </c>
      <c r="P27" s="1">
        <f t="shared" si="3"/>
        <v>595.61159999999995</v>
      </c>
      <c r="Q27" s="5">
        <f>12*P27-O27-N27-F27</f>
        <v>2490.1129600000017</v>
      </c>
      <c r="R27" s="5"/>
      <c r="S27" s="1"/>
      <c r="T27" s="1">
        <f t="shared" si="5"/>
        <v>12.000000000000002</v>
      </c>
      <c r="U27" s="1">
        <f t="shared" si="6"/>
        <v>7.8192336079418174</v>
      </c>
      <c r="V27" s="1">
        <v>562.99939999999992</v>
      </c>
      <c r="W27" s="1">
        <v>530.96400000000006</v>
      </c>
      <c r="X27" s="1">
        <v>528.43779999999992</v>
      </c>
      <c r="Y27" s="1">
        <v>502.1404</v>
      </c>
      <c r="Z27" s="1">
        <v>508.98219999999998</v>
      </c>
      <c r="AA27" s="1">
        <v>535.50360000000001</v>
      </c>
      <c r="AB27" s="1"/>
      <c r="AC27" s="1">
        <f t="shared" si="7"/>
        <v>2490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59</v>
      </c>
      <c r="B28" s="10" t="s">
        <v>32</v>
      </c>
      <c r="C28" s="10"/>
      <c r="D28" s="10">
        <v>76.188999999999993</v>
      </c>
      <c r="E28" s="14">
        <v>12.153</v>
      </c>
      <c r="F28" s="10"/>
      <c r="G28" s="11">
        <v>0</v>
      </c>
      <c r="H28" s="10">
        <v>60</v>
      </c>
      <c r="I28" s="10" t="s">
        <v>60</v>
      </c>
      <c r="J28" s="10">
        <v>10</v>
      </c>
      <c r="K28" s="10">
        <f t="shared" si="2"/>
        <v>2.1530000000000005</v>
      </c>
      <c r="L28" s="10"/>
      <c r="M28" s="10"/>
      <c r="N28" s="10"/>
      <c r="O28" s="10"/>
      <c r="P28" s="10">
        <f t="shared" si="3"/>
        <v>2.4306000000000001</v>
      </c>
      <c r="Q28" s="12"/>
      <c r="R28" s="12"/>
      <c r="S28" s="10"/>
      <c r="T28" s="10">
        <f t="shared" si="5"/>
        <v>0</v>
      </c>
      <c r="U28" s="10">
        <f t="shared" si="6"/>
        <v>0</v>
      </c>
      <c r="V28" s="10">
        <v>15.133800000000001</v>
      </c>
      <c r="W28" s="10">
        <v>21.0032</v>
      </c>
      <c r="X28" s="10">
        <v>16.844999999999999</v>
      </c>
      <c r="Y28" s="10">
        <v>8.3640000000000008</v>
      </c>
      <c r="Z28" s="10">
        <v>0.33200000000000002</v>
      </c>
      <c r="AA28" s="10">
        <v>60.889000000000003</v>
      </c>
      <c r="AB28" s="10" t="s">
        <v>61</v>
      </c>
      <c r="AC28" s="10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560.33399999999995</v>
      </c>
      <c r="D29" s="1">
        <v>730.447</v>
      </c>
      <c r="E29" s="1">
        <v>559.31799999999998</v>
      </c>
      <c r="F29" s="1">
        <v>566.80899999999997</v>
      </c>
      <c r="G29" s="6">
        <v>1</v>
      </c>
      <c r="H29" s="1">
        <v>60</v>
      </c>
      <c r="I29" s="1" t="s">
        <v>33</v>
      </c>
      <c r="J29" s="1">
        <v>525.54999999999995</v>
      </c>
      <c r="K29" s="1">
        <f t="shared" si="2"/>
        <v>33.768000000000029</v>
      </c>
      <c r="L29" s="1"/>
      <c r="M29" s="1"/>
      <c r="N29" s="1"/>
      <c r="O29" s="1">
        <v>149.07723999999979</v>
      </c>
      <c r="P29" s="1">
        <f t="shared" si="3"/>
        <v>111.86359999999999</v>
      </c>
      <c r="Q29" s="5">
        <f t="shared" ref="Q29:Q31" si="9">12*P29-O29-N29-F29</f>
        <v>626.47695999999996</v>
      </c>
      <c r="R29" s="5"/>
      <c r="S29" s="1"/>
      <c r="T29" s="1">
        <f t="shared" si="5"/>
        <v>11.999999999999998</v>
      </c>
      <c r="U29" s="1">
        <f t="shared" si="6"/>
        <v>6.3996352700967956</v>
      </c>
      <c r="V29" s="1">
        <v>98.034000000000006</v>
      </c>
      <c r="W29" s="1">
        <v>90.254400000000004</v>
      </c>
      <c r="X29" s="1">
        <v>95.492400000000004</v>
      </c>
      <c r="Y29" s="1">
        <v>85.029200000000003</v>
      </c>
      <c r="Z29" s="1">
        <v>78.430599999999998</v>
      </c>
      <c r="AA29" s="1">
        <v>88.288399999999996</v>
      </c>
      <c r="AB29" s="1"/>
      <c r="AC29" s="1">
        <f t="shared" si="7"/>
        <v>626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1287.807</v>
      </c>
      <c r="D30" s="1">
        <v>1058.2170000000001</v>
      </c>
      <c r="E30" s="1">
        <v>1076.7149999999999</v>
      </c>
      <c r="F30" s="1">
        <v>998.78300000000002</v>
      </c>
      <c r="G30" s="6">
        <v>1</v>
      </c>
      <c r="H30" s="1">
        <v>60</v>
      </c>
      <c r="I30" s="1" t="s">
        <v>33</v>
      </c>
      <c r="J30" s="1">
        <v>1017.8</v>
      </c>
      <c r="K30" s="1">
        <f t="shared" si="2"/>
        <v>58.914999999999964</v>
      </c>
      <c r="L30" s="1"/>
      <c r="M30" s="1"/>
      <c r="N30" s="1"/>
      <c r="O30" s="1">
        <v>804.35328000000015</v>
      </c>
      <c r="P30" s="1">
        <f t="shared" si="3"/>
        <v>215.34299999999999</v>
      </c>
      <c r="Q30" s="5">
        <f t="shared" si="9"/>
        <v>780.9797199999997</v>
      </c>
      <c r="R30" s="5"/>
      <c r="S30" s="1"/>
      <c r="T30" s="1">
        <f t="shared" si="5"/>
        <v>12</v>
      </c>
      <c r="U30" s="1">
        <f t="shared" si="6"/>
        <v>8.3733220025726407</v>
      </c>
      <c r="V30" s="1">
        <v>214.87819999999999</v>
      </c>
      <c r="W30" s="1">
        <v>181.9196</v>
      </c>
      <c r="X30" s="1">
        <v>175.31120000000001</v>
      </c>
      <c r="Y30" s="1">
        <v>174.90440000000001</v>
      </c>
      <c r="Z30" s="1">
        <v>183.36439999999999</v>
      </c>
      <c r="AA30" s="1">
        <v>213.26480000000001</v>
      </c>
      <c r="AB30" s="1"/>
      <c r="AC30" s="1">
        <f t="shared" si="7"/>
        <v>781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1874.95</v>
      </c>
      <c r="D31" s="1">
        <v>2349.0639999999999</v>
      </c>
      <c r="E31" s="1">
        <v>2018.9159999999999</v>
      </c>
      <c r="F31" s="1">
        <v>1857.32</v>
      </c>
      <c r="G31" s="6">
        <v>1</v>
      </c>
      <c r="H31" s="1">
        <v>60</v>
      </c>
      <c r="I31" s="1" t="s">
        <v>33</v>
      </c>
      <c r="J31" s="1">
        <v>1899.5</v>
      </c>
      <c r="K31" s="1">
        <f t="shared" si="2"/>
        <v>119.41599999999994</v>
      </c>
      <c r="L31" s="1"/>
      <c r="M31" s="1"/>
      <c r="N31" s="1">
        <v>800</v>
      </c>
      <c r="O31" s="1">
        <v>508.79567999999949</v>
      </c>
      <c r="P31" s="1">
        <f t="shared" si="3"/>
        <v>403.78319999999997</v>
      </c>
      <c r="Q31" s="5">
        <f t="shared" si="9"/>
        <v>1679.2827200000008</v>
      </c>
      <c r="R31" s="5"/>
      <c r="S31" s="1"/>
      <c r="T31" s="1">
        <f t="shared" si="5"/>
        <v>12.000000000000002</v>
      </c>
      <c r="U31" s="1">
        <f t="shared" si="6"/>
        <v>7.8411278131432889</v>
      </c>
      <c r="V31" s="1">
        <v>378.5958</v>
      </c>
      <c r="W31" s="1">
        <v>340.14</v>
      </c>
      <c r="X31" s="1">
        <v>338.36759999999998</v>
      </c>
      <c r="Y31" s="1">
        <v>291.04739999999998</v>
      </c>
      <c r="Z31" s="1">
        <v>296.62400000000002</v>
      </c>
      <c r="AA31" s="1">
        <v>329.71980000000002</v>
      </c>
      <c r="AB31" s="1"/>
      <c r="AC31" s="1">
        <f t="shared" si="7"/>
        <v>1679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46.968000000000004</v>
      </c>
      <c r="D32" s="1">
        <v>35.316000000000003</v>
      </c>
      <c r="E32" s="1">
        <v>47.289000000000001</v>
      </c>
      <c r="F32" s="1">
        <v>23.504000000000001</v>
      </c>
      <c r="G32" s="6">
        <v>1</v>
      </c>
      <c r="H32" s="1">
        <v>35</v>
      </c>
      <c r="I32" s="1" t="s">
        <v>33</v>
      </c>
      <c r="J32" s="1">
        <v>54.3</v>
      </c>
      <c r="K32" s="1">
        <f t="shared" si="2"/>
        <v>-7.0109999999999957</v>
      </c>
      <c r="L32" s="1"/>
      <c r="M32" s="1"/>
      <c r="N32" s="1"/>
      <c r="O32" s="1">
        <v>55.573</v>
      </c>
      <c r="P32" s="1">
        <f t="shared" si="3"/>
        <v>9.4578000000000007</v>
      </c>
      <c r="Q32" s="5">
        <f t="shared" ref="Q29:Q32" si="10">11*P32-O32-N32-F32</f>
        <v>24.958800000000007</v>
      </c>
      <c r="R32" s="5"/>
      <c r="S32" s="1"/>
      <c r="T32" s="1">
        <f t="shared" si="5"/>
        <v>11</v>
      </c>
      <c r="U32" s="1">
        <f t="shared" si="6"/>
        <v>8.361035335913213</v>
      </c>
      <c r="V32" s="1">
        <v>8.5670000000000002</v>
      </c>
      <c r="W32" s="1">
        <v>5.3754</v>
      </c>
      <c r="X32" s="1">
        <v>5.6991999999999994</v>
      </c>
      <c r="Y32" s="1">
        <v>5.3432000000000004</v>
      </c>
      <c r="Z32" s="1">
        <v>5.3540000000000001</v>
      </c>
      <c r="AA32" s="1">
        <v>5.8022</v>
      </c>
      <c r="AB32" s="1"/>
      <c r="AC32" s="1">
        <f t="shared" si="7"/>
        <v>25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66</v>
      </c>
      <c r="B33" s="16" t="s">
        <v>32</v>
      </c>
      <c r="C33" s="16"/>
      <c r="D33" s="16"/>
      <c r="E33" s="16"/>
      <c r="F33" s="16"/>
      <c r="G33" s="17">
        <v>0</v>
      </c>
      <c r="H33" s="16">
        <v>30</v>
      </c>
      <c r="I33" s="16" t="s">
        <v>33</v>
      </c>
      <c r="J33" s="16"/>
      <c r="K33" s="16">
        <f t="shared" si="2"/>
        <v>0</v>
      </c>
      <c r="L33" s="16"/>
      <c r="M33" s="16"/>
      <c r="N33" s="16"/>
      <c r="O33" s="16"/>
      <c r="P33" s="16">
        <f t="shared" si="3"/>
        <v>0</v>
      </c>
      <c r="Q33" s="18"/>
      <c r="R33" s="18"/>
      <c r="S33" s="16"/>
      <c r="T33" s="16" t="e">
        <f t="shared" si="5"/>
        <v>#DIV/0!</v>
      </c>
      <c r="U33" s="16" t="e">
        <f t="shared" si="6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 t="s">
        <v>53</v>
      </c>
      <c r="AC33" s="16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67</v>
      </c>
      <c r="B34" s="16" t="s">
        <v>32</v>
      </c>
      <c r="C34" s="16"/>
      <c r="D34" s="16">
        <v>512.72500000000002</v>
      </c>
      <c r="E34" s="16"/>
      <c r="F34" s="16"/>
      <c r="G34" s="17">
        <v>0</v>
      </c>
      <c r="H34" s="16">
        <v>30</v>
      </c>
      <c r="I34" s="16" t="s">
        <v>33</v>
      </c>
      <c r="J34" s="16"/>
      <c r="K34" s="16">
        <f t="shared" si="2"/>
        <v>0</v>
      </c>
      <c r="L34" s="16"/>
      <c r="M34" s="16"/>
      <c r="N34" s="16"/>
      <c r="O34" s="16"/>
      <c r="P34" s="16">
        <f t="shared" si="3"/>
        <v>0</v>
      </c>
      <c r="Q34" s="18"/>
      <c r="R34" s="18"/>
      <c r="S34" s="16"/>
      <c r="T34" s="16" t="e">
        <f t="shared" si="5"/>
        <v>#DIV/0!</v>
      </c>
      <c r="U34" s="16" t="e">
        <f t="shared" si="6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 t="s">
        <v>53</v>
      </c>
      <c r="AC34" s="16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766.29100000000005</v>
      </c>
      <c r="D35" s="1">
        <v>553.952</v>
      </c>
      <c r="E35" s="1">
        <v>542.6</v>
      </c>
      <c r="F35" s="1">
        <v>593.428</v>
      </c>
      <c r="G35" s="6">
        <v>1</v>
      </c>
      <c r="H35" s="1">
        <v>30</v>
      </c>
      <c r="I35" s="1" t="s">
        <v>33</v>
      </c>
      <c r="J35" s="1">
        <v>546.86</v>
      </c>
      <c r="K35" s="1">
        <f t="shared" si="2"/>
        <v>-4.2599999999999909</v>
      </c>
      <c r="L35" s="1"/>
      <c r="M35" s="1"/>
      <c r="N35" s="1"/>
      <c r="O35" s="1">
        <v>356.18380000000008</v>
      </c>
      <c r="P35" s="1">
        <f t="shared" si="3"/>
        <v>108.52000000000001</v>
      </c>
      <c r="Q35" s="5">
        <f>11*P35-O35-N35-F35</f>
        <v>244.10820000000001</v>
      </c>
      <c r="R35" s="5"/>
      <c r="S35" s="1"/>
      <c r="T35" s="1">
        <f t="shared" si="5"/>
        <v>11.000000000000002</v>
      </c>
      <c r="U35" s="1">
        <f t="shared" si="6"/>
        <v>8.7505694802801326</v>
      </c>
      <c r="V35" s="1">
        <v>109.46720000000001</v>
      </c>
      <c r="W35" s="1">
        <v>103.3142</v>
      </c>
      <c r="X35" s="1">
        <v>105.86879999999999</v>
      </c>
      <c r="Y35" s="1">
        <v>104.2482</v>
      </c>
      <c r="Z35" s="1">
        <v>115.5166</v>
      </c>
      <c r="AA35" s="1">
        <v>126.0932</v>
      </c>
      <c r="AB35" s="1"/>
      <c r="AC35" s="1">
        <f t="shared" si="7"/>
        <v>244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69</v>
      </c>
      <c r="B36" s="16" t="s">
        <v>32</v>
      </c>
      <c r="C36" s="16"/>
      <c r="D36" s="16"/>
      <c r="E36" s="16"/>
      <c r="F36" s="16"/>
      <c r="G36" s="17">
        <v>0</v>
      </c>
      <c r="H36" s="16">
        <v>45</v>
      </c>
      <c r="I36" s="16" t="s">
        <v>33</v>
      </c>
      <c r="J36" s="16"/>
      <c r="K36" s="16">
        <f t="shared" si="2"/>
        <v>0</v>
      </c>
      <c r="L36" s="16"/>
      <c r="M36" s="16"/>
      <c r="N36" s="16"/>
      <c r="O36" s="16"/>
      <c r="P36" s="16">
        <f t="shared" si="3"/>
        <v>0</v>
      </c>
      <c r="Q36" s="18"/>
      <c r="R36" s="18"/>
      <c r="S36" s="16"/>
      <c r="T36" s="16" t="e">
        <f t="shared" si="5"/>
        <v>#DIV/0!</v>
      </c>
      <c r="U36" s="16" t="e">
        <f t="shared" si="6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 t="s">
        <v>53</v>
      </c>
      <c r="AC36" s="16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70</v>
      </c>
      <c r="B37" s="16" t="s">
        <v>32</v>
      </c>
      <c r="C37" s="16"/>
      <c r="D37" s="16"/>
      <c r="E37" s="16"/>
      <c r="F37" s="16"/>
      <c r="G37" s="17">
        <v>0</v>
      </c>
      <c r="H37" s="16">
        <v>40</v>
      </c>
      <c r="I37" s="16" t="s">
        <v>33</v>
      </c>
      <c r="J37" s="16"/>
      <c r="K37" s="16">
        <f t="shared" si="2"/>
        <v>0</v>
      </c>
      <c r="L37" s="16"/>
      <c r="M37" s="16"/>
      <c r="N37" s="16"/>
      <c r="O37" s="16"/>
      <c r="P37" s="16">
        <f t="shared" si="3"/>
        <v>0</v>
      </c>
      <c r="Q37" s="18"/>
      <c r="R37" s="18"/>
      <c r="S37" s="16"/>
      <c r="T37" s="16" t="e">
        <f t="shared" si="5"/>
        <v>#DIV/0!</v>
      </c>
      <c r="U37" s="16" t="e">
        <f t="shared" si="6"/>
        <v>#DIV/0!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 t="s">
        <v>53</v>
      </c>
      <c r="AC37" s="16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5423.7190000000001</v>
      </c>
      <c r="D38" s="1">
        <v>4931.1369999999997</v>
      </c>
      <c r="E38" s="1">
        <v>4556.0379999999996</v>
      </c>
      <c r="F38" s="1">
        <v>5048.3450000000003</v>
      </c>
      <c r="G38" s="6">
        <v>1</v>
      </c>
      <c r="H38" s="1">
        <v>40</v>
      </c>
      <c r="I38" s="1" t="s">
        <v>33</v>
      </c>
      <c r="J38" s="1">
        <v>4513.1000000000004</v>
      </c>
      <c r="K38" s="1">
        <f t="shared" ref="K38:K69" si="11">E38-J38</f>
        <v>42.937999999999192</v>
      </c>
      <c r="L38" s="1"/>
      <c r="M38" s="1"/>
      <c r="N38" s="1">
        <v>1000</v>
      </c>
      <c r="O38" s="1">
        <v>1748.626800000002</v>
      </c>
      <c r="P38" s="1">
        <f t="shared" si="3"/>
        <v>911.20759999999996</v>
      </c>
      <c r="Q38" s="5">
        <f>11*P38-O38-N38-F38</f>
        <v>2226.3117999999968</v>
      </c>
      <c r="R38" s="5"/>
      <c r="S38" s="1"/>
      <c r="T38" s="1">
        <f t="shared" si="5"/>
        <v>11</v>
      </c>
      <c r="U38" s="1">
        <f t="shared" si="6"/>
        <v>8.5567457953599178</v>
      </c>
      <c r="V38" s="1">
        <v>872.70400000000006</v>
      </c>
      <c r="W38" s="1">
        <v>872.4162</v>
      </c>
      <c r="X38" s="1">
        <v>903.91360000000009</v>
      </c>
      <c r="Y38" s="1">
        <v>820.76160000000004</v>
      </c>
      <c r="Z38" s="1">
        <v>814.98360000000002</v>
      </c>
      <c r="AA38" s="1">
        <v>847.20759999999996</v>
      </c>
      <c r="AB38" s="1"/>
      <c r="AC38" s="1">
        <f t="shared" si="7"/>
        <v>2226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6" t="s">
        <v>72</v>
      </c>
      <c r="B39" s="16" t="s">
        <v>32</v>
      </c>
      <c r="C39" s="16"/>
      <c r="D39" s="16"/>
      <c r="E39" s="16"/>
      <c r="F39" s="16"/>
      <c r="G39" s="17">
        <v>0</v>
      </c>
      <c r="H39" s="16">
        <v>40</v>
      </c>
      <c r="I39" s="16" t="s">
        <v>33</v>
      </c>
      <c r="J39" s="16"/>
      <c r="K39" s="16">
        <f t="shared" si="11"/>
        <v>0</v>
      </c>
      <c r="L39" s="16"/>
      <c r="M39" s="16"/>
      <c r="N39" s="16"/>
      <c r="O39" s="16"/>
      <c r="P39" s="16">
        <f t="shared" si="3"/>
        <v>0</v>
      </c>
      <c r="Q39" s="18"/>
      <c r="R39" s="18"/>
      <c r="S39" s="16"/>
      <c r="T39" s="16" t="e">
        <f t="shared" si="5"/>
        <v>#DIV/0!</v>
      </c>
      <c r="U39" s="16" t="e">
        <f t="shared" si="6"/>
        <v>#DIV/0!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 t="s">
        <v>53</v>
      </c>
      <c r="AC39" s="16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34.978999999999999</v>
      </c>
      <c r="D40" s="1">
        <v>1.37</v>
      </c>
      <c r="E40" s="1">
        <v>3.57</v>
      </c>
      <c r="F40" s="1">
        <v>30.19</v>
      </c>
      <c r="G40" s="6">
        <v>1</v>
      </c>
      <c r="H40" s="1">
        <v>45</v>
      </c>
      <c r="I40" s="1" t="s">
        <v>33</v>
      </c>
      <c r="J40" s="1">
        <v>4.75</v>
      </c>
      <c r="K40" s="1">
        <f t="shared" si="11"/>
        <v>-1.1800000000000002</v>
      </c>
      <c r="L40" s="1"/>
      <c r="M40" s="1"/>
      <c r="N40" s="1"/>
      <c r="O40" s="1">
        <v>0</v>
      </c>
      <c r="P40" s="1">
        <f t="shared" si="3"/>
        <v>0.71399999999999997</v>
      </c>
      <c r="Q40" s="5"/>
      <c r="R40" s="5"/>
      <c r="S40" s="1"/>
      <c r="T40" s="1">
        <f t="shared" si="5"/>
        <v>42.282913165266109</v>
      </c>
      <c r="U40" s="1">
        <f t="shared" si="6"/>
        <v>42.282913165266109</v>
      </c>
      <c r="V40" s="1">
        <v>0.99659999999999993</v>
      </c>
      <c r="W40" s="1">
        <v>1.7194</v>
      </c>
      <c r="X40" s="1">
        <v>1.4419999999999999</v>
      </c>
      <c r="Y40" s="1">
        <v>1.4987999999999999</v>
      </c>
      <c r="Z40" s="1">
        <v>2.2867999999999999</v>
      </c>
      <c r="AA40" s="1">
        <v>3.7517999999999998</v>
      </c>
      <c r="AB40" s="15" t="s">
        <v>74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75</v>
      </c>
      <c r="B41" s="16" t="s">
        <v>32</v>
      </c>
      <c r="C41" s="16"/>
      <c r="D41" s="16"/>
      <c r="E41" s="16"/>
      <c r="F41" s="16"/>
      <c r="G41" s="17">
        <v>0</v>
      </c>
      <c r="H41" s="16">
        <v>30</v>
      </c>
      <c r="I41" s="16" t="s">
        <v>33</v>
      </c>
      <c r="J41" s="16"/>
      <c r="K41" s="16">
        <f t="shared" si="11"/>
        <v>0</v>
      </c>
      <c r="L41" s="16"/>
      <c r="M41" s="16"/>
      <c r="N41" s="16"/>
      <c r="O41" s="16"/>
      <c r="P41" s="16">
        <f t="shared" si="3"/>
        <v>0</v>
      </c>
      <c r="Q41" s="18"/>
      <c r="R41" s="18"/>
      <c r="S41" s="16"/>
      <c r="T41" s="16" t="e">
        <f t="shared" si="5"/>
        <v>#DIV/0!</v>
      </c>
      <c r="U41" s="16" t="e">
        <f t="shared" si="6"/>
        <v>#DIV/0!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 t="s">
        <v>53</v>
      </c>
      <c r="AC41" s="16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6" t="s">
        <v>76</v>
      </c>
      <c r="B42" s="16" t="s">
        <v>32</v>
      </c>
      <c r="C42" s="16"/>
      <c r="D42" s="16"/>
      <c r="E42" s="16"/>
      <c r="F42" s="16"/>
      <c r="G42" s="17">
        <v>0</v>
      </c>
      <c r="H42" s="16">
        <v>50</v>
      </c>
      <c r="I42" s="16" t="s">
        <v>33</v>
      </c>
      <c r="J42" s="16"/>
      <c r="K42" s="16">
        <f t="shared" si="11"/>
        <v>0</v>
      </c>
      <c r="L42" s="16"/>
      <c r="M42" s="16"/>
      <c r="N42" s="16"/>
      <c r="O42" s="16"/>
      <c r="P42" s="16">
        <f t="shared" si="3"/>
        <v>0</v>
      </c>
      <c r="Q42" s="18"/>
      <c r="R42" s="18"/>
      <c r="S42" s="16"/>
      <c r="T42" s="16" t="e">
        <f t="shared" si="5"/>
        <v>#DIV/0!</v>
      </c>
      <c r="U42" s="16" t="e">
        <f t="shared" si="6"/>
        <v>#DIV/0!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 t="s">
        <v>53</v>
      </c>
      <c r="AC42" s="16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75.397000000000006</v>
      </c>
      <c r="D43" s="1">
        <v>25.791</v>
      </c>
      <c r="E43" s="1">
        <v>49.253</v>
      </c>
      <c r="F43" s="1">
        <v>38.145000000000003</v>
      </c>
      <c r="G43" s="6">
        <v>1</v>
      </c>
      <c r="H43" s="1">
        <v>50</v>
      </c>
      <c r="I43" s="1" t="s">
        <v>33</v>
      </c>
      <c r="J43" s="1">
        <v>50.1</v>
      </c>
      <c r="K43" s="1">
        <f t="shared" si="11"/>
        <v>-0.84700000000000131</v>
      </c>
      <c r="L43" s="1"/>
      <c r="M43" s="1"/>
      <c r="N43" s="1"/>
      <c r="O43" s="1">
        <v>14.345000000000001</v>
      </c>
      <c r="P43" s="1">
        <f t="shared" si="3"/>
        <v>9.8506</v>
      </c>
      <c r="Q43" s="5">
        <f t="shared" ref="Q43:Q45" si="12">11*P43-O43-N43-F43</f>
        <v>55.866599999999998</v>
      </c>
      <c r="R43" s="5"/>
      <c r="S43" s="1"/>
      <c r="T43" s="1">
        <f t="shared" si="5"/>
        <v>11</v>
      </c>
      <c r="U43" s="1">
        <f t="shared" si="6"/>
        <v>5.3286094248066114</v>
      </c>
      <c r="V43" s="1">
        <v>7.3140000000000001</v>
      </c>
      <c r="W43" s="1">
        <v>7.4426000000000014</v>
      </c>
      <c r="X43" s="1">
        <v>8.1671999999999993</v>
      </c>
      <c r="Y43" s="1">
        <v>8.6815999999999995</v>
      </c>
      <c r="Z43" s="1">
        <v>8.8056000000000001</v>
      </c>
      <c r="AA43" s="1">
        <v>7.8023999999999996</v>
      </c>
      <c r="AB43" s="1"/>
      <c r="AC43" s="1">
        <f t="shared" si="7"/>
        <v>56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32</v>
      </c>
      <c r="C44" s="1">
        <v>46.627000000000002</v>
      </c>
      <c r="D44" s="1">
        <v>8.5909999999999993</v>
      </c>
      <c r="E44" s="1">
        <v>22.759</v>
      </c>
      <c r="F44" s="1">
        <v>28.503</v>
      </c>
      <c r="G44" s="6">
        <v>1</v>
      </c>
      <c r="H44" s="1">
        <v>50</v>
      </c>
      <c r="I44" s="1" t="s">
        <v>33</v>
      </c>
      <c r="J44" s="1">
        <v>23.6</v>
      </c>
      <c r="K44" s="1">
        <f t="shared" si="11"/>
        <v>-0.84100000000000108</v>
      </c>
      <c r="L44" s="1"/>
      <c r="M44" s="1"/>
      <c r="N44" s="1"/>
      <c r="O44" s="1">
        <v>10</v>
      </c>
      <c r="P44" s="1">
        <f t="shared" si="3"/>
        <v>4.5518000000000001</v>
      </c>
      <c r="Q44" s="5">
        <f t="shared" si="12"/>
        <v>11.566800000000001</v>
      </c>
      <c r="R44" s="5"/>
      <c r="S44" s="1"/>
      <c r="T44" s="1">
        <f t="shared" si="5"/>
        <v>11</v>
      </c>
      <c r="U44" s="1">
        <f t="shared" si="6"/>
        <v>8.4588514433850346</v>
      </c>
      <c r="V44" s="1">
        <v>3.8348</v>
      </c>
      <c r="W44" s="1">
        <v>4.2253999999999996</v>
      </c>
      <c r="X44" s="1">
        <v>4.8056000000000001</v>
      </c>
      <c r="Y44" s="1">
        <v>4.1863999999999999</v>
      </c>
      <c r="Z44" s="1">
        <v>4.3296000000000001</v>
      </c>
      <c r="AA44" s="1">
        <v>8.2560000000000002</v>
      </c>
      <c r="AB44" s="1"/>
      <c r="AC44" s="1">
        <f t="shared" si="7"/>
        <v>12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38</v>
      </c>
      <c r="C45" s="1">
        <v>1305</v>
      </c>
      <c r="D45" s="1">
        <v>1260</v>
      </c>
      <c r="E45" s="1">
        <v>983</v>
      </c>
      <c r="F45" s="1">
        <v>890</v>
      </c>
      <c r="G45" s="6">
        <v>0.4</v>
      </c>
      <c r="H45" s="1">
        <v>45</v>
      </c>
      <c r="I45" s="1" t="s">
        <v>33</v>
      </c>
      <c r="J45" s="1">
        <v>1013</v>
      </c>
      <c r="K45" s="1">
        <f t="shared" si="11"/>
        <v>-30</v>
      </c>
      <c r="L45" s="1"/>
      <c r="M45" s="1"/>
      <c r="N45" s="1"/>
      <c r="O45" s="1">
        <v>661.80000000000018</v>
      </c>
      <c r="P45" s="1">
        <f t="shared" si="3"/>
        <v>196.6</v>
      </c>
      <c r="Q45" s="5">
        <f t="shared" si="12"/>
        <v>610.79999999999973</v>
      </c>
      <c r="R45" s="5"/>
      <c r="S45" s="1"/>
      <c r="T45" s="1">
        <f t="shared" si="5"/>
        <v>11</v>
      </c>
      <c r="U45" s="1">
        <f t="shared" si="6"/>
        <v>7.8931841302136325</v>
      </c>
      <c r="V45" s="1">
        <v>184.2</v>
      </c>
      <c r="W45" s="1">
        <v>171.2</v>
      </c>
      <c r="X45" s="1">
        <v>180.4</v>
      </c>
      <c r="Y45" s="1">
        <v>157.4</v>
      </c>
      <c r="Z45" s="1">
        <v>154.6</v>
      </c>
      <c r="AA45" s="1">
        <v>175.4</v>
      </c>
      <c r="AB45" s="1"/>
      <c r="AC45" s="1">
        <f t="shared" si="7"/>
        <v>244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6" t="s">
        <v>80</v>
      </c>
      <c r="B46" s="16" t="s">
        <v>38</v>
      </c>
      <c r="C46" s="16"/>
      <c r="D46" s="16"/>
      <c r="E46" s="16"/>
      <c r="F46" s="16"/>
      <c r="G46" s="17">
        <v>0</v>
      </c>
      <c r="H46" s="16">
        <v>50</v>
      </c>
      <c r="I46" s="16" t="s">
        <v>33</v>
      </c>
      <c r="J46" s="16"/>
      <c r="K46" s="16">
        <f t="shared" si="11"/>
        <v>0</v>
      </c>
      <c r="L46" s="16"/>
      <c r="M46" s="16"/>
      <c r="N46" s="16"/>
      <c r="O46" s="16"/>
      <c r="P46" s="16">
        <f t="shared" si="3"/>
        <v>0</v>
      </c>
      <c r="Q46" s="18"/>
      <c r="R46" s="18"/>
      <c r="S46" s="16"/>
      <c r="T46" s="16" t="e">
        <f t="shared" si="5"/>
        <v>#DIV/0!</v>
      </c>
      <c r="U46" s="16" t="e">
        <f t="shared" si="6"/>
        <v>#DIV/0!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 t="s">
        <v>53</v>
      </c>
      <c r="AC46" s="16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38</v>
      </c>
      <c r="C47" s="1">
        <v>958</v>
      </c>
      <c r="D47" s="1">
        <v>1104</v>
      </c>
      <c r="E47" s="1">
        <v>896</v>
      </c>
      <c r="F47" s="1">
        <v>793</v>
      </c>
      <c r="G47" s="6">
        <v>0.4</v>
      </c>
      <c r="H47" s="1">
        <v>45</v>
      </c>
      <c r="I47" s="1" t="s">
        <v>33</v>
      </c>
      <c r="J47" s="1">
        <v>919</v>
      </c>
      <c r="K47" s="1">
        <f t="shared" si="11"/>
        <v>-23</v>
      </c>
      <c r="L47" s="1"/>
      <c r="M47" s="1"/>
      <c r="N47" s="1"/>
      <c r="O47" s="1">
        <v>347</v>
      </c>
      <c r="P47" s="1">
        <f t="shared" si="3"/>
        <v>179.2</v>
      </c>
      <c r="Q47" s="5">
        <f>11*P47-O47-N47-F47</f>
        <v>831.19999999999982</v>
      </c>
      <c r="R47" s="5"/>
      <c r="S47" s="1"/>
      <c r="T47" s="1">
        <f t="shared" si="5"/>
        <v>11</v>
      </c>
      <c r="U47" s="1">
        <f t="shared" si="6"/>
        <v>6.3616071428571432</v>
      </c>
      <c r="V47" s="1">
        <v>136.4</v>
      </c>
      <c r="W47" s="1">
        <v>124</v>
      </c>
      <c r="X47" s="1">
        <v>170.4</v>
      </c>
      <c r="Y47" s="1">
        <v>145.19999999999999</v>
      </c>
      <c r="Z47" s="1">
        <v>138</v>
      </c>
      <c r="AA47" s="1">
        <v>143.80000000000001</v>
      </c>
      <c r="AB47" s="1"/>
      <c r="AC47" s="1">
        <f t="shared" si="7"/>
        <v>332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82</v>
      </c>
      <c r="B48" s="10" t="s">
        <v>38</v>
      </c>
      <c r="C48" s="10"/>
      <c r="D48" s="10">
        <v>702</v>
      </c>
      <c r="E48" s="10"/>
      <c r="F48" s="10"/>
      <c r="G48" s="11">
        <v>0</v>
      </c>
      <c r="H48" s="10" t="e">
        <v>#N/A</v>
      </c>
      <c r="I48" s="10" t="s">
        <v>39</v>
      </c>
      <c r="J48" s="10"/>
      <c r="K48" s="10">
        <f t="shared" si="11"/>
        <v>0</v>
      </c>
      <c r="L48" s="10"/>
      <c r="M48" s="10"/>
      <c r="N48" s="10"/>
      <c r="O48" s="10"/>
      <c r="P48" s="10">
        <f t="shared" si="3"/>
        <v>0</v>
      </c>
      <c r="Q48" s="12"/>
      <c r="R48" s="12"/>
      <c r="S48" s="10"/>
      <c r="T48" s="10" t="e">
        <f t="shared" si="5"/>
        <v>#DIV/0!</v>
      </c>
      <c r="U48" s="10" t="e">
        <f t="shared" si="6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/>
      <c r="AC48" s="10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510.55099999999999</v>
      </c>
      <c r="D49" s="1">
        <v>408.68599999999998</v>
      </c>
      <c r="E49" s="1">
        <v>380.45699999999999</v>
      </c>
      <c r="F49" s="1">
        <v>390.55799999999999</v>
      </c>
      <c r="G49" s="6">
        <v>1</v>
      </c>
      <c r="H49" s="1">
        <v>45</v>
      </c>
      <c r="I49" s="1" t="s">
        <v>33</v>
      </c>
      <c r="J49" s="1">
        <v>386.7</v>
      </c>
      <c r="K49" s="1">
        <f t="shared" si="11"/>
        <v>-6.242999999999995</v>
      </c>
      <c r="L49" s="1"/>
      <c r="M49" s="1"/>
      <c r="N49" s="1"/>
      <c r="O49" s="1">
        <v>396.71600000000001</v>
      </c>
      <c r="P49" s="1">
        <f t="shared" si="3"/>
        <v>76.091399999999993</v>
      </c>
      <c r="Q49" s="5">
        <f>11*P49-O49-N49-F49</f>
        <v>49.731399999999894</v>
      </c>
      <c r="R49" s="5"/>
      <c r="S49" s="1"/>
      <c r="T49" s="1">
        <f t="shared" si="5"/>
        <v>11</v>
      </c>
      <c r="U49" s="1">
        <f t="shared" si="6"/>
        <v>10.346425483037505</v>
      </c>
      <c r="V49" s="1">
        <v>87.328599999999994</v>
      </c>
      <c r="W49" s="1">
        <v>68.914999999999992</v>
      </c>
      <c r="X49" s="1">
        <v>56.251600000000003</v>
      </c>
      <c r="Y49" s="1">
        <v>62.831400000000002</v>
      </c>
      <c r="Z49" s="1">
        <v>62.889200000000002</v>
      </c>
      <c r="AA49" s="1">
        <v>56.689599999999999</v>
      </c>
      <c r="AB49" s="1"/>
      <c r="AC49" s="1">
        <f t="shared" si="7"/>
        <v>50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84</v>
      </c>
      <c r="B50" s="16" t="s">
        <v>38</v>
      </c>
      <c r="C50" s="16"/>
      <c r="D50" s="16">
        <v>504</v>
      </c>
      <c r="E50" s="16"/>
      <c r="F50" s="16"/>
      <c r="G50" s="17">
        <v>0</v>
      </c>
      <c r="H50" s="16">
        <v>45</v>
      </c>
      <c r="I50" s="16" t="s">
        <v>33</v>
      </c>
      <c r="J50" s="16"/>
      <c r="K50" s="16">
        <f t="shared" si="11"/>
        <v>0</v>
      </c>
      <c r="L50" s="16"/>
      <c r="M50" s="16"/>
      <c r="N50" s="16"/>
      <c r="O50" s="16"/>
      <c r="P50" s="16">
        <f t="shared" si="3"/>
        <v>0</v>
      </c>
      <c r="Q50" s="18"/>
      <c r="R50" s="18"/>
      <c r="S50" s="16"/>
      <c r="T50" s="16" t="e">
        <f t="shared" si="5"/>
        <v>#DIV/0!</v>
      </c>
      <c r="U50" s="16" t="e">
        <f t="shared" si="6"/>
        <v>#DIV/0!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 t="s">
        <v>53</v>
      </c>
      <c r="AC50" s="16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85</v>
      </c>
      <c r="B51" s="10" t="s">
        <v>38</v>
      </c>
      <c r="C51" s="10"/>
      <c r="D51" s="10">
        <v>500</v>
      </c>
      <c r="E51" s="10"/>
      <c r="F51" s="10"/>
      <c r="G51" s="11">
        <v>0</v>
      </c>
      <c r="H51" s="10" t="e">
        <v>#N/A</v>
      </c>
      <c r="I51" s="10" t="s">
        <v>39</v>
      </c>
      <c r="J51" s="10"/>
      <c r="K51" s="10">
        <f t="shared" si="11"/>
        <v>0</v>
      </c>
      <c r="L51" s="10"/>
      <c r="M51" s="10"/>
      <c r="N51" s="10"/>
      <c r="O51" s="10"/>
      <c r="P51" s="10">
        <f t="shared" si="3"/>
        <v>0</v>
      </c>
      <c r="Q51" s="12"/>
      <c r="R51" s="12"/>
      <c r="S51" s="10"/>
      <c r="T51" s="10" t="e">
        <f t="shared" si="5"/>
        <v>#DIV/0!</v>
      </c>
      <c r="U51" s="10" t="e">
        <f t="shared" si="6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/>
      <c r="AC51" s="10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38</v>
      </c>
      <c r="C52" s="1">
        <v>231</v>
      </c>
      <c r="D52" s="1">
        <v>252</v>
      </c>
      <c r="E52" s="1">
        <v>178</v>
      </c>
      <c r="F52" s="1">
        <v>240</v>
      </c>
      <c r="G52" s="6">
        <v>0.35</v>
      </c>
      <c r="H52" s="1">
        <v>40</v>
      </c>
      <c r="I52" s="1" t="s">
        <v>33</v>
      </c>
      <c r="J52" s="1">
        <v>199</v>
      </c>
      <c r="K52" s="1">
        <f t="shared" si="11"/>
        <v>-21</v>
      </c>
      <c r="L52" s="1"/>
      <c r="M52" s="1"/>
      <c r="N52" s="1"/>
      <c r="O52" s="1">
        <v>89.399999999999977</v>
      </c>
      <c r="P52" s="1">
        <f t="shared" si="3"/>
        <v>35.6</v>
      </c>
      <c r="Q52" s="5">
        <f t="shared" ref="Q52:Q57" si="13">11*P52-O52-N52-F52</f>
        <v>62.200000000000045</v>
      </c>
      <c r="R52" s="5"/>
      <c r="S52" s="1"/>
      <c r="T52" s="1">
        <f t="shared" si="5"/>
        <v>11</v>
      </c>
      <c r="U52" s="1">
        <f t="shared" si="6"/>
        <v>9.2528089887640448</v>
      </c>
      <c r="V52" s="1">
        <v>36.4</v>
      </c>
      <c r="W52" s="1">
        <v>39.6</v>
      </c>
      <c r="X52" s="1">
        <v>41</v>
      </c>
      <c r="Y52" s="1">
        <v>37.200000000000003</v>
      </c>
      <c r="Z52" s="1">
        <v>37.799999999999997</v>
      </c>
      <c r="AA52" s="1">
        <v>36</v>
      </c>
      <c r="AB52" s="1"/>
      <c r="AC52" s="1">
        <f t="shared" si="7"/>
        <v>22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54.23</v>
      </c>
      <c r="D53" s="1">
        <v>4.8330000000000002</v>
      </c>
      <c r="E53" s="1">
        <v>22.398</v>
      </c>
      <c r="F53" s="1">
        <v>11.768000000000001</v>
      </c>
      <c r="G53" s="6">
        <v>1</v>
      </c>
      <c r="H53" s="1">
        <v>40</v>
      </c>
      <c r="I53" s="1" t="s">
        <v>33</v>
      </c>
      <c r="J53" s="1">
        <v>32.299999999999997</v>
      </c>
      <c r="K53" s="1">
        <f t="shared" si="11"/>
        <v>-9.9019999999999975</v>
      </c>
      <c r="L53" s="1"/>
      <c r="M53" s="1"/>
      <c r="N53" s="1"/>
      <c r="O53" s="1">
        <v>33.645000000000003</v>
      </c>
      <c r="P53" s="1">
        <f t="shared" si="3"/>
        <v>4.4795999999999996</v>
      </c>
      <c r="Q53" s="5">
        <v>5</v>
      </c>
      <c r="R53" s="5"/>
      <c r="S53" s="1"/>
      <c r="T53" s="1">
        <f t="shared" si="5"/>
        <v>11.253906598803466</v>
      </c>
      <c r="U53" s="1">
        <f t="shared" si="6"/>
        <v>10.137735512099296</v>
      </c>
      <c r="V53" s="1">
        <v>4.9122000000000003</v>
      </c>
      <c r="W53" s="1">
        <v>4.4359999999999999</v>
      </c>
      <c r="X53" s="1">
        <v>4.4382000000000001</v>
      </c>
      <c r="Y53" s="1">
        <v>5.5742000000000003</v>
      </c>
      <c r="Z53" s="1">
        <v>6.4202000000000004</v>
      </c>
      <c r="AA53" s="1">
        <v>9.0733999999999995</v>
      </c>
      <c r="AB53" s="1"/>
      <c r="AC53" s="1">
        <f t="shared" si="7"/>
        <v>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38</v>
      </c>
      <c r="C54" s="1">
        <v>794</v>
      </c>
      <c r="D54" s="1">
        <v>1062</v>
      </c>
      <c r="E54" s="1">
        <v>416</v>
      </c>
      <c r="F54" s="1">
        <v>521</v>
      </c>
      <c r="G54" s="6">
        <v>0.4</v>
      </c>
      <c r="H54" s="1">
        <v>40</v>
      </c>
      <c r="I54" s="1" t="s">
        <v>33</v>
      </c>
      <c r="J54" s="1">
        <v>450</v>
      </c>
      <c r="K54" s="1">
        <f t="shared" si="11"/>
        <v>-34</v>
      </c>
      <c r="L54" s="1"/>
      <c r="M54" s="1"/>
      <c r="N54" s="1"/>
      <c r="O54" s="1">
        <v>254</v>
      </c>
      <c r="P54" s="1">
        <f t="shared" si="3"/>
        <v>83.2</v>
      </c>
      <c r="Q54" s="5">
        <f t="shared" si="13"/>
        <v>140.20000000000005</v>
      </c>
      <c r="R54" s="5"/>
      <c r="S54" s="1"/>
      <c r="T54" s="1">
        <f t="shared" si="5"/>
        <v>11</v>
      </c>
      <c r="U54" s="1">
        <f t="shared" si="6"/>
        <v>9.3149038461538467</v>
      </c>
      <c r="V54" s="1">
        <v>91.6</v>
      </c>
      <c r="W54" s="1">
        <v>87</v>
      </c>
      <c r="X54" s="1">
        <v>89.8</v>
      </c>
      <c r="Y54" s="1">
        <v>98.6</v>
      </c>
      <c r="Z54" s="1">
        <v>89.4</v>
      </c>
      <c r="AA54" s="1">
        <v>92.6</v>
      </c>
      <c r="AB54" s="1"/>
      <c r="AC54" s="1">
        <f t="shared" si="7"/>
        <v>56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38</v>
      </c>
      <c r="C55" s="1">
        <v>1023</v>
      </c>
      <c r="D55" s="1">
        <v>1386</v>
      </c>
      <c r="E55" s="1">
        <v>738</v>
      </c>
      <c r="F55" s="1">
        <v>917</v>
      </c>
      <c r="G55" s="6">
        <v>0.4</v>
      </c>
      <c r="H55" s="1">
        <v>45</v>
      </c>
      <c r="I55" s="1" t="s">
        <v>33</v>
      </c>
      <c r="J55" s="1">
        <v>755</v>
      </c>
      <c r="K55" s="1">
        <f t="shared" si="11"/>
        <v>-17</v>
      </c>
      <c r="L55" s="1"/>
      <c r="M55" s="1"/>
      <c r="N55" s="1"/>
      <c r="O55" s="1">
        <v>408</v>
      </c>
      <c r="P55" s="1">
        <f t="shared" si="3"/>
        <v>147.6</v>
      </c>
      <c r="Q55" s="5">
        <f t="shared" si="13"/>
        <v>298.59999999999991</v>
      </c>
      <c r="R55" s="5"/>
      <c r="S55" s="1"/>
      <c r="T55" s="1">
        <f t="shared" si="5"/>
        <v>11</v>
      </c>
      <c r="U55" s="1">
        <f t="shared" si="6"/>
        <v>8.9769647696476973</v>
      </c>
      <c r="V55" s="1">
        <v>153.19999999999999</v>
      </c>
      <c r="W55" s="1">
        <v>151</v>
      </c>
      <c r="X55" s="1">
        <v>148</v>
      </c>
      <c r="Y55" s="1">
        <v>122</v>
      </c>
      <c r="Z55" s="1">
        <v>121.2</v>
      </c>
      <c r="AA55" s="1">
        <v>139.6</v>
      </c>
      <c r="AB55" s="1"/>
      <c r="AC55" s="1">
        <f t="shared" si="7"/>
        <v>119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57.530999999999999</v>
      </c>
      <c r="D56" s="1">
        <v>47.017000000000003</v>
      </c>
      <c r="E56" s="1">
        <v>39.874000000000002</v>
      </c>
      <c r="F56" s="1">
        <v>51.713999999999999</v>
      </c>
      <c r="G56" s="6">
        <v>1</v>
      </c>
      <c r="H56" s="1">
        <v>40</v>
      </c>
      <c r="I56" s="1" t="s">
        <v>33</v>
      </c>
      <c r="J56" s="1">
        <v>44.7</v>
      </c>
      <c r="K56" s="1">
        <f t="shared" si="11"/>
        <v>-4.8260000000000005</v>
      </c>
      <c r="L56" s="1"/>
      <c r="M56" s="1"/>
      <c r="N56" s="1"/>
      <c r="O56" s="1">
        <v>41.312599999999989</v>
      </c>
      <c r="P56" s="1">
        <f t="shared" si="3"/>
        <v>7.9748000000000001</v>
      </c>
      <c r="Q56" s="5"/>
      <c r="R56" s="5"/>
      <c r="S56" s="1"/>
      <c r="T56" s="1">
        <f t="shared" si="5"/>
        <v>11.66506997040678</v>
      </c>
      <c r="U56" s="1">
        <f t="shared" si="6"/>
        <v>11.66506997040678</v>
      </c>
      <c r="V56" s="1">
        <v>9.267199999999999</v>
      </c>
      <c r="W56" s="1">
        <v>8.192400000000001</v>
      </c>
      <c r="X56" s="1">
        <v>8.1934000000000005</v>
      </c>
      <c r="Y56" s="1">
        <v>7.9412000000000003</v>
      </c>
      <c r="Z56" s="1">
        <v>8.2423999999999999</v>
      </c>
      <c r="AA56" s="1">
        <v>10.430199999999999</v>
      </c>
      <c r="AB56" s="1"/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38</v>
      </c>
      <c r="C57" s="1">
        <v>309</v>
      </c>
      <c r="D57" s="1">
        <v>336</v>
      </c>
      <c r="E57" s="1">
        <v>265</v>
      </c>
      <c r="F57" s="1">
        <v>326</v>
      </c>
      <c r="G57" s="6">
        <v>0.35</v>
      </c>
      <c r="H57" s="1">
        <v>40</v>
      </c>
      <c r="I57" s="1" t="s">
        <v>33</v>
      </c>
      <c r="J57" s="1">
        <v>270</v>
      </c>
      <c r="K57" s="1">
        <f t="shared" si="11"/>
        <v>-5</v>
      </c>
      <c r="L57" s="1"/>
      <c r="M57" s="1"/>
      <c r="N57" s="1"/>
      <c r="O57" s="1">
        <v>162.19999999999999</v>
      </c>
      <c r="P57" s="1">
        <f t="shared" si="3"/>
        <v>53</v>
      </c>
      <c r="Q57" s="5">
        <f t="shared" si="13"/>
        <v>94.800000000000011</v>
      </c>
      <c r="R57" s="5"/>
      <c r="S57" s="1"/>
      <c r="T57" s="1">
        <f t="shared" si="5"/>
        <v>11</v>
      </c>
      <c r="U57" s="1">
        <f t="shared" si="6"/>
        <v>9.2113207547169811</v>
      </c>
      <c r="V57" s="1">
        <v>53.2</v>
      </c>
      <c r="W57" s="1">
        <v>53.8</v>
      </c>
      <c r="X57" s="1">
        <v>53.6</v>
      </c>
      <c r="Y57" s="1">
        <v>46.4</v>
      </c>
      <c r="Z57" s="1">
        <v>46.4</v>
      </c>
      <c r="AA57" s="1">
        <v>55.8</v>
      </c>
      <c r="AB57" s="1"/>
      <c r="AC57" s="1">
        <f t="shared" si="7"/>
        <v>33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92</v>
      </c>
      <c r="B58" s="10" t="s">
        <v>38</v>
      </c>
      <c r="C58" s="10"/>
      <c r="D58" s="10">
        <v>600</v>
      </c>
      <c r="E58" s="10"/>
      <c r="F58" s="10"/>
      <c r="G58" s="11">
        <v>0</v>
      </c>
      <c r="H58" s="10" t="e">
        <v>#N/A</v>
      </c>
      <c r="I58" s="10" t="s">
        <v>39</v>
      </c>
      <c r="J58" s="10"/>
      <c r="K58" s="10">
        <f t="shared" si="11"/>
        <v>0</v>
      </c>
      <c r="L58" s="10"/>
      <c r="M58" s="10"/>
      <c r="N58" s="10"/>
      <c r="O58" s="10"/>
      <c r="P58" s="10">
        <f t="shared" si="3"/>
        <v>0</v>
      </c>
      <c r="Q58" s="12"/>
      <c r="R58" s="12"/>
      <c r="S58" s="10"/>
      <c r="T58" s="10" t="e">
        <f t="shared" si="5"/>
        <v>#DIV/0!</v>
      </c>
      <c r="U58" s="10" t="e">
        <f t="shared" si="6"/>
        <v>#DIV/0!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/>
      <c r="AC58" s="10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38</v>
      </c>
      <c r="C59" s="1">
        <v>356</v>
      </c>
      <c r="D59" s="1">
        <v>906</v>
      </c>
      <c r="E59" s="1">
        <v>375</v>
      </c>
      <c r="F59" s="1">
        <v>428</v>
      </c>
      <c r="G59" s="6">
        <v>0.4</v>
      </c>
      <c r="H59" s="1">
        <v>40</v>
      </c>
      <c r="I59" s="1" t="s">
        <v>33</v>
      </c>
      <c r="J59" s="1">
        <v>390</v>
      </c>
      <c r="K59" s="1">
        <f t="shared" si="11"/>
        <v>-15</v>
      </c>
      <c r="L59" s="1"/>
      <c r="M59" s="1"/>
      <c r="N59" s="1"/>
      <c r="O59" s="1">
        <v>282.59999999999991</v>
      </c>
      <c r="P59" s="1">
        <f t="shared" si="3"/>
        <v>75</v>
      </c>
      <c r="Q59" s="5">
        <f t="shared" ref="Q59:Q60" si="14">11*P59-O59-N59-F59</f>
        <v>114.40000000000009</v>
      </c>
      <c r="R59" s="5"/>
      <c r="S59" s="1"/>
      <c r="T59" s="1">
        <f t="shared" si="5"/>
        <v>11</v>
      </c>
      <c r="U59" s="1">
        <f t="shared" si="6"/>
        <v>9.4746666666666659</v>
      </c>
      <c r="V59" s="1">
        <v>79</v>
      </c>
      <c r="W59" s="1">
        <v>73.400000000000006</v>
      </c>
      <c r="X59" s="1">
        <v>60.2</v>
      </c>
      <c r="Y59" s="1">
        <v>51.6</v>
      </c>
      <c r="Z59" s="1">
        <v>68.599999999999994</v>
      </c>
      <c r="AA59" s="1">
        <v>79.2</v>
      </c>
      <c r="AB59" s="1"/>
      <c r="AC59" s="1">
        <f t="shared" si="7"/>
        <v>46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32</v>
      </c>
      <c r="C60" s="1">
        <v>183.39500000000001</v>
      </c>
      <c r="D60" s="1">
        <v>398.649</v>
      </c>
      <c r="E60" s="1">
        <v>184.44</v>
      </c>
      <c r="F60" s="1">
        <v>325.86500000000001</v>
      </c>
      <c r="G60" s="6">
        <v>1</v>
      </c>
      <c r="H60" s="1">
        <v>50</v>
      </c>
      <c r="I60" s="1" t="s">
        <v>33</v>
      </c>
      <c r="J60" s="1">
        <v>181.75</v>
      </c>
      <c r="K60" s="1">
        <f t="shared" si="11"/>
        <v>2.6899999999999977</v>
      </c>
      <c r="L60" s="1"/>
      <c r="M60" s="1"/>
      <c r="N60" s="1"/>
      <c r="O60" s="1">
        <v>65.712040000000002</v>
      </c>
      <c r="P60" s="1">
        <f t="shared" si="3"/>
        <v>36.887999999999998</v>
      </c>
      <c r="Q60" s="5">
        <f t="shared" si="14"/>
        <v>14.190959999999961</v>
      </c>
      <c r="R60" s="5"/>
      <c r="S60" s="1"/>
      <c r="T60" s="1">
        <f t="shared" si="5"/>
        <v>11</v>
      </c>
      <c r="U60" s="1">
        <f t="shared" si="6"/>
        <v>10.615296031229668</v>
      </c>
      <c r="V60" s="1">
        <v>42.356400000000001</v>
      </c>
      <c r="W60" s="1">
        <v>40.016399999999997</v>
      </c>
      <c r="X60" s="1">
        <v>37.0182</v>
      </c>
      <c r="Y60" s="1">
        <v>27.532800000000002</v>
      </c>
      <c r="Z60" s="1">
        <v>32.6068</v>
      </c>
      <c r="AA60" s="1">
        <v>39.081000000000003</v>
      </c>
      <c r="AB60" s="1"/>
      <c r="AC60" s="1">
        <f t="shared" si="7"/>
        <v>14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32</v>
      </c>
      <c r="C61" s="1">
        <v>544.45100000000002</v>
      </c>
      <c r="D61" s="1">
        <v>428.24900000000002</v>
      </c>
      <c r="E61" s="1">
        <v>269.40300000000002</v>
      </c>
      <c r="F61" s="1">
        <v>608.39300000000003</v>
      </c>
      <c r="G61" s="6">
        <v>1</v>
      </c>
      <c r="H61" s="1">
        <v>50</v>
      </c>
      <c r="I61" s="1" t="s">
        <v>33</v>
      </c>
      <c r="J61" s="1">
        <v>263.8</v>
      </c>
      <c r="K61" s="1">
        <f t="shared" si="11"/>
        <v>5.6030000000000086</v>
      </c>
      <c r="L61" s="1"/>
      <c r="M61" s="1"/>
      <c r="N61" s="1"/>
      <c r="O61" s="1">
        <v>0</v>
      </c>
      <c r="P61" s="1">
        <f t="shared" si="3"/>
        <v>53.880600000000001</v>
      </c>
      <c r="Q61" s="5"/>
      <c r="R61" s="5"/>
      <c r="S61" s="1"/>
      <c r="T61" s="1">
        <f t="shared" si="5"/>
        <v>11.291503806564887</v>
      </c>
      <c r="U61" s="1">
        <f t="shared" si="6"/>
        <v>11.291503806564887</v>
      </c>
      <c r="V61" s="1">
        <v>61.528200000000012</v>
      </c>
      <c r="W61" s="1">
        <v>75.620199999999997</v>
      </c>
      <c r="X61" s="1">
        <v>85.215800000000002</v>
      </c>
      <c r="Y61" s="1">
        <v>74.181399999999996</v>
      </c>
      <c r="Z61" s="1">
        <v>69.550399999999996</v>
      </c>
      <c r="AA61" s="1">
        <v>73.036600000000007</v>
      </c>
      <c r="AB61" s="1"/>
      <c r="AC61" s="1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96</v>
      </c>
      <c r="B62" s="16" t="s">
        <v>32</v>
      </c>
      <c r="C62" s="16"/>
      <c r="D62" s="16"/>
      <c r="E62" s="16"/>
      <c r="F62" s="16"/>
      <c r="G62" s="17">
        <v>0</v>
      </c>
      <c r="H62" s="16">
        <v>40</v>
      </c>
      <c r="I62" s="16" t="s">
        <v>33</v>
      </c>
      <c r="J62" s="16"/>
      <c r="K62" s="16">
        <f t="shared" si="11"/>
        <v>0</v>
      </c>
      <c r="L62" s="16"/>
      <c r="M62" s="16"/>
      <c r="N62" s="16"/>
      <c r="O62" s="16"/>
      <c r="P62" s="16">
        <f t="shared" si="3"/>
        <v>0</v>
      </c>
      <c r="Q62" s="18"/>
      <c r="R62" s="18"/>
      <c r="S62" s="16"/>
      <c r="T62" s="16" t="e">
        <f t="shared" si="5"/>
        <v>#DIV/0!</v>
      </c>
      <c r="U62" s="16" t="e">
        <f t="shared" si="6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 t="s">
        <v>53</v>
      </c>
      <c r="AC62" s="16">
        <f t="shared" si="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38</v>
      </c>
      <c r="C63" s="1">
        <v>132</v>
      </c>
      <c r="D63" s="1">
        <v>100</v>
      </c>
      <c r="E63" s="1">
        <v>87</v>
      </c>
      <c r="F63" s="1">
        <v>128</v>
      </c>
      <c r="G63" s="6">
        <v>0.45</v>
      </c>
      <c r="H63" s="1">
        <v>50</v>
      </c>
      <c r="I63" s="1" t="s">
        <v>33</v>
      </c>
      <c r="J63" s="1">
        <v>87</v>
      </c>
      <c r="K63" s="1">
        <f t="shared" si="11"/>
        <v>0</v>
      </c>
      <c r="L63" s="1"/>
      <c r="M63" s="1"/>
      <c r="N63" s="1"/>
      <c r="O63" s="1">
        <v>0</v>
      </c>
      <c r="P63" s="1">
        <f t="shared" si="3"/>
        <v>17.399999999999999</v>
      </c>
      <c r="Q63" s="5">
        <f>11*P63-O63-N63-F63</f>
        <v>63.399999999999977</v>
      </c>
      <c r="R63" s="5"/>
      <c r="S63" s="1"/>
      <c r="T63" s="1">
        <f t="shared" si="5"/>
        <v>11</v>
      </c>
      <c r="U63" s="1">
        <f t="shared" si="6"/>
        <v>7.3563218390804606</v>
      </c>
      <c r="V63" s="1">
        <v>13.8</v>
      </c>
      <c r="W63" s="1">
        <v>18.399999999999999</v>
      </c>
      <c r="X63" s="1">
        <v>21.2</v>
      </c>
      <c r="Y63" s="1">
        <v>18.2</v>
      </c>
      <c r="Z63" s="1">
        <v>20.2</v>
      </c>
      <c r="AA63" s="1">
        <v>18.399999999999999</v>
      </c>
      <c r="AB63" s="1"/>
      <c r="AC63" s="1">
        <f t="shared" si="7"/>
        <v>29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98</v>
      </c>
      <c r="B64" s="10" t="s">
        <v>38</v>
      </c>
      <c r="C64" s="10"/>
      <c r="D64" s="10">
        <v>600</v>
      </c>
      <c r="E64" s="10"/>
      <c r="F64" s="10"/>
      <c r="G64" s="11">
        <v>0</v>
      </c>
      <c r="H64" s="10" t="e">
        <v>#N/A</v>
      </c>
      <c r="I64" s="10" t="s">
        <v>39</v>
      </c>
      <c r="J64" s="10"/>
      <c r="K64" s="10">
        <f t="shared" si="11"/>
        <v>0</v>
      </c>
      <c r="L64" s="10"/>
      <c r="M64" s="10"/>
      <c r="N64" s="10"/>
      <c r="O64" s="10"/>
      <c r="P64" s="10">
        <f t="shared" si="3"/>
        <v>0</v>
      </c>
      <c r="Q64" s="12"/>
      <c r="R64" s="12"/>
      <c r="S64" s="10"/>
      <c r="T64" s="10" t="e">
        <f t="shared" si="5"/>
        <v>#DIV/0!</v>
      </c>
      <c r="U64" s="10" t="e">
        <f t="shared" si="6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/>
      <c r="AC64" s="10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99</v>
      </c>
      <c r="B65" s="16" t="s">
        <v>32</v>
      </c>
      <c r="C65" s="16"/>
      <c r="D65" s="16"/>
      <c r="E65" s="16"/>
      <c r="F65" s="16"/>
      <c r="G65" s="17">
        <v>0</v>
      </c>
      <c r="H65" s="16">
        <v>40</v>
      </c>
      <c r="I65" s="16" t="s">
        <v>33</v>
      </c>
      <c r="J65" s="16"/>
      <c r="K65" s="16">
        <f t="shared" si="11"/>
        <v>0</v>
      </c>
      <c r="L65" s="16"/>
      <c r="M65" s="16"/>
      <c r="N65" s="16"/>
      <c r="O65" s="16"/>
      <c r="P65" s="16">
        <f t="shared" si="3"/>
        <v>0</v>
      </c>
      <c r="Q65" s="18"/>
      <c r="R65" s="18"/>
      <c r="S65" s="16"/>
      <c r="T65" s="16" t="e">
        <f t="shared" si="5"/>
        <v>#DIV/0!</v>
      </c>
      <c r="U65" s="16" t="e">
        <f t="shared" si="6"/>
        <v>#DIV/0!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 t="s">
        <v>53</v>
      </c>
      <c r="AC65" s="16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38</v>
      </c>
      <c r="C66" s="1">
        <v>107</v>
      </c>
      <c r="D66" s="1">
        <v>180</v>
      </c>
      <c r="E66" s="1">
        <v>94</v>
      </c>
      <c r="F66" s="1">
        <v>142</v>
      </c>
      <c r="G66" s="6">
        <v>0.4</v>
      </c>
      <c r="H66" s="1">
        <v>40</v>
      </c>
      <c r="I66" s="1" t="s">
        <v>33</v>
      </c>
      <c r="J66" s="1">
        <v>104</v>
      </c>
      <c r="K66" s="1">
        <f t="shared" si="11"/>
        <v>-10</v>
      </c>
      <c r="L66" s="1"/>
      <c r="M66" s="1"/>
      <c r="N66" s="1"/>
      <c r="O66" s="1">
        <v>29</v>
      </c>
      <c r="P66" s="1">
        <f t="shared" si="3"/>
        <v>18.8</v>
      </c>
      <c r="Q66" s="5">
        <f t="shared" ref="Q66:Q68" si="15">11*P66-O66-N66-F66</f>
        <v>35.800000000000011</v>
      </c>
      <c r="R66" s="5"/>
      <c r="S66" s="1"/>
      <c r="T66" s="1">
        <f t="shared" si="5"/>
        <v>11</v>
      </c>
      <c r="U66" s="1">
        <f t="shared" si="6"/>
        <v>9.0957446808510642</v>
      </c>
      <c r="V66" s="1">
        <v>20</v>
      </c>
      <c r="W66" s="1">
        <v>22</v>
      </c>
      <c r="X66" s="1">
        <v>17.600000000000001</v>
      </c>
      <c r="Y66" s="1">
        <v>16.2</v>
      </c>
      <c r="Z66" s="1">
        <v>18</v>
      </c>
      <c r="AA66" s="1">
        <v>16.8</v>
      </c>
      <c r="AB66" s="1"/>
      <c r="AC66" s="1">
        <f t="shared" si="7"/>
        <v>14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38</v>
      </c>
      <c r="C67" s="1">
        <v>106</v>
      </c>
      <c r="D67" s="1">
        <v>209</v>
      </c>
      <c r="E67" s="1">
        <v>83</v>
      </c>
      <c r="F67" s="1">
        <v>180</v>
      </c>
      <c r="G67" s="6">
        <v>0.4</v>
      </c>
      <c r="H67" s="1">
        <v>40</v>
      </c>
      <c r="I67" s="1" t="s">
        <v>33</v>
      </c>
      <c r="J67" s="1">
        <v>100</v>
      </c>
      <c r="K67" s="1">
        <f t="shared" si="11"/>
        <v>-17</v>
      </c>
      <c r="L67" s="1"/>
      <c r="M67" s="1"/>
      <c r="N67" s="1"/>
      <c r="O67" s="1">
        <v>36.599999999999987</v>
      </c>
      <c r="P67" s="1">
        <f t="shared" si="3"/>
        <v>16.600000000000001</v>
      </c>
      <c r="Q67" s="5"/>
      <c r="R67" s="5"/>
      <c r="S67" s="1"/>
      <c r="T67" s="1">
        <f t="shared" si="5"/>
        <v>13.048192771084336</v>
      </c>
      <c r="U67" s="1">
        <f t="shared" si="6"/>
        <v>13.048192771084336</v>
      </c>
      <c r="V67" s="1">
        <v>22.8</v>
      </c>
      <c r="W67" s="1">
        <v>21.4</v>
      </c>
      <c r="X67" s="1">
        <v>15.4</v>
      </c>
      <c r="Y67" s="1">
        <v>15.4</v>
      </c>
      <c r="Z67" s="1">
        <v>18.399999999999999</v>
      </c>
      <c r="AA67" s="1">
        <v>13.2</v>
      </c>
      <c r="AB67" s="1"/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32</v>
      </c>
      <c r="C68" s="1">
        <v>279.11700000000002</v>
      </c>
      <c r="D68" s="1">
        <v>257</v>
      </c>
      <c r="E68" s="1">
        <v>244.89699999999999</v>
      </c>
      <c r="F68" s="1">
        <v>218.947</v>
      </c>
      <c r="G68" s="6">
        <v>1</v>
      </c>
      <c r="H68" s="1">
        <v>50</v>
      </c>
      <c r="I68" s="1" t="s">
        <v>33</v>
      </c>
      <c r="J68" s="1">
        <v>233.5</v>
      </c>
      <c r="K68" s="1">
        <f t="shared" si="11"/>
        <v>11.396999999999991</v>
      </c>
      <c r="L68" s="1"/>
      <c r="M68" s="1"/>
      <c r="N68" s="1"/>
      <c r="O68" s="1">
        <v>214.07396000000011</v>
      </c>
      <c r="P68" s="1">
        <f t="shared" si="3"/>
        <v>48.979399999999998</v>
      </c>
      <c r="Q68" s="5">
        <f t="shared" si="15"/>
        <v>105.75243999999992</v>
      </c>
      <c r="R68" s="5"/>
      <c r="S68" s="1"/>
      <c r="T68" s="1">
        <f t="shared" si="5"/>
        <v>11.000000000000002</v>
      </c>
      <c r="U68" s="1">
        <f t="shared" si="6"/>
        <v>8.8408792267769734</v>
      </c>
      <c r="V68" s="1">
        <v>50.211799999999997</v>
      </c>
      <c r="W68" s="1">
        <v>38.918799999999997</v>
      </c>
      <c r="X68" s="1">
        <v>33.642000000000003</v>
      </c>
      <c r="Y68" s="1">
        <v>32.304200000000002</v>
      </c>
      <c r="Z68" s="1">
        <v>42.143599999999999</v>
      </c>
      <c r="AA68" s="1">
        <v>46.3078</v>
      </c>
      <c r="AB68" s="1"/>
      <c r="AC68" s="1">
        <f t="shared" si="7"/>
        <v>106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103</v>
      </c>
      <c r="B69" s="10" t="s">
        <v>38</v>
      </c>
      <c r="C69" s="10">
        <v>13</v>
      </c>
      <c r="D69" s="10"/>
      <c r="E69" s="10"/>
      <c r="F69" s="10">
        <v>13</v>
      </c>
      <c r="G69" s="11">
        <v>0</v>
      </c>
      <c r="H69" s="10" t="e">
        <v>#N/A</v>
      </c>
      <c r="I69" s="10" t="s">
        <v>39</v>
      </c>
      <c r="J69" s="10"/>
      <c r="K69" s="10">
        <f t="shared" si="11"/>
        <v>0</v>
      </c>
      <c r="L69" s="10"/>
      <c r="M69" s="10"/>
      <c r="N69" s="10"/>
      <c r="O69" s="10"/>
      <c r="P69" s="10">
        <f t="shared" si="3"/>
        <v>0</v>
      </c>
      <c r="Q69" s="12"/>
      <c r="R69" s="12"/>
      <c r="S69" s="10"/>
      <c r="T69" s="10" t="e">
        <f t="shared" si="5"/>
        <v>#DIV/0!</v>
      </c>
      <c r="U69" s="10" t="e">
        <f t="shared" si="6"/>
        <v>#DIV/0!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0.8</v>
      </c>
      <c r="AB69" s="15" t="s">
        <v>104</v>
      </c>
      <c r="AC69" s="10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32</v>
      </c>
      <c r="C70" s="1">
        <v>265.29199999999997</v>
      </c>
      <c r="D70" s="1">
        <v>293.18700000000001</v>
      </c>
      <c r="E70" s="1">
        <v>186.03700000000001</v>
      </c>
      <c r="F70" s="1">
        <v>323.14999999999998</v>
      </c>
      <c r="G70" s="6">
        <v>1</v>
      </c>
      <c r="H70" s="1">
        <v>50</v>
      </c>
      <c r="I70" s="1" t="s">
        <v>33</v>
      </c>
      <c r="J70" s="1">
        <v>172.55</v>
      </c>
      <c r="K70" s="1">
        <f t="shared" ref="K70:K101" si="16">E70-J70</f>
        <v>13.486999999999995</v>
      </c>
      <c r="L70" s="1"/>
      <c r="M70" s="1"/>
      <c r="N70" s="1"/>
      <c r="O70" s="1">
        <v>10</v>
      </c>
      <c r="P70" s="1">
        <f t="shared" si="3"/>
        <v>37.2074</v>
      </c>
      <c r="Q70" s="5">
        <f t="shared" ref="Q70:Q74" si="17">11*P70-O70-N70-F70</f>
        <v>76.131400000000042</v>
      </c>
      <c r="R70" s="5"/>
      <c r="S70" s="1"/>
      <c r="T70" s="1">
        <f t="shared" si="5"/>
        <v>11</v>
      </c>
      <c r="U70" s="1">
        <f t="shared" si="6"/>
        <v>8.9538640162978318</v>
      </c>
      <c r="V70" s="1">
        <v>36.776799999999987</v>
      </c>
      <c r="W70" s="1">
        <v>44.064399999999999</v>
      </c>
      <c r="X70" s="1">
        <v>47.117400000000004</v>
      </c>
      <c r="Y70" s="1">
        <v>37.956400000000002</v>
      </c>
      <c r="Z70" s="1">
        <v>38.619599999999998</v>
      </c>
      <c r="AA70" s="1">
        <v>48.9176</v>
      </c>
      <c r="AB70" s="1"/>
      <c r="AC70" s="1">
        <f t="shared" si="7"/>
        <v>76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32</v>
      </c>
      <c r="C71" s="1"/>
      <c r="D71" s="1">
        <v>144.52199999999999</v>
      </c>
      <c r="E71" s="1">
        <v>49.423000000000002</v>
      </c>
      <c r="F71" s="1">
        <v>95.099000000000004</v>
      </c>
      <c r="G71" s="6">
        <v>1</v>
      </c>
      <c r="H71" s="1">
        <v>50</v>
      </c>
      <c r="I71" s="1" t="s">
        <v>33</v>
      </c>
      <c r="J71" s="1">
        <v>48.1</v>
      </c>
      <c r="K71" s="1">
        <f t="shared" si="16"/>
        <v>1.3230000000000004</v>
      </c>
      <c r="L71" s="1"/>
      <c r="M71" s="1"/>
      <c r="N71" s="1"/>
      <c r="O71" s="1">
        <v>0</v>
      </c>
      <c r="P71" s="1">
        <f t="shared" ref="P71:P119" si="18">E71/5</f>
        <v>9.8846000000000007</v>
      </c>
      <c r="Q71" s="5">
        <f t="shared" si="17"/>
        <v>13.631600000000006</v>
      </c>
      <c r="R71" s="5"/>
      <c r="S71" s="1"/>
      <c r="T71" s="1">
        <f t="shared" ref="T71:T119" si="19">(F71+N71+O71+Q71)/P71</f>
        <v>11</v>
      </c>
      <c r="U71" s="1">
        <f t="shared" ref="U71:U119" si="20">(F71+N71+O71)/P71</f>
        <v>9.6209254800396575</v>
      </c>
      <c r="V71" s="1">
        <v>5.2241999999999997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 t="s">
        <v>107</v>
      </c>
      <c r="AC71" s="1">
        <f t="shared" ref="AC71:AC119" si="21">ROUND(Q71*G71,0)</f>
        <v>14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38</v>
      </c>
      <c r="C72" s="1">
        <v>63</v>
      </c>
      <c r="D72" s="1">
        <v>281</v>
      </c>
      <c r="E72" s="14">
        <f>100+E119</f>
        <v>105</v>
      </c>
      <c r="F72" s="1">
        <v>211</v>
      </c>
      <c r="G72" s="6">
        <v>0.4</v>
      </c>
      <c r="H72" s="1">
        <v>50</v>
      </c>
      <c r="I72" s="1" t="s">
        <v>33</v>
      </c>
      <c r="J72" s="1">
        <v>104</v>
      </c>
      <c r="K72" s="1">
        <f t="shared" si="16"/>
        <v>1</v>
      </c>
      <c r="L72" s="1"/>
      <c r="M72" s="1"/>
      <c r="N72" s="1"/>
      <c r="O72" s="1">
        <v>0</v>
      </c>
      <c r="P72" s="1">
        <f t="shared" si="18"/>
        <v>21</v>
      </c>
      <c r="Q72" s="5">
        <f t="shared" si="17"/>
        <v>20</v>
      </c>
      <c r="R72" s="5"/>
      <c r="S72" s="1"/>
      <c r="T72" s="1">
        <f t="shared" si="19"/>
        <v>11</v>
      </c>
      <c r="U72" s="1">
        <f t="shared" si="20"/>
        <v>10.047619047619047</v>
      </c>
      <c r="V72" s="1">
        <v>21.6</v>
      </c>
      <c r="W72" s="1">
        <v>28.2</v>
      </c>
      <c r="X72" s="1">
        <v>24.4</v>
      </c>
      <c r="Y72" s="1">
        <v>20</v>
      </c>
      <c r="Z72" s="1">
        <v>22.2</v>
      </c>
      <c r="AA72" s="1">
        <v>17.399999999999999</v>
      </c>
      <c r="AB72" s="1" t="s">
        <v>109</v>
      </c>
      <c r="AC72" s="1">
        <f t="shared" si="21"/>
        <v>8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38</v>
      </c>
      <c r="C73" s="1">
        <v>615</v>
      </c>
      <c r="D73" s="1">
        <v>1206</v>
      </c>
      <c r="E73" s="1">
        <v>710</v>
      </c>
      <c r="F73" s="1">
        <v>952</v>
      </c>
      <c r="G73" s="6">
        <v>0.4</v>
      </c>
      <c r="H73" s="1">
        <v>40</v>
      </c>
      <c r="I73" s="1" t="s">
        <v>33</v>
      </c>
      <c r="J73" s="1">
        <v>716</v>
      </c>
      <c r="K73" s="1">
        <f t="shared" si="16"/>
        <v>-6</v>
      </c>
      <c r="L73" s="1"/>
      <c r="M73" s="1"/>
      <c r="N73" s="1"/>
      <c r="O73" s="1">
        <v>450.59999999999991</v>
      </c>
      <c r="P73" s="1">
        <f t="shared" si="18"/>
        <v>142</v>
      </c>
      <c r="Q73" s="5">
        <f t="shared" si="17"/>
        <v>159.40000000000009</v>
      </c>
      <c r="R73" s="5"/>
      <c r="S73" s="1"/>
      <c r="T73" s="1">
        <f t="shared" si="19"/>
        <v>11</v>
      </c>
      <c r="U73" s="1">
        <f t="shared" si="20"/>
        <v>9.877464788732393</v>
      </c>
      <c r="V73" s="1">
        <v>150.80000000000001</v>
      </c>
      <c r="W73" s="1">
        <v>151.4</v>
      </c>
      <c r="X73" s="1">
        <v>143.19999999999999</v>
      </c>
      <c r="Y73" s="1">
        <v>112.6</v>
      </c>
      <c r="Z73" s="1">
        <v>125</v>
      </c>
      <c r="AA73" s="1">
        <v>153.19999999999999</v>
      </c>
      <c r="AB73" s="1"/>
      <c r="AC73" s="1">
        <f t="shared" si="21"/>
        <v>64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38</v>
      </c>
      <c r="C74" s="1">
        <v>528</v>
      </c>
      <c r="D74" s="1">
        <v>954</v>
      </c>
      <c r="E74" s="1">
        <v>594</v>
      </c>
      <c r="F74" s="1">
        <v>744</v>
      </c>
      <c r="G74" s="6">
        <v>0.4</v>
      </c>
      <c r="H74" s="1">
        <v>40</v>
      </c>
      <c r="I74" s="1" t="s">
        <v>33</v>
      </c>
      <c r="J74" s="1">
        <v>598</v>
      </c>
      <c r="K74" s="1">
        <f t="shared" si="16"/>
        <v>-4</v>
      </c>
      <c r="L74" s="1"/>
      <c r="M74" s="1"/>
      <c r="N74" s="1"/>
      <c r="O74" s="1">
        <v>427.40000000000009</v>
      </c>
      <c r="P74" s="1">
        <f t="shared" si="18"/>
        <v>118.8</v>
      </c>
      <c r="Q74" s="5">
        <f t="shared" si="17"/>
        <v>135.39999999999986</v>
      </c>
      <c r="R74" s="5"/>
      <c r="S74" s="1"/>
      <c r="T74" s="1">
        <f t="shared" si="19"/>
        <v>11</v>
      </c>
      <c r="U74" s="1">
        <f t="shared" si="20"/>
        <v>9.8602693602693616</v>
      </c>
      <c r="V74" s="1">
        <v>126.8</v>
      </c>
      <c r="W74" s="1">
        <v>121.6</v>
      </c>
      <c r="X74" s="1">
        <v>116</v>
      </c>
      <c r="Y74" s="1">
        <v>91.4</v>
      </c>
      <c r="Z74" s="1">
        <v>102.2</v>
      </c>
      <c r="AA74" s="1">
        <v>128</v>
      </c>
      <c r="AB74" s="1"/>
      <c r="AC74" s="1">
        <f t="shared" si="21"/>
        <v>54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32</v>
      </c>
      <c r="C75" s="1">
        <v>200.74100000000001</v>
      </c>
      <c r="D75" s="1">
        <v>141.81399999999999</v>
      </c>
      <c r="E75" s="1">
        <v>96.019000000000005</v>
      </c>
      <c r="F75" s="1">
        <v>210.74799999999999</v>
      </c>
      <c r="G75" s="6">
        <v>1</v>
      </c>
      <c r="H75" s="1">
        <v>40</v>
      </c>
      <c r="I75" s="1" t="s">
        <v>33</v>
      </c>
      <c r="J75" s="1">
        <v>100.8</v>
      </c>
      <c r="K75" s="1">
        <f t="shared" si="16"/>
        <v>-4.7809999999999917</v>
      </c>
      <c r="L75" s="1"/>
      <c r="M75" s="1"/>
      <c r="N75" s="1"/>
      <c r="O75" s="1">
        <v>0</v>
      </c>
      <c r="P75" s="1">
        <f t="shared" si="18"/>
        <v>19.203800000000001</v>
      </c>
      <c r="Q75" s="5"/>
      <c r="R75" s="5"/>
      <c r="S75" s="1"/>
      <c r="T75" s="1">
        <f t="shared" si="19"/>
        <v>10.97428633916204</v>
      </c>
      <c r="U75" s="1">
        <f t="shared" si="20"/>
        <v>10.97428633916204</v>
      </c>
      <c r="V75" s="1">
        <v>22.377600000000001</v>
      </c>
      <c r="W75" s="1">
        <v>23.0518</v>
      </c>
      <c r="X75" s="1">
        <v>22.890999999999998</v>
      </c>
      <c r="Y75" s="1">
        <v>26.881</v>
      </c>
      <c r="Z75" s="1">
        <v>27.0532</v>
      </c>
      <c r="AA75" s="1">
        <v>24.439599999999999</v>
      </c>
      <c r="AB75" s="1"/>
      <c r="AC75" s="1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32</v>
      </c>
      <c r="C76" s="1">
        <v>123.917</v>
      </c>
      <c r="D76" s="1">
        <v>155.666</v>
      </c>
      <c r="E76" s="1">
        <v>60.838999999999999</v>
      </c>
      <c r="F76" s="1">
        <v>192.44499999999999</v>
      </c>
      <c r="G76" s="6">
        <v>1</v>
      </c>
      <c r="H76" s="1">
        <v>40</v>
      </c>
      <c r="I76" s="1" t="s">
        <v>33</v>
      </c>
      <c r="J76" s="1">
        <v>65.400000000000006</v>
      </c>
      <c r="K76" s="1">
        <f t="shared" si="16"/>
        <v>-4.561000000000007</v>
      </c>
      <c r="L76" s="1"/>
      <c r="M76" s="1"/>
      <c r="N76" s="1"/>
      <c r="O76" s="1">
        <v>0</v>
      </c>
      <c r="P76" s="1">
        <f t="shared" si="18"/>
        <v>12.1678</v>
      </c>
      <c r="Q76" s="5"/>
      <c r="R76" s="5"/>
      <c r="S76" s="1"/>
      <c r="T76" s="1">
        <f t="shared" si="19"/>
        <v>15.81592399612091</v>
      </c>
      <c r="U76" s="1">
        <f t="shared" si="20"/>
        <v>15.81592399612091</v>
      </c>
      <c r="V76" s="1">
        <v>13.6958</v>
      </c>
      <c r="W76" s="1">
        <v>12.808999999999999</v>
      </c>
      <c r="X76" s="1">
        <v>12.1662</v>
      </c>
      <c r="Y76" s="1">
        <v>14.7186</v>
      </c>
      <c r="Z76" s="1">
        <v>16.4132</v>
      </c>
      <c r="AA76" s="1">
        <v>18.189599999999999</v>
      </c>
      <c r="AB76" s="13" t="s">
        <v>74</v>
      </c>
      <c r="AC76" s="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114</v>
      </c>
      <c r="B77" s="16" t="s">
        <v>32</v>
      </c>
      <c r="C77" s="16"/>
      <c r="D77" s="16"/>
      <c r="E77" s="16"/>
      <c r="F77" s="16"/>
      <c r="G77" s="17">
        <v>0</v>
      </c>
      <c r="H77" s="16">
        <v>40</v>
      </c>
      <c r="I77" s="16" t="s">
        <v>33</v>
      </c>
      <c r="J77" s="16">
        <v>5</v>
      </c>
      <c r="K77" s="16">
        <f t="shared" si="16"/>
        <v>-5</v>
      </c>
      <c r="L77" s="16"/>
      <c r="M77" s="16"/>
      <c r="N77" s="16"/>
      <c r="O77" s="16"/>
      <c r="P77" s="16">
        <f t="shared" si="18"/>
        <v>0</v>
      </c>
      <c r="Q77" s="18"/>
      <c r="R77" s="18"/>
      <c r="S77" s="16"/>
      <c r="T77" s="16" t="e">
        <f t="shared" si="19"/>
        <v>#DIV/0!</v>
      </c>
      <c r="U77" s="16" t="e">
        <f t="shared" si="20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 t="s">
        <v>53</v>
      </c>
      <c r="AC77" s="16">
        <f t="shared" si="2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115</v>
      </c>
      <c r="B78" s="10" t="s">
        <v>38</v>
      </c>
      <c r="C78" s="10"/>
      <c r="D78" s="10">
        <v>96</v>
      </c>
      <c r="E78" s="10"/>
      <c r="F78" s="10"/>
      <c r="G78" s="11">
        <v>0</v>
      </c>
      <c r="H78" s="10" t="e">
        <v>#N/A</v>
      </c>
      <c r="I78" s="10" t="s">
        <v>39</v>
      </c>
      <c r="J78" s="10"/>
      <c r="K78" s="10">
        <f t="shared" si="16"/>
        <v>0</v>
      </c>
      <c r="L78" s="10"/>
      <c r="M78" s="10"/>
      <c r="N78" s="10"/>
      <c r="O78" s="10"/>
      <c r="P78" s="10">
        <f t="shared" si="18"/>
        <v>0</v>
      </c>
      <c r="Q78" s="12"/>
      <c r="R78" s="12"/>
      <c r="S78" s="10"/>
      <c r="T78" s="10" t="e">
        <f t="shared" si="19"/>
        <v>#DIV/0!</v>
      </c>
      <c r="U78" s="10" t="e">
        <f t="shared" si="20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116</v>
      </c>
      <c r="B79" s="10" t="s">
        <v>38</v>
      </c>
      <c r="C79" s="10"/>
      <c r="D79" s="10">
        <v>102</v>
      </c>
      <c r="E79" s="10"/>
      <c r="F79" s="10"/>
      <c r="G79" s="11">
        <v>0</v>
      </c>
      <c r="H79" s="10" t="e">
        <v>#N/A</v>
      </c>
      <c r="I79" s="10" t="s">
        <v>39</v>
      </c>
      <c r="J79" s="10"/>
      <c r="K79" s="10">
        <f t="shared" si="16"/>
        <v>0</v>
      </c>
      <c r="L79" s="10"/>
      <c r="M79" s="10"/>
      <c r="N79" s="10"/>
      <c r="O79" s="10"/>
      <c r="P79" s="10">
        <f t="shared" si="18"/>
        <v>0</v>
      </c>
      <c r="Q79" s="12"/>
      <c r="R79" s="12"/>
      <c r="S79" s="10"/>
      <c r="T79" s="10" t="e">
        <f t="shared" si="19"/>
        <v>#DIV/0!</v>
      </c>
      <c r="U79" s="10" t="e">
        <f t="shared" si="20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32</v>
      </c>
      <c r="C80" s="1">
        <v>118.265</v>
      </c>
      <c r="D80" s="1">
        <v>154.44499999999999</v>
      </c>
      <c r="E80" s="1">
        <v>94.358000000000004</v>
      </c>
      <c r="F80" s="1">
        <v>158.596</v>
      </c>
      <c r="G80" s="6">
        <v>1</v>
      </c>
      <c r="H80" s="1">
        <v>30</v>
      </c>
      <c r="I80" s="1" t="s">
        <v>33</v>
      </c>
      <c r="J80" s="1">
        <v>98.15</v>
      </c>
      <c r="K80" s="1">
        <f t="shared" si="16"/>
        <v>-3.7920000000000016</v>
      </c>
      <c r="L80" s="1"/>
      <c r="M80" s="1"/>
      <c r="N80" s="1"/>
      <c r="O80" s="1">
        <v>12.80420000000001</v>
      </c>
      <c r="P80" s="1">
        <f t="shared" si="18"/>
        <v>18.871600000000001</v>
      </c>
      <c r="Q80" s="5">
        <f>11*P80-O80-N80-F80</f>
        <v>36.187399999999997</v>
      </c>
      <c r="R80" s="5"/>
      <c r="S80" s="1"/>
      <c r="T80" s="1">
        <f t="shared" si="19"/>
        <v>11</v>
      </c>
      <c r="U80" s="1">
        <f t="shared" si="20"/>
        <v>9.0824413404268842</v>
      </c>
      <c r="V80" s="1">
        <v>17.966200000000001</v>
      </c>
      <c r="W80" s="1">
        <v>19.219799999999999</v>
      </c>
      <c r="X80" s="1">
        <v>21.1248</v>
      </c>
      <c r="Y80" s="1">
        <v>17.573399999999999</v>
      </c>
      <c r="Z80" s="1">
        <v>15.8482</v>
      </c>
      <c r="AA80" s="1">
        <v>13.455</v>
      </c>
      <c r="AB80" s="1"/>
      <c r="AC80" s="1">
        <f t="shared" si="21"/>
        <v>36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118</v>
      </c>
      <c r="B81" s="16" t="s">
        <v>38</v>
      </c>
      <c r="C81" s="16"/>
      <c r="D81" s="16"/>
      <c r="E81" s="16"/>
      <c r="F81" s="16"/>
      <c r="G81" s="17">
        <v>0</v>
      </c>
      <c r="H81" s="16">
        <v>60</v>
      </c>
      <c r="I81" s="16" t="s">
        <v>33</v>
      </c>
      <c r="J81" s="16"/>
      <c r="K81" s="16">
        <f t="shared" si="16"/>
        <v>0</v>
      </c>
      <c r="L81" s="16"/>
      <c r="M81" s="16"/>
      <c r="N81" s="16"/>
      <c r="O81" s="16"/>
      <c r="P81" s="16">
        <f t="shared" si="18"/>
        <v>0</v>
      </c>
      <c r="Q81" s="18"/>
      <c r="R81" s="18"/>
      <c r="S81" s="16"/>
      <c r="T81" s="16" t="e">
        <f t="shared" si="19"/>
        <v>#DIV/0!</v>
      </c>
      <c r="U81" s="16" t="e">
        <f t="shared" si="20"/>
        <v>#DIV/0!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 t="s">
        <v>53</v>
      </c>
      <c r="AC81" s="16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119</v>
      </c>
      <c r="B82" s="10" t="s">
        <v>38</v>
      </c>
      <c r="C82" s="10"/>
      <c r="D82" s="10">
        <v>204</v>
      </c>
      <c r="E82" s="10"/>
      <c r="F82" s="10"/>
      <c r="G82" s="11">
        <v>0</v>
      </c>
      <c r="H82" s="10" t="e">
        <v>#N/A</v>
      </c>
      <c r="I82" s="10" t="s">
        <v>39</v>
      </c>
      <c r="J82" s="10"/>
      <c r="K82" s="10">
        <f t="shared" si="16"/>
        <v>0</v>
      </c>
      <c r="L82" s="10"/>
      <c r="M82" s="10"/>
      <c r="N82" s="10"/>
      <c r="O82" s="10"/>
      <c r="P82" s="10">
        <f t="shared" si="18"/>
        <v>0</v>
      </c>
      <c r="Q82" s="12"/>
      <c r="R82" s="12"/>
      <c r="S82" s="10"/>
      <c r="T82" s="10" t="e">
        <f t="shared" si="19"/>
        <v>#DIV/0!</v>
      </c>
      <c r="U82" s="10" t="e">
        <f t="shared" si="20"/>
        <v>#DIV/0!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/>
      <c r="AC82" s="10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120</v>
      </c>
      <c r="B83" s="10" t="s">
        <v>38</v>
      </c>
      <c r="C83" s="10"/>
      <c r="D83" s="10">
        <v>420</v>
      </c>
      <c r="E83" s="10"/>
      <c r="F83" s="10"/>
      <c r="G83" s="11">
        <v>0</v>
      </c>
      <c r="H83" s="10" t="e">
        <v>#N/A</v>
      </c>
      <c r="I83" s="10" t="s">
        <v>39</v>
      </c>
      <c r="J83" s="10"/>
      <c r="K83" s="10">
        <f t="shared" si="16"/>
        <v>0</v>
      </c>
      <c r="L83" s="10"/>
      <c r="M83" s="10"/>
      <c r="N83" s="10"/>
      <c r="O83" s="10"/>
      <c r="P83" s="10">
        <f t="shared" si="18"/>
        <v>0</v>
      </c>
      <c r="Q83" s="12"/>
      <c r="R83" s="12"/>
      <c r="S83" s="10"/>
      <c r="T83" s="10" t="e">
        <f t="shared" si="19"/>
        <v>#DIV/0!</v>
      </c>
      <c r="U83" s="10" t="e">
        <f t="shared" si="20"/>
        <v>#DIV/0!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/>
      <c r="AC83" s="10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121</v>
      </c>
      <c r="B84" s="16" t="s">
        <v>38</v>
      </c>
      <c r="C84" s="16"/>
      <c r="D84" s="16"/>
      <c r="E84" s="16"/>
      <c r="F84" s="16"/>
      <c r="G84" s="17">
        <v>0</v>
      </c>
      <c r="H84" s="16">
        <v>50</v>
      </c>
      <c r="I84" s="16" t="s">
        <v>33</v>
      </c>
      <c r="J84" s="16"/>
      <c r="K84" s="16">
        <f t="shared" si="16"/>
        <v>0</v>
      </c>
      <c r="L84" s="16"/>
      <c r="M84" s="16"/>
      <c r="N84" s="16"/>
      <c r="O84" s="16"/>
      <c r="P84" s="16">
        <f t="shared" si="18"/>
        <v>0</v>
      </c>
      <c r="Q84" s="18"/>
      <c r="R84" s="18"/>
      <c r="S84" s="16"/>
      <c r="T84" s="16" t="e">
        <f t="shared" si="19"/>
        <v>#DIV/0!</v>
      </c>
      <c r="U84" s="16" t="e">
        <f t="shared" si="20"/>
        <v>#DIV/0!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 t="s">
        <v>53</v>
      </c>
      <c r="AC84" s="16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122</v>
      </c>
      <c r="B85" s="16" t="s">
        <v>38</v>
      </c>
      <c r="C85" s="16"/>
      <c r="D85" s="16"/>
      <c r="E85" s="16"/>
      <c r="F85" s="16"/>
      <c r="G85" s="17">
        <v>0</v>
      </c>
      <c r="H85" s="16">
        <v>50</v>
      </c>
      <c r="I85" s="16" t="s">
        <v>33</v>
      </c>
      <c r="J85" s="16"/>
      <c r="K85" s="16">
        <f t="shared" si="16"/>
        <v>0</v>
      </c>
      <c r="L85" s="16"/>
      <c r="M85" s="16"/>
      <c r="N85" s="16"/>
      <c r="O85" s="16"/>
      <c r="P85" s="16">
        <f t="shared" si="18"/>
        <v>0</v>
      </c>
      <c r="Q85" s="18"/>
      <c r="R85" s="18"/>
      <c r="S85" s="16"/>
      <c r="T85" s="16" t="e">
        <f t="shared" si="19"/>
        <v>#DIV/0!</v>
      </c>
      <c r="U85" s="16" t="e">
        <f t="shared" si="20"/>
        <v>#DIV/0!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 t="s">
        <v>53</v>
      </c>
      <c r="AC85" s="16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123</v>
      </c>
      <c r="B86" s="16" t="s">
        <v>38</v>
      </c>
      <c r="C86" s="16"/>
      <c r="D86" s="16">
        <v>60</v>
      </c>
      <c r="E86" s="16"/>
      <c r="F86" s="16"/>
      <c r="G86" s="17">
        <v>0</v>
      </c>
      <c r="H86" s="16">
        <v>30</v>
      </c>
      <c r="I86" s="16" t="s">
        <v>33</v>
      </c>
      <c r="J86" s="16"/>
      <c r="K86" s="16">
        <f t="shared" si="16"/>
        <v>0</v>
      </c>
      <c r="L86" s="16"/>
      <c r="M86" s="16"/>
      <c r="N86" s="16"/>
      <c r="O86" s="16"/>
      <c r="P86" s="16">
        <f t="shared" si="18"/>
        <v>0</v>
      </c>
      <c r="Q86" s="18"/>
      <c r="R86" s="18"/>
      <c r="S86" s="16"/>
      <c r="T86" s="16" t="e">
        <f t="shared" si="19"/>
        <v>#DIV/0!</v>
      </c>
      <c r="U86" s="16" t="e">
        <f t="shared" si="20"/>
        <v>#DIV/0!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 t="s">
        <v>53</v>
      </c>
      <c r="AC86" s="16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124</v>
      </c>
      <c r="B87" s="16" t="s">
        <v>38</v>
      </c>
      <c r="C87" s="16"/>
      <c r="D87" s="16"/>
      <c r="E87" s="16"/>
      <c r="F87" s="16"/>
      <c r="G87" s="17">
        <v>0</v>
      </c>
      <c r="H87" s="16">
        <v>55</v>
      </c>
      <c r="I87" s="16" t="s">
        <v>33</v>
      </c>
      <c r="J87" s="16"/>
      <c r="K87" s="16">
        <f t="shared" si="16"/>
        <v>0</v>
      </c>
      <c r="L87" s="16"/>
      <c r="M87" s="16"/>
      <c r="N87" s="16"/>
      <c r="O87" s="16"/>
      <c r="P87" s="16">
        <f t="shared" si="18"/>
        <v>0</v>
      </c>
      <c r="Q87" s="18"/>
      <c r="R87" s="18"/>
      <c r="S87" s="16"/>
      <c r="T87" s="16" t="e">
        <f t="shared" si="19"/>
        <v>#DIV/0!</v>
      </c>
      <c r="U87" s="16" t="e">
        <f t="shared" si="20"/>
        <v>#DIV/0!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 t="s">
        <v>53</v>
      </c>
      <c r="AC87" s="16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125</v>
      </c>
      <c r="B88" s="16" t="s">
        <v>38</v>
      </c>
      <c r="C88" s="16"/>
      <c r="D88" s="16"/>
      <c r="E88" s="16"/>
      <c r="F88" s="16"/>
      <c r="G88" s="17">
        <v>0</v>
      </c>
      <c r="H88" s="16">
        <v>40</v>
      </c>
      <c r="I88" s="16" t="s">
        <v>33</v>
      </c>
      <c r="J88" s="16"/>
      <c r="K88" s="16">
        <f t="shared" si="16"/>
        <v>0</v>
      </c>
      <c r="L88" s="16"/>
      <c r="M88" s="16"/>
      <c r="N88" s="16"/>
      <c r="O88" s="16"/>
      <c r="P88" s="16">
        <f t="shared" si="18"/>
        <v>0</v>
      </c>
      <c r="Q88" s="18"/>
      <c r="R88" s="18"/>
      <c r="S88" s="16"/>
      <c r="T88" s="16" t="e">
        <f t="shared" si="19"/>
        <v>#DIV/0!</v>
      </c>
      <c r="U88" s="16" t="e">
        <f t="shared" si="20"/>
        <v>#DIV/0!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 t="s">
        <v>53</v>
      </c>
      <c r="AC88" s="16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38</v>
      </c>
      <c r="C89" s="1"/>
      <c r="D89" s="1">
        <v>102</v>
      </c>
      <c r="E89" s="1">
        <v>57</v>
      </c>
      <c r="F89" s="1">
        <v>45</v>
      </c>
      <c r="G89" s="6">
        <v>0.4</v>
      </c>
      <c r="H89" s="1">
        <v>50</v>
      </c>
      <c r="I89" s="1" t="s">
        <v>33</v>
      </c>
      <c r="J89" s="1">
        <v>59</v>
      </c>
      <c r="K89" s="1">
        <f t="shared" si="16"/>
        <v>-2</v>
      </c>
      <c r="L89" s="1"/>
      <c r="M89" s="1"/>
      <c r="N89" s="1"/>
      <c r="O89" s="1">
        <v>0</v>
      </c>
      <c r="P89" s="1">
        <f t="shared" si="18"/>
        <v>11.4</v>
      </c>
      <c r="Q89" s="5">
        <f>11*P89-O89-N89-F89</f>
        <v>80.400000000000006</v>
      </c>
      <c r="R89" s="5"/>
      <c r="S89" s="1"/>
      <c r="T89" s="1">
        <f t="shared" si="19"/>
        <v>11</v>
      </c>
      <c r="U89" s="1">
        <f t="shared" si="20"/>
        <v>3.9473684210526314</v>
      </c>
      <c r="V89" s="1">
        <v>3.4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107</v>
      </c>
      <c r="AC89" s="1">
        <f t="shared" si="21"/>
        <v>32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127</v>
      </c>
      <c r="B90" s="10" t="s">
        <v>38</v>
      </c>
      <c r="C90" s="10"/>
      <c r="D90" s="10">
        <v>402</v>
      </c>
      <c r="E90" s="10"/>
      <c r="F90" s="10"/>
      <c r="G90" s="11">
        <v>0</v>
      </c>
      <c r="H90" s="10" t="e">
        <v>#N/A</v>
      </c>
      <c r="I90" s="10" t="s">
        <v>39</v>
      </c>
      <c r="J90" s="10"/>
      <c r="K90" s="10">
        <f t="shared" si="16"/>
        <v>0</v>
      </c>
      <c r="L90" s="10"/>
      <c r="M90" s="10"/>
      <c r="N90" s="10"/>
      <c r="O90" s="10"/>
      <c r="P90" s="10">
        <f t="shared" si="18"/>
        <v>0</v>
      </c>
      <c r="Q90" s="12"/>
      <c r="R90" s="12"/>
      <c r="S90" s="10"/>
      <c r="T90" s="10" t="e">
        <f t="shared" si="19"/>
        <v>#DIV/0!</v>
      </c>
      <c r="U90" s="10" t="e">
        <f t="shared" si="20"/>
        <v>#DIV/0!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/>
      <c r="AC90" s="10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128</v>
      </c>
      <c r="B91" s="10" t="s">
        <v>38</v>
      </c>
      <c r="C91" s="10"/>
      <c r="D91" s="10">
        <v>504</v>
      </c>
      <c r="E91" s="10"/>
      <c r="F91" s="10"/>
      <c r="G91" s="11">
        <v>0</v>
      </c>
      <c r="H91" s="10" t="e">
        <v>#N/A</v>
      </c>
      <c r="I91" s="10" t="s">
        <v>39</v>
      </c>
      <c r="J91" s="10"/>
      <c r="K91" s="10">
        <f t="shared" si="16"/>
        <v>0</v>
      </c>
      <c r="L91" s="10"/>
      <c r="M91" s="10"/>
      <c r="N91" s="10"/>
      <c r="O91" s="10"/>
      <c r="P91" s="10">
        <f t="shared" si="18"/>
        <v>0</v>
      </c>
      <c r="Q91" s="12"/>
      <c r="R91" s="12"/>
      <c r="S91" s="10"/>
      <c r="T91" s="10" t="e">
        <f t="shared" si="19"/>
        <v>#DIV/0!</v>
      </c>
      <c r="U91" s="10" t="e">
        <f t="shared" si="20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129</v>
      </c>
      <c r="B92" s="1" t="s">
        <v>38</v>
      </c>
      <c r="C92" s="1">
        <v>7</v>
      </c>
      <c r="D92" s="1">
        <v>1</v>
      </c>
      <c r="E92" s="1"/>
      <c r="F92" s="1"/>
      <c r="G92" s="6">
        <v>0</v>
      </c>
      <c r="H92" s="1" t="e">
        <v>#N/A</v>
      </c>
      <c r="I92" s="1" t="s">
        <v>130</v>
      </c>
      <c r="J92" s="1">
        <v>1</v>
      </c>
      <c r="K92" s="1">
        <f t="shared" si="16"/>
        <v>-1</v>
      </c>
      <c r="L92" s="1"/>
      <c r="M92" s="1"/>
      <c r="N92" s="1"/>
      <c r="O92" s="1"/>
      <c r="P92" s="1">
        <f t="shared" si="18"/>
        <v>0</v>
      </c>
      <c r="Q92" s="5"/>
      <c r="R92" s="5"/>
      <c r="S92" s="1"/>
      <c r="T92" s="1" t="e">
        <f t="shared" si="19"/>
        <v>#DIV/0!</v>
      </c>
      <c r="U92" s="1" t="e">
        <f t="shared" si="20"/>
        <v>#DIV/0!</v>
      </c>
      <c r="V92" s="1">
        <v>1.4</v>
      </c>
      <c r="W92" s="1">
        <v>2</v>
      </c>
      <c r="X92" s="1">
        <v>0.4</v>
      </c>
      <c r="Y92" s="1">
        <v>2</v>
      </c>
      <c r="Z92" s="1">
        <v>4.2</v>
      </c>
      <c r="AA92" s="1">
        <v>5.4</v>
      </c>
      <c r="AB92" s="1"/>
      <c r="AC92" s="1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38</v>
      </c>
      <c r="C93" s="1">
        <v>32</v>
      </c>
      <c r="D93" s="1">
        <v>1</v>
      </c>
      <c r="E93" s="1">
        <v>7</v>
      </c>
      <c r="F93" s="1">
        <v>18</v>
      </c>
      <c r="G93" s="6">
        <v>0.11</v>
      </c>
      <c r="H93" s="1">
        <v>150</v>
      </c>
      <c r="I93" s="1" t="s">
        <v>33</v>
      </c>
      <c r="J93" s="1">
        <v>4</v>
      </c>
      <c r="K93" s="1">
        <f t="shared" si="16"/>
        <v>3</v>
      </c>
      <c r="L93" s="1"/>
      <c r="M93" s="1"/>
      <c r="N93" s="1"/>
      <c r="O93" s="1">
        <v>10</v>
      </c>
      <c r="P93" s="1">
        <f t="shared" si="18"/>
        <v>1.4</v>
      </c>
      <c r="Q93" s="5"/>
      <c r="R93" s="5"/>
      <c r="S93" s="1"/>
      <c r="T93" s="1">
        <f t="shared" si="19"/>
        <v>20</v>
      </c>
      <c r="U93" s="1">
        <f t="shared" si="20"/>
        <v>20</v>
      </c>
      <c r="V93" s="1">
        <v>2.2000000000000002</v>
      </c>
      <c r="W93" s="1">
        <v>0.8</v>
      </c>
      <c r="X93" s="1">
        <v>-0.4</v>
      </c>
      <c r="Y93" s="1">
        <v>0.2</v>
      </c>
      <c r="Z93" s="1">
        <v>1.8</v>
      </c>
      <c r="AA93" s="1">
        <v>2.4</v>
      </c>
      <c r="AB93" s="13" t="s">
        <v>74</v>
      </c>
      <c r="AC93" s="1">
        <f t="shared" si="2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132</v>
      </c>
      <c r="B94" s="1" t="s">
        <v>38</v>
      </c>
      <c r="C94" s="1"/>
      <c r="D94" s="1"/>
      <c r="E94" s="1">
        <v>-2</v>
      </c>
      <c r="F94" s="1"/>
      <c r="G94" s="6">
        <v>0.06</v>
      </c>
      <c r="H94" s="1">
        <v>60</v>
      </c>
      <c r="I94" s="1" t="s">
        <v>33</v>
      </c>
      <c r="J94" s="1"/>
      <c r="K94" s="1">
        <f t="shared" si="16"/>
        <v>-2</v>
      </c>
      <c r="L94" s="1"/>
      <c r="M94" s="1"/>
      <c r="N94" s="1"/>
      <c r="O94" s="19"/>
      <c r="P94" s="1">
        <f t="shared" si="18"/>
        <v>-0.4</v>
      </c>
      <c r="Q94" s="5">
        <v>50</v>
      </c>
      <c r="R94" s="5"/>
      <c r="S94" s="1"/>
      <c r="T94" s="1">
        <f t="shared" si="19"/>
        <v>-125</v>
      </c>
      <c r="U94" s="1">
        <f t="shared" si="20"/>
        <v>0</v>
      </c>
      <c r="V94" s="1">
        <v>-0.4</v>
      </c>
      <c r="W94" s="1">
        <v>0</v>
      </c>
      <c r="X94" s="1">
        <v>0</v>
      </c>
      <c r="Y94" s="1">
        <v>-0.8</v>
      </c>
      <c r="Z94" s="1">
        <v>1.6</v>
      </c>
      <c r="AA94" s="1">
        <v>6.6</v>
      </c>
      <c r="AB94" s="19" t="s">
        <v>133</v>
      </c>
      <c r="AC94" s="1">
        <f t="shared" si="21"/>
        <v>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9" t="s">
        <v>134</v>
      </c>
      <c r="B95" s="1" t="s">
        <v>38</v>
      </c>
      <c r="C95" s="1"/>
      <c r="D95" s="1"/>
      <c r="E95" s="1">
        <v>-7</v>
      </c>
      <c r="F95" s="1"/>
      <c r="G95" s="6">
        <v>0.15</v>
      </c>
      <c r="H95" s="1">
        <v>60</v>
      </c>
      <c r="I95" s="1" t="s">
        <v>33</v>
      </c>
      <c r="J95" s="1"/>
      <c r="K95" s="1">
        <f t="shared" si="16"/>
        <v>-7</v>
      </c>
      <c r="L95" s="1"/>
      <c r="M95" s="1"/>
      <c r="N95" s="1"/>
      <c r="O95" s="19"/>
      <c r="P95" s="1">
        <f t="shared" si="18"/>
        <v>-1.4</v>
      </c>
      <c r="Q95" s="5">
        <v>20</v>
      </c>
      <c r="R95" s="5"/>
      <c r="S95" s="1"/>
      <c r="T95" s="1">
        <f t="shared" si="19"/>
        <v>-14.285714285714286</v>
      </c>
      <c r="U95" s="1">
        <f t="shared" si="20"/>
        <v>0</v>
      </c>
      <c r="V95" s="1">
        <v>-1.4</v>
      </c>
      <c r="W95" s="1">
        <v>-1</v>
      </c>
      <c r="X95" s="1">
        <v>-1.2</v>
      </c>
      <c r="Y95" s="1">
        <v>2.4</v>
      </c>
      <c r="Z95" s="1">
        <v>2.8</v>
      </c>
      <c r="AA95" s="1">
        <v>2.8</v>
      </c>
      <c r="AB95" s="19" t="s">
        <v>133</v>
      </c>
      <c r="AC95" s="1">
        <f t="shared" si="21"/>
        <v>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32</v>
      </c>
      <c r="C96" s="1">
        <v>153.44399999999999</v>
      </c>
      <c r="D96" s="1"/>
      <c r="E96" s="1">
        <v>18.047000000000001</v>
      </c>
      <c r="F96" s="1">
        <v>126.75700000000001</v>
      </c>
      <c r="G96" s="6">
        <v>1</v>
      </c>
      <c r="H96" s="1">
        <v>55</v>
      </c>
      <c r="I96" s="1" t="s">
        <v>33</v>
      </c>
      <c r="J96" s="1">
        <v>18.2</v>
      </c>
      <c r="K96" s="1">
        <f t="shared" si="16"/>
        <v>-0.15299999999999869</v>
      </c>
      <c r="L96" s="1"/>
      <c r="M96" s="1"/>
      <c r="N96" s="1"/>
      <c r="O96" s="1">
        <v>0</v>
      </c>
      <c r="P96" s="1">
        <f t="shared" si="18"/>
        <v>3.6093999999999999</v>
      </c>
      <c r="Q96" s="5"/>
      <c r="R96" s="5"/>
      <c r="S96" s="1"/>
      <c r="T96" s="1">
        <f t="shared" si="19"/>
        <v>35.118579265251846</v>
      </c>
      <c r="U96" s="1">
        <f t="shared" si="20"/>
        <v>35.118579265251846</v>
      </c>
      <c r="V96" s="1">
        <v>3.8849999999999998</v>
      </c>
      <c r="W96" s="1">
        <v>11.3468</v>
      </c>
      <c r="X96" s="1">
        <v>14.547800000000001</v>
      </c>
      <c r="Y96" s="1">
        <v>10.351599999999999</v>
      </c>
      <c r="Z96" s="1">
        <v>5.8155999999999999</v>
      </c>
      <c r="AA96" s="1">
        <v>15.164199999999999</v>
      </c>
      <c r="AB96" s="15" t="s">
        <v>74</v>
      </c>
      <c r="AC96" s="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136</v>
      </c>
      <c r="B97" s="10" t="s">
        <v>38</v>
      </c>
      <c r="C97" s="10"/>
      <c r="D97" s="10">
        <v>90</v>
      </c>
      <c r="E97" s="10"/>
      <c r="F97" s="10"/>
      <c r="G97" s="11">
        <v>0</v>
      </c>
      <c r="H97" s="10" t="e">
        <v>#N/A</v>
      </c>
      <c r="I97" s="10" t="s">
        <v>39</v>
      </c>
      <c r="J97" s="10"/>
      <c r="K97" s="10">
        <f t="shared" si="16"/>
        <v>0</v>
      </c>
      <c r="L97" s="10"/>
      <c r="M97" s="10"/>
      <c r="N97" s="10"/>
      <c r="O97" s="10"/>
      <c r="P97" s="10">
        <f t="shared" si="18"/>
        <v>0</v>
      </c>
      <c r="Q97" s="12"/>
      <c r="R97" s="12"/>
      <c r="S97" s="10"/>
      <c r="T97" s="10" t="e">
        <f t="shared" si="19"/>
        <v>#DIV/0!</v>
      </c>
      <c r="U97" s="10" t="e">
        <f t="shared" si="20"/>
        <v>#DIV/0!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/>
      <c r="AC97" s="10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38</v>
      </c>
      <c r="C98" s="1">
        <v>65</v>
      </c>
      <c r="D98" s="1">
        <v>120</v>
      </c>
      <c r="E98" s="1">
        <v>18</v>
      </c>
      <c r="F98" s="1">
        <v>70</v>
      </c>
      <c r="G98" s="6">
        <v>0.4</v>
      </c>
      <c r="H98" s="1">
        <v>55</v>
      </c>
      <c r="I98" s="1" t="s">
        <v>33</v>
      </c>
      <c r="J98" s="1">
        <v>19</v>
      </c>
      <c r="K98" s="1">
        <f t="shared" si="16"/>
        <v>-1</v>
      </c>
      <c r="L98" s="1"/>
      <c r="M98" s="1"/>
      <c r="N98" s="1"/>
      <c r="O98" s="1">
        <v>0</v>
      </c>
      <c r="P98" s="1">
        <f t="shared" si="18"/>
        <v>3.6</v>
      </c>
      <c r="Q98" s="5"/>
      <c r="R98" s="5"/>
      <c r="S98" s="1"/>
      <c r="T98" s="1">
        <f t="shared" si="19"/>
        <v>19.444444444444443</v>
      </c>
      <c r="U98" s="1">
        <f t="shared" si="20"/>
        <v>19.444444444444443</v>
      </c>
      <c r="V98" s="1">
        <v>4</v>
      </c>
      <c r="W98" s="1">
        <v>7.4</v>
      </c>
      <c r="X98" s="1">
        <v>8</v>
      </c>
      <c r="Y98" s="1">
        <v>8.4</v>
      </c>
      <c r="Z98" s="1">
        <v>7</v>
      </c>
      <c r="AA98" s="1">
        <v>5.4</v>
      </c>
      <c r="AB98" s="13" t="s">
        <v>74</v>
      </c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138</v>
      </c>
      <c r="B99" s="1" t="s">
        <v>32</v>
      </c>
      <c r="C99" s="1">
        <v>123.724</v>
      </c>
      <c r="D99" s="1">
        <v>7.0000000000000007E-2</v>
      </c>
      <c r="E99" s="1">
        <v>14.473000000000001</v>
      </c>
      <c r="F99" s="1">
        <v>95.847999999999999</v>
      </c>
      <c r="G99" s="6">
        <v>1</v>
      </c>
      <c r="H99" s="1">
        <v>55</v>
      </c>
      <c r="I99" s="1" t="s">
        <v>33</v>
      </c>
      <c r="J99" s="1">
        <v>17.8</v>
      </c>
      <c r="K99" s="1">
        <f t="shared" si="16"/>
        <v>-3.327</v>
      </c>
      <c r="L99" s="1"/>
      <c r="M99" s="1"/>
      <c r="N99" s="1"/>
      <c r="O99" s="1">
        <v>0</v>
      </c>
      <c r="P99" s="1">
        <f t="shared" si="18"/>
        <v>2.8946000000000001</v>
      </c>
      <c r="Q99" s="5"/>
      <c r="R99" s="5"/>
      <c r="S99" s="1"/>
      <c r="T99" s="1">
        <f t="shared" si="19"/>
        <v>33.112692600013816</v>
      </c>
      <c r="U99" s="1">
        <f t="shared" si="20"/>
        <v>33.112692600013816</v>
      </c>
      <c r="V99" s="1">
        <v>3.8723999999999998</v>
      </c>
      <c r="W99" s="1">
        <v>8.8268000000000004</v>
      </c>
      <c r="X99" s="1">
        <v>9.9156000000000013</v>
      </c>
      <c r="Y99" s="1">
        <v>11.8438</v>
      </c>
      <c r="Z99" s="1">
        <v>14.042400000000001</v>
      </c>
      <c r="AA99" s="1">
        <v>17.4588</v>
      </c>
      <c r="AB99" s="15" t="s">
        <v>74</v>
      </c>
      <c r="AC99" s="1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139</v>
      </c>
      <c r="B100" s="1" t="s">
        <v>38</v>
      </c>
      <c r="C100" s="1">
        <v>67</v>
      </c>
      <c r="D100" s="1">
        <v>30</v>
      </c>
      <c r="E100" s="1">
        <v>18</v>
      </c>
      <c r="F100" s="1">
        <v>72</v>
      </c>
      <c r="G100" s="6">
        <v>0.4</v>
      </c>
      <c r="H100" s="1">
        <v>55</v>
      </c>
      <c r="I100" s="1" t="s">
        <v>33</v>
      </c>
      <c r="J100" s="1">
        <v>18</v>
      </c>
      <c r="K100" s="1">
        <f t="shared" si="16"/>
        <v>0</v>
      </c>
      <c r="L100" s="1"/>
      <c r="M100" s="1"/>
      <c r="N100" s="1"/>
      <c r="O100" s="1">
        <v>0</v>
      </c>
      <c r="P100" s="1">
        <f t="shared" si="18"/>
        <v>3.6</v>
      </c>
      <c r="Q100" s="5"/>
      <c r="R100" s="5"/>
      <c r="S100" s="1"/>
      <c r="T100" s="1">
        <f t="shared" si="19"/>
        <v>20</v>
      </c>
      <c r="U100" s="1">
        <f t="shared" si="20"/>
        <v>20</v>
      </c>
      <c r="V100" s="1">
        <v>4.2</v>
      </c>
      <c r="W100" s="1">
        <v>9.8000000000000007</v>
      </c>
      <c r="X100" s="1">
        <v>9</v>
      </c>
      <c r="Y100" s="1">
        <v>8.8000000000000007</v>
      </c>
      <c r="Z100" s="1">
        <v>7.4</v>
      </c>
      <c r="AA100" s="1">
        <v>2.2000000000000002</v>
      </c>
      <c r="AB100" s="15" t="s">
        <v>74</v>
      </c>
      <c r="AC100" s="1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140</v>
      </c>
      <c r="B101" s="1" t="s">
        <v>32</v>
      </c>
      <c r="C101" s="1">
        <v>125.58199999999999</v>
      </c>
      <c r="D101" s="1">
        <v>78.896000000000001</v>
      </c>
      <c r="E101" s="1">
        <v>59.139000000000003</v>
      </c>
      <c r="F101" s="1">
        <v>119.782</v>
      </c>
      <c r="G101" s="6">
        <v>1</v>
      </c>
      <c r="H101" s="1">
        <v>50</v>
      </c>
      <c r="I101" s="1" t="s">
        <v>33</v>
      </c>
      <c r="J101" s="1">
        <v>57.5</v>
      </c>
      <c r="K101" s="1">
        <f t="shared" si="16"/>
        <v>1.6390000000000029</v>
      </c>
      <c r="L101" s="1"/>
      <c r="M101" s="1"/>
      <c r="N101" s="1"/>
      <c r="O101" s="1">
        <v>10.75500000000001</v>
      </c>
      <c r="P101" s="1">
        <f t="shared" si="18"/>
        <v>11.8278</v>
      </c>
      <c r="Q101" s="5"/>
      <c r="R101" s="5"/>
      <c r="S101" s="1"/>
      <c r="T101" s="1">
        <f t="shared" si="19"/>
        <v>11.036456483876968</v>
      </c>
      <c r="U101" s="1">
        <f t="shared" si="20"/>
        <v>11.036456483876968</v>
      </c>
      <c r="V101" s="1">
        <v>13.8352</v>
      </c>
      <c r="W101" s="1">
        <v>15.4688</v>
      </c>
      <c r="X101" s="1">
        <v>15.397399999999999</v>
      </c>
      <c r="Y101" s="1">
        <v>10.8752</v>
      </c>
      <c r="Z101" s="1">
        <v>11.3636</v>
      </c>
      <c r="AA101" s="1">
        <v>19.155200000000001</v>
      </c>
      <c r="AB101" s="1"/>
      <c r="AC101" s="1">
        <f t="shared" si="2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141</v>
      </c>
      <c r="B102" s="10" t="s">
        <v>38</v>
      </c>
      <c r="C102" s="10"/>
      <c r="D102" s="10">
        <v>12</v>
      </c>
      <c r="E102" s="10"/>
      <c r="F102" s="10"/>
      <c r="G102" s="11">
        <v>0</v>
      </c>
      <c r="H102" s="10" t="e">
        <v>#N/A</v>
      </c>
      <c r="I102" s="10" t="s">
        <v>39</v>
      </c>
      <c r="J102" s="10"/>
      <c r="K102" s="10">
        <f t="shared" ref="K102:K119" si="22">E102-J102</f>
        <v>0</v>
      </c>
      <c r="L102" s="10"/>
      <c r="M102" s="10"/>
      <c r="N102" s="10"/>
      <c r="O102" s="10"/>
      <c r="P102" s="10">
        <f t="shared" si="18"/>
        <v>0</v>
      </c>
      <c r="Q102" s="12"/>
      <c r="R102" s="12"/>
      <c r="S102" s="10"/>
      <c r="T102" s="10" t="e">
        <f t="shared" si="19"/>
        <v>#DIV/0!</v>
      </c>
      <c r="U102" s="10" t="e">
        <f t="shared" si="20"/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/>
      <c r="AC102" s="10">
        <f t="shared" si="21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142</v>
      </c>
      <c r="B103" s="1" t="s">
        <v>32</v>
      </c>
      <c r="C103" s="1">
        <v>2898.0419999999999</v>
      </c>
      <c r="D103" s="1">
        <v>3350.77</v>
      </c>
      <c r="E103" s="1">
        <v>2612.8969999999999</v>
      </c>
      <c r="F103" s="1">
        <v>3138.2469999999998</v>
      </c>
      <c r="G103" s="6">
        <v>1</v>
      </c>
      <c r="H103" s="1">
        <v>60</v>
      </c>
      <c r="I103" s="1" t="s">
        <v>33</v>
      </c>
      <c r="J103" s="1">
        <v>2536.3000000000002</v>
      </c>
      <c r="K103" s="1">
        <f t="shared" si="22"/>
        <v>76.596999999999753</v>
      </c>
      <c r="L103" s="1"/>
      <c r="M103" s="1"/>
      <c r="N103" s="1"/>
      <c r="O103" s="1">
        <v>1336.4628399999981</v>
      </c>
      <c r="P103" s="1">
        <f t="shared" si="18"/>
        <v>522.57939999999996</v>
      </c>
      <c r="Q103" s="5">
        <f>12*P103-O103-N103-F103</f>
        <v>1796.2429600000009</v>
      </c>
      <c r="R103" s="5"/>
      <c r="S103" s="1"/>
      <c r="T103" s="1">
        <f t="shared" si="19"/>
        <v>12</v>
      </c>
      <c r="U103" s="1">
        <f t="shared" si="20"/>
        <v>8.5627367630641356</v>
      </c>
      <c r="V103" s="1">
        <v>519.28980000000001</v>
      </c>
      <c r="W103" s="1">
        <v>504.04660000000001</v>
      </c>
      <c r="X103" s="1">
        <v>499.91879999999998</v>
      </c>
      <c r="Y103" s="1">
        <v>445.12459999999999</v>
      </c>
      <c r="Z103" s="1">
        <v>443.25700000000001</v>
      </c>
      <c r="AA103" s="1">
        <v>425.7482</v>
      </c>
      <c r="AB103" s="1"/>
      <c r="AC103" s="1">
        <f t="shared" si="21"/>
        <v>1796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143</v>
      </c>
      <c r="B104" s="10" t="s">
        <v>38</v>
      </c>
      <c r="C104" s="10"/>
      <c r="D104" s="10">
        <v>12</v>
      </c>
      <c r="E104" s="10"/>
      <c r="F104" s="10"/>
      <c r="G104" s="11">
        <v>0</v>
      </c>
      <c r="H104" s="10">
        <v>40</v>
      </c>
      <c r="I104" s="10" t="s">
        <v>39</v>
      </c>
      <c r="J104" s="10"/>
      <c r="K104" s="10">
        <f t="shared" si="22"/>
        <v>0</v>
      </c>
      <c r="L104" s="10"/>
      <c r="M104" s="10"/>
      <c r="N104" s="10"/>
      <c r="O104" s="10"/>
      <c r="P104" s="10">
        <f t="shared" si="18"/>
        <v>0</v>
      </c>
      <c r="Q104" s="12"/>
      <c r="R104" s="12"/>
      <c r="S104" s="10"/>
      <c r="T104" s="10" t="e">
        <f t="shared" si="19"/>
        <v>#DIV/0!</v>
      </c>
      <c r="U104" s="10" t="e">
        <f t="shared" si="20"/>
        <v>#DIV/0!</v>
      </c>
      <c r="V104" s="10">
        <v>0</v>
      </c>
      <c r="W104" s="10">
        <v>0</v>
      </c>
      <c r="X104" s="10">
        <v>-0.2</v>
      </c>
      <c r="Y104" s="10">
        <v>0.4</v>
      </c>
      <c r="Z104" s="10">
        <v>0.6</v>
      </c>
      <c r="AA104" s="10">
        <v>-0.6</v>
      </c>
      <c r="AB104" s="10" t="s">
        <v>144</v>
      </c>
      <c r="AC104" s="10">
        <f t="shared" si="2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145</v>
      </c>
      <c r="B105" s="1" t="s">
        <v>38</v>
      </c>
      <c r="C105" s="1">
        <v>48</v>
      </c>
      <c r="D105" s="1">
        <v>12</v>
      </c>
      <c r="E105" s="1">
        <v>20</v>
      </c>
      <c r="F105" s="1">
        <v>25</v>
      </c>
      <c r="G105" s="6">
        <v>0.3</v>
      </c>
      <c r="H105" s="1">
        <v>40</v>
      </c>
      <c r="I105" s="1" t="s">
        <v>33</v>
      </c>
      <c r="J105" s="1">
        <v>21</v>
      </c>
      <c r="K105" s="1">
        <f t="shared" si="22"/>
        <v>-1</v>
      </c>
      <c r="L105" s="1"/>
      <c r="M105" s="1"/>
      <c r="N105" s="1"/>
      <c r="O105" s="1">
        <v>18</v>
      </c>
      <c r="P105" s="1">
        <f t="shared" si="18"/>
        <v>4</v>
      </c>
      <c r="Q105" s="5"/>
      <c r="R105" s="5"/>
      <c r="S105" s="1"/>
      <c r="T105" s="1">
        <f t="shared" si="19"/>
        <v>10.75</v>
      </c>
      <c r="U105" s="1">
        <f t="shared" si="20"/>
        <v>10.75</v>
      </c>
      <c r="V105" s="1">
        <v>4.4000000000000004</v>
      </c>
      <c r="W105" s="1">
        <v>1.6</v>
      </c>
      <c r="X105" s="1">
        <v>1.4</v>
      </c>
      <c r="Y105" s="1">
        <v>3.4</v>
      </c>
      <c r="Z105" s="1">
        <v>3.6</v>
      </c>
      <c r="AA105" s="1">
        <v>0.6</v>
      </c>
      <c r="AB105" s="1"/>
      <c r="AC105" s="1">
        <f t="shared" si="2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146</v>
      </c>
      <c r="B106" s="1" t="s">
        <v>32</v>
      </c>
      <c r="C106" s="1">
        <v>2897.0030000000002</v>
      </c>
      <c r="D106" s="1">
        <v>1522.9849999999999</v>
      </c>
      <c r="E106" s="1">
        <v>820.05499999999995</v>
      </c>
      <c r="F106" s="1">
        <v>2661.194</v>
      </c>
      <c r="G106" s="6">
        <v>1</v>
      </c>
      <c r="H106" s="1">
        <v>60</v>
      </c>
      <c r="I106" s="1" t="s">
        <v>147</v>
      </c>
      <c r="J106" s="1">
        <v>797.59</v>
      </c>
      <c r="K106" s="1">
        <f t="shared" si="22"/>
        <v>22.464999999999918</v>
      </c>
      <c r="L106" s="1"/>
      <c r="M106" s="1"/>
      <c r="N106" s="1"/>
      <c r="O106" s="1">
        <v>0</v>
      </c>
      <c r="P106" s="1">
        <f t="shared" si="18"/>
        <v>164.011</v>
      </c>
      <c r="Q106" s="5"/>
      <c r="R106" s="5"/>
      <c r="S106" s="1"/>
      <c r="T106" s="1">
        <f t="shared" si="19"/>
        <v>16.225704373487144</v>
      </c>
      <c r="U106" s="1">
        <f t="shared" si="20"/>
        <v>16.225704373487144</v>
      </c>
      <c r="V106" s="1">
        <v>300.75639999999999</v>
      </c>
      <c r="W106" s="1">
        <v>304.33960000000002</v>
      </c>
      <c r="X106" s="1">
        <v>153.7784</v>
      </c>
      <c r="Y106" s="1">
        <v>306.30779999999999</v>
      </c>
      <c r="Z106" s="1">
        <v>310.34359999999998</v>
      </c>
      <c r="AA106" s="1">
        <v>324.95299999999997</v>
      </c>
      <c r="AB106" s="1"/>
      <c r="AC106" s="1">
        <f t="shared" si="2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148</v>
      </c>
      <c r="B107" s="1" t="s">
        <v>38</v>
      </c>
      <c r="C107" s="1">
        <v>30</v>
      </c>
      <c r="D107" s="1"/>
      <c r="E107" s="1">
        <v>1</v>
      </c>
      <c r="F107" s="1">
        <v>23</v>
      </c>
      <c r="G107" s="6">
        <v>0.1</v>
      </c>
      <c r="H107" s="1">
        <v>60</v>
      </c>
      <c r="I107" s="1" t="s">
        <v>33</v>
      </c>
      <c r="J107" s="1"/>
      <c r="K107" s="1">
        <f t="shared" si="22"/>
        <v>1</v>
      </c>
      <c r="L107" s="1"/>
      <c r="M107" s="1"/>
      <c r="N107" s="1"/>
      <c r="O107" s="1">
        <v>0</v>
      </c>
      <c r="P107" s="1">
        <f t="shared" si="18"/>
        <v>0.2</v>
      </c>
      <c r="Q107" s="5"/>
      <c r="R107" s="5"/>
      <c r="S107" s="1"/>
      <c r="T107" s="1">
        <f t="shared" si="19"/>
        <v>115</v>
      </c>
      <c r="U107" s="1">
        <f t="shared" si="20"/>
        <v>115</v>
      </c>
      <c r="V107" s="1">
        <v>0.6</v>
      </c>
      <c r="W107" s="1">
        <v>0.4</v>
      </c>
      <c r="X107" s="1">
        <v>0</v>
      </c>
      <c r="Y107" s="1">
        <v>1.2</v>
      </c>
      <c r="Z107" s="1">
        <v>2.6</v>
      </c>
      <c r="AA107" s="1">
        <v>3.2</v>
      </c>
      <c r="AB107" s="15" t="s">
        <v>74</v>
      </c>
      <c r="AC107" s="1">
        <f t="shared" si="21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149</v>
      </c>
      <c r="B108" s="1" t="s">
        <v>32</v>
      </c>
      <c r="C108" s="1">
        <v>5016.5320000000002</v>
      </c>
      <c r="D108" s="1">
        <v>1400.2449999999999</v>
      </c>
      <c r="E108" s="1">
        <v>3251.6660000000002</v>
      </c>
      <c r="F108" s="1">
        <v>2748.7510000000002</v>
      </c>
      <c r="G108" s="6">
        <v>1</v>
      </c>
      <c r="H108" s="1">
        <v>60</v>
      </c>
      <c r="I108" s="1" t="s">
        <v>33</v>
      </c>
      <c r="J108" s="1">
        <v>3264.3</v>
      </c>
      <c r="K108" s="1">
        <f t="shared" si="22"/>
        <v>-12.634000000000015</v>
      </c>
      <c r="L108" s="1"/>
      <c r="M108" s="1"/>
      <c r="N108" s="1">
        <v>2000</v>
      </c>
      <c r="O108" s="1">
        <v>1060.469439999998</v>
      </c>
      <c r="P108" s="1">
        <f t="shared" si="18"/>
        <v>650.33320000000003</v>
      </c>
      <c r="Q108" s="5">
        <f t="shared" ref="Q108:Q109" si="23">12*P108-O108-N108-F108</f>
        <v>1994.7779600000022</v>
      </c>
      <c r="R108" s="5"/>
      <c r="S108" s="1"/>
      <c r="T108" s="1">
        <f t="shared" si="19"/>
        <v>12</v>
      </c>
      <c r="U108" s="1">
        <f t="shared" si="20"/>
        <v>8.9326831845583126</v>
      </c>
      <c r="V108" s="1">
        <v>648.43380000000002</v>
      </c>
      <c r="W108" s="1">
        <v>523.34860000000003</v>
      </c>
      <c r="X108" s="1">
        <v>528.88199999999995</v>
      </c>
      <c r="Y108" s="1">
        <v>616.27319999999997</v>
      </c>
      <c r="Z108" s="1">
        <v>763.45119999999997</v>
      </c>
      <c r="AA108" s="1">
        <v>739.17600000000004</v>
      </c>
      <c r="AB108" s="1"/>
      <c r="AC108" s="1">
        <f t="shared" si="21"/>
        <v>1995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150</v>
      </c>
      <c r="B109" s="1" t="s">
        <v>32</v>
      </c>
      <c r="C109" s="1">
        <v>2395.8890000000001</v>
      </c>
      <c r="D109" s="1">
        <v>2148.9720000000002</v>
      </c>
      <c r="E109" s="14">
        <f>1754.243+E28</f>
        <v>1766.396</v>
      </c>
      <c r="F109" s="1">
        <v>2398.8910000000001</v>
      </c>
      <c r="G109" s="6">
        <v>1</v>
      </c>
      <c r="H109" s="1">
        <v>60</v>
      </c>
      <c r="I109" s="1" t="s">
        <v>147</v>
      </c>
      <c r="J109" s="1">
        <v>1702.3</v>
      </c>
      <c r="K109" s="1">
        <f t="shared" si="22"/>
        <v>64.096000000000004</v>
      </c>
      <c r="L109" s="1"/>
      <c r="M109" s="1"/>
      <c r="N109" s="1"/>
      <c r="O109" s="1">
        <v>499.43639999999942</v>
      </c>
      <c r="P109" s="1">
        <f t="shared" si="18"/>
        <v>353.2792</v>
      </c>
      <c r="Q109" s="5">
        <f t="shared" si="23"/>
        <v>1341.0230000000006</v>
      </c>
      <c r="R109" s="5"/>
      <c r="S109" s="1"/>
      <c r="T109" s="1">
        <f t="shared" si="19"/>
        <v>12</v>
      </c>
      <c r="U109" s="1">
        <f t="shared" si="20"/>
        <v>8.2040703217172126</v>
      </c>
      <c r="V109" s="1">
        <v>341.12279999999998</v>
      </c>
      <c r="W109" s="1">
        <v>359.13319999999999</v>
      </c>
      <c r="X109" s="1">
        <v>375.11</v>
      </c>
      <c r="Y109" s="1">
        <v>333.64659999999998</v>
      </c>
      <c r="Z109" s="1">
        <v>328.69200000000001</v>
      </c>
      <c r="AA109" s="1">
        <v>485.93239999999997</v>
      </c>
      <c r="AB109" s="1" t="s">
        <v>61</v>
      </c>
      <c r="AC109" s="1">
        <f t="shared" si="21"/>
        <v>1341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151</v>
      </c>
      <c r="B110" s="1" t="s">
        <v>32</v>
      </c>
      <c r="C110" s="1">
        <v>159.005</v>
      </c>
      <c r="D110" s="1">
        <v>7.0000000000000007E-2</v>
      </c>
      <c r="E110" s="1">
        <v>154.09100000000001</v>
      </c>
      <c r="F110" s="1"/>
      <c r="G110" s="6">
        <v>1</v>
      </c>
      <c r="H110" s="1">
        <v>55</v>
      </c>
      <c r="I110" s="1" t="s">
        <v>33</v>
      </c>
      <c r="J110" s="1">
        <v>155.30000000000001</v>
      </c>
      <c r="K110" s="1">
        <f t="shared" si="22"/>
        <v>-1.2090000000000032</v>
      </c>
      <c r="L110" s="1"/>
      <c r="M110" s="1"/>
      <c r="N110" s="1"/>
      <c r="O110" s="1">
        <v>203.09791999999999</v>
      </c>
      <c r="P110" s="1">
        <f t="shared" si="18"/>
        <v>30.818200000000001</v>
      </c>
      <c r="Q110" s="5">
        <f t="shared" ref="Q108:Q112" si="24">11*P110-O110-N110-F110</f>
        <v>135.90228000000002</v>
      </c>
      <c r="R110" s="5"/>
      <c r="S110" s="1"/>
      <c r="T110" s="1">
        <f t="shared" si="19"/>
        <v>11</v>
      </c>
      <c r="U110" s="1">
        <f t="shared" si="20"/>
        <v>6.5901941060801725</v>
      </c>
      <c r="V110" s="1">
        <v>24.4602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 t="s">
        <v>152</v>
      </c>
      <c r="AC110" s="1">
        <f t="shared" si="21"/>
        <v>136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153</v>
      </c>
      <c r="B111" s="1" t="s">
        <v>32</v>
      </c>
      <c r="C111" s="1">
        <v>151.14500000000001</v>
      </c>
      <c r="D111" s="1">
        <v>1.4690000000000001</v>
      </c>
      <c r="E111" s="1">
        <v>152.614</v>
      </c>
      <c r="F111" s="1"/>
      <c r="G111" s="6">
        <v>1</v>
      </c>
      <c r="H111" s="1">
        <v>55</v>
      </c>
      <c r="I111" s="1" t="s">
        <v>33</v>
      </c>
      <c r="J111" s="1">
        <v>160</v>
      </c>
      <c r="K111" s="1">
        <f t="shared" si="22"/>
        <v>-7.3859999999999957</v>
      </c>
      <c r="L111" s="1"/>
      <c r="M111" s="1"/>
      <c r="N111" s="1"/>
      <c r="O111" s="1">
        <v>293.01888000000002</v>
      </c>
      <c r="P111" s="1">
        <f t="shared" si="18"/>
        <v>30.5228</v>
      </c>
      <c r="Q111" s="5">
        <f t="shared" si="24"/>
        <v>42.731920000000002</v>
      </c>
      <c r="R111" s="5"/>
      <c r="S111" s="1"/>
      <c r="T111" s="1">
        <f t="shared" si="19"/>
        <v>11</v>
      </c>
      <c r="U111" s="1">
        <f t="shared" si="20"/>
        <v>9.6000000000000014</v>
      </c>
      <c r="V111" s="1">
        <v>30.5228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 t="s">
        <v>152</v>
      </c>
      <c r="AC111" s="1">
        <f t="shared" si="21"/>
        <v>43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154</v>
      </c>
      <c r="B112" s="1" t="s">
        <v>32</v>
      </c>
      <c r="C112" s="1">
        <v>118.7</v>
      </c>
      <c r="D112" s="1">
        <v>5.2910000000000004</v>
      </c>
      <c r="E112" s="1">
        <v>118.593</v>
      </c>
      <c r="F112" s="1">
        <v>5.3979999999999997</v>
      </c>
      <c r="G112" s="6">
        <v>1</v>
      </c>
      <c r="H112" s="1">
        <v>55</v>
      </c>
      <c r="I112" s="1" t="s">
        <v>33</v>
      </c>
      <c r="J112" s="1">
        <v>114.6</v>
      </c>
      <c r="K112" s="1">
        <f t="shared" si="22"/>
        <v>3.9930000000000092</v>
      </c>
      <c r="L112" s="1"/>
      <c r="M112" s="1"/>
      <c r="N112" s="1"/>
      <c r="O112" s="1">
        <v>175.18636000000001</v>
      </c>
      <c r="P112" s="1">
        <f t="shared" si="18"/>
        <v>23.718600000000002</v>
      </c>
      <c r="Q112" s="5">
        <f t="shared" si="24"/>
        <v>80.320240000000013</v>
      </c>
      <c r="R112" s="5"/>
      <c r="S112" s="1"/>
      <c r="T112" s="1">
        <f t="shared" si="19"/>
        <v>11</v>
      </c>
      <c r="U112" s="1">
        <f t="shared" si="20"/>
        <v>7.6136180044353372</v>
      </c>
      <c r="V112" s="1">
        <v>20.491599999999998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 t="s">
        <v>152</v>
      </c>
      <c r="AC112" s="1">
        <f t="shared" si="21"/>
        <v>80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6" t="s">
        <v>155</v>
      </c>
      <c r="B113" s="16" t="s">
        <v>32</v>
      </c>
      <c r="C113" s="16"/>
      <c r="D113" s="16"/>
      <c r="E113" s="16"/>
      <c r="F113" s="16"/>
      <c r="G113" s="17">
        <v>0</v>
      </c>
      <c r="H113" s="16">
        <v>60</v>
      </c>
      <c r="I113" s="16" t="s">
        <v>33</v>
      </c>
      <c r="J113" s="16"/>
      <c r="K113" s="16">
        <f t="shared" si="22"/>
        <v>0</v>
      </c>
      <c r="L113" s="16"/>
      <c r="M113" s="16"/>
      <c r="N113" s="16"/>
      <c r="O113" s="16"/>
      <c r="P113" s="16">
        <f t="shared" si="18"/>
        <v>0</v>
      </c>
      <c r="Q113" s="18"/>
      <c r="R113" s="18"/>
      <c r="S113" s="16"/>
      <c r="T113" s="16" t="e">
        <f t="shared" si="19"/>
        <v>#DIV/0!</v>
      </c>
      <c r="U113" s="16" t="e">
        <f t="shared" si="20"/>
        <v>#DIV/0!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 t="s">
        <v>53</v>
      </c>
      <c r="AC113" s="16">
        <f t="shared" si="21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 t="s">
        <v>156</v>
      </c>
      <c r="B114" s="10" t="s">
        <v>38</v>
      </c>
      <c r="C114" s="10"/>
      <c r="D114" s="10">
        <v>60</v>
      </c>
      <c r="E114" s="10"/>
      <c r="F114" s="10"/>
      <c r="G114" s="11">
        <v>0</v>
      </c>
      <c r="H114" s="10" t="e">
        <v>#N/A</v>
      </c>
      <c r="I114" s="10" t="s">
        <v>39</v>
      </c>
      <c r="J114" s="10"/>
      <c r="K114" s="10">
        <f t="shared" si="22"/>
        <v>0</v>
      </c>
      <c r="L114" s="10"/>
      <c r="M114" s="10"/>
      <c r="N114" s="10"/>
      <c r="O114" s="10"/>
      <c r="P114" s="10">
        <f t="shared" si="18"/>
        <v>0</v>
      </c>
      <c r="Q114" s="12"/>
      <c r="R114" s="12"/>
      <c r="S114" s="10"/>
      <c r="T114" s="10" t="e">
        <f t="shared" si="19"/>
        <v>#DIV/0!</v>
      </c>
      <c r="U114" s="10" t="e">
        <f t="shared" si="20"/>
        <v>#DIV/0!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/>
      <c r="AC114" s="10">
        <f t="shared" si="21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0" t="s">
        <v>157</v>
      </c>
      <c r="B115" s="10" t="s">
        <v>38</v>
      </c>
      <c r="C115" s="10"/>
      <c r="D115" s="10">
        <v>60</v>
      </c>
      <c r="E115" s="10"/>
      <c r="F115" s="10"/>
      <c r="G115" s="11">
        <v>0</v>
      </c>
      <c r="H115" s="10" t="e">
        <v>#N/A</v>
      </c>
      <c r="I115" s="10" t="s">
        <v>39</v>
      </c>
      <c r="J115" s="10"/>
      <c r="K115" s="10">
        <f t="shared" si="22"/>
        <v>0</v>
      </c>
      <c r="L115" s="10"/>
      <c r="M115" s="10"/>
      <c r="N115" s="10"/>
      <c r="O115" s="10"/>
      <c r="P115" s="10">
        <f t="shared" si="18"/>
        <v>0</v>
      </c>
      <c r="Q115" s="12"/>
      <c r="R115" s="12"/>
      <c r="S115" s="10"/>
      <c r="T115" s="10" t="e">
        <f t="shared" si="19"/>
        <v>#DIV/0!</v>
      </c>
      <c r="U115" s="10" t="e">
        <f t="shared" si="20"/>
        <v>#DIV/0!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/>
      <c r="AC115" s="10">
        <f t="shared" si="21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0" t="s">
        <v>158</v>
      </c>
      <c r="B116" s="10" t="s">
        <v>38</v>
      </c>
      <c r="C116" s="10"/>
      <c r="D116" s="10">
        <v>12</v>
      </c>
      <c r="E116" s="10"/>
      <c r="F116" s="10"/>
      <c r="G116" s="11">
        <v>0</v>
      </c>
      <c r="H116" s="10" t="e">
        <v>#N/A</v>
      </c>
      <c r="I116" s="10" t="s">
        <v>39</v>
      </c>
      <c r="J116" s="10"/>
      <c r="K116" s="10">
        <f t="shared" si="22"/>
        <v>0</v>
      </c>
      <c r="L116" s="10"/>
      <c r="M116" s="10"/>
      <c r="N116" s="10"/>
      <c r="O116" s="10"/>
      <c r="P116" s="10">
        <f t="shared" si="18"/>
        <v>0</v>
      </c>
      <c r="Q116" s="12"/>
      <c r="R116" s="12"/>
      <c r="S116" s="10"/>
      <c r="T116" s="10" t="e">
        <f t="shared" si="19"/>
        <v>#DIV/0!</v>
      </c>
      <c r="U116" s="10" t="e">
        <f t="shared" si="20"/>
        <v>#DIV/0!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/>
      <c r="AC116" s="10">
        <f t="shared" si="21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159</v>
      </c>
      <c r="B117" s="1" t="s">
        <v>38</v>
      </c>
      <c r="C117" s="1"/>
      <c r="D117" s="1">
        <v>102</v>
      </c>
      <c r="E117" s="1">
        <v>57</v>
      </c>
      <c r="F117" s="1">
        <v>44</v>
      </c>
      <c r="G117" s="6">
        <v>0.3</v>
      </c>
      <c r="H117" s="1">
        <v>40</v>
      </c>
      <c r="I117" s="1" t="s">
        <v>33</v>
      </c>
      <c r="J117" s="1">
        <v>57</v>
      </c>
      <c r="K117" s="1">
        <f t="shared" si="22"/>
        <v>0</v>
      </c>
      <c r="L117" s="1"/>
      <c r="M117" s="1"/>
      <c r="N117" s="1"/>
      <c r="O117" s="1">
        <v>0</v>
      </c>
      <c r="P117" s="1">
        <f t="shared" si="18"/>
        <v>11.4</v>
      </c>
      <c r="Q117" s="5">
        <f t="shared" ref="Q117:Q118" si="25">11*P117-O117-N117-F117</f>
        <v>81.400000000000006</v>
      </c>
      <c r="R117" s="5"/>
      <c r="S117" s="1"/>
      <c r="T117" s="1">
        <f t="shared" si="19"/>
        <v>11</v>
      </c>
      <c r="U117" s="1">
        <f t="shared" si="20"/>
        <v>3.8596491228070176</v>
      </c>
      <c r="V117" s="1">
        <v>5.4</v>
      </c>
      <c r="W117" s="1">
        <v>0</v>
      </c>
      <c r="X117" s="1">
        <v>0</v>
      </c>
      <c r="Y117" s="1">
        <v>0</v>
      </c>
      <c r="Z117" s="1">
        <v>0.2</v>
      </c>
      <c r="AA117" s="1">
        <v>0.2</v>
      </c>
      <c r="AB117" s="1" t="s">
        <v>152</v>
      </c>
      <c r="AC117" s="1">
        <f t="shared" si="21"/>
        <v>24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160</v>
      </c>
      <c r="B118" s="1" t="s">
        <v>38</v>
      </c>
      <c r="C118" s="1"/>
      <c r="D118" s="1">
        <v>103</v>
      </c>
      <c r="E118" s="1">
        <v>50</v>
      </c>
      <c r="F118" s="1">
        <v>53</v>
      </c>
      <c r="G118" s="6">
        <v>0.3</v>
      </c>
      <c r="H118" s="1">
        <v>40</v>
      </c>
      <c r="I118" s="1" t="s">
        <v>33</v>
      </c>
      <c r="J118" s="1">
        <v>51</v>
      </c>
      <c r="K118" s="1">
        <f t="shared" si="22"/>
        <v>-1</v>
      </c>
      <c r="L118" s="1"/>
      <c r="M118" s="1"/>
      <c r="N118" s="1"/>
      <c r="O118" s="1">
        <v>0</v>
      </c>
      <c r="P118" s="1">
        <f t="shared" si="18"/>
        <v>10</v>
      </c>
      <c r="Q118" s="5">
        <f t="shared" si="25"/>
        <v>57</v>
      </c>
      <c r="R118" s="5"/>
      <c r="S118" s="1"/>
      <c r="T118" s="1">
        <f t="shared" si="19"/>
        <v>11</v>
      </c>
      <c r="U118" s="1">
        <f t="shared" si="20"/>
        <v>5.3</v>
      </c>
      <c r="V118" s="1">
        <v>4.4000000000000004</v>
      </c>
      <c r="W118" s="1">
        <v>0</v>
      </c>
      <c r="X118" s="1">
        <v>0</v>
      </c>
      <c r="Y118" s="1">
        <v>0</v>
      </c>
      <c r="Z118" s="1">
        <v>0.2</v>
      </c>
      <c r="AA118" s="1">
        <v>0.2</v>
      </c>
      <c r="AB118" s="1" t="s">
        <v>152</v>
      </c>
      <c r="AC118" s="1">
        <f t="shared" si="21"/>
        <v>17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0" t="s">
        <v>161</v>
      </c>
      <c r="B119" s="10" t="s">
        <v>38</v>
      </c>
      <c r="C119" s="10">
        <v>58</v>
      </c>
      <c r="D119" s="10"/>
      <c r="E119" s="14">
        <v>5</v>
      </c>
      <c r="F119" s="10"/>
      <c r="G119" s="11">
        <v>0</v>
      </c>
      <c r="H119" s="10" t="e">
        <v>#N/A</v>
      </c>
      <c r="I119" s="10" t="s">
        <v>39</v>
      </c>
      <c r="J119" s="10">
        <v>5</v>
      </c>
      <c r="K119" s="10">
        <f t="shared" si="22"/>
        <v>0</v>
      </c>
      <c r="L119" s="10"/>
      <c r="M119" s="10"/>
      <c r="N119" s="10"/>
      <c r="O119" s="10"/>
      <c r="P119" s="10">
        <f t="shared" si="18"/>
        <v>1</v>
      </c>
      <c r="Q119" s="12"/>
      <c r="R119" s="12"/>
      <c r="S119" s="10"/>
      <c r="T119" s="10">
        <f t="shared" si="19"/>
        <v>0</v>
      </c>
      <c r="U119" s="10">
        <f t="shared" si="20"/>
        <v>0</v>
      </c>
      <c r="V119" s="10">
        <v>1.4</v>
      </c>
      <c r="W119" s="10">
        <v>0.8</v>
      </c>
      <c r="X119" s="10">
        <v>0.4</v>
      </c>
      <c r="Y119" s="10">
        <v>0</v>
      </c>
      <c r="Z119" s="10">
        <v>0</v>
      </c>
      <c r="AA119" s="10">
        <v>0</v>
      </c>
      <c r="AB119" s="10" t="s">
        <v>162</v>
      </c>
      <c r="AC119" s="10">
        <f t="shared" si="21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19" xr:uid="{86F062BF-24C2-4DCE-9DFE-A53870FBCD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2024-09-12T12:33:54Z</dcterms:created>
  <dcterms:modified xsi:type="dcterms:W3CDTF">2024-09-13T07:06:16Z</dcterms:modified>
</cp:coreProperties>
</file>