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9,24 ПОКОМ КИ филиалы\"/>
    </mc:Choice>
  </mc:AlternateContent>
  <xr:revisionPtr revIDLastSave="0" documentId="13_ncr:1_{F6B4E363-8393-47F9-854B-4666EC666C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6" i="1" l="1"/>
  <c r="P18" i="1"/>
  <c r="F89" i="1" l="1"/>
  <c r="E89" i="1"/>
  <c r="O7" i="1" l="1"/>
  <c r="O8" i="1"/>
  <c r="P8" i="1" s="1"/>
  <c r="O9" i="1"/>
  <c r="O10" i="1"/>
  <c r="O11" i="1"/>
  <c r="P11" i="1" s="1"/>
  <c r="AB11" i="1" s="1"/>
  <c r="O12" i="1"/>
  <c r="O13" i="1"/>
  <c r="AB13" i="1" s="1"/>
  <c r="O14" i="1"/>
  <c r="S14" i="1" s="1"/>
  <c r="O15" i="1"/>
  <c r="P15" i="1" s="1"/>
  <c r="AB15" i="1" s="1"/>
  <c r="O16" i="1"/>
  <c r="O17" i="1"/>
  <c r="S17" i="1" s="1"/>
  <c r="O18" i="1"/>
  <c r="AB18" i="1" s="1"/>
  <c r="O19" i="1"/>
  <c r="O20" i="1"/>
  <c r="O21" i="1"/>
  <c r="O22" i="1"/>
  <c r="O23" i="1"/>
  <c r="O24" i="1"/>
  <c r="P24" i="1" s="1"/>
  <c r="AB24" i="1" s="1"/>
  <c r="O25" i="1"/>
  <c r="O26" i="1"/>
  <c r="O27" i="1"/>
  <c r="S27" i="1" s="1"/>
  <c r="O28" i="1"/>
  <c r="O29" i="1"/>
  <c r="O30" i="1"/>
  <c r="O31" i="1"/>
  <c r="S31" i="1" s="1"/>
  <c r="O32" i="1"/>
  <c r="P32" i="1" s="1"/>
  <c r="AB32" i="1" s="1"/>
  <c r="O33" i="1"/>
  <c r="S33" i="1" s="1"/>
  <c r="O34" i="1"/>
  <c r="O35" i="1"/>
  <c r="S35" i="1" s="1"/>
  <c r="O36" i="1"/>
  <c r="O37" i="1"/>
  <c r="O38" i="1"/>
  <c r="P38" i="1" s="1"/>
  <c r="AB38" i="1" s="1"/>
  <c r="O39" i="1"/>
  <c r="O40" i="1"/>
  <c r="O41" i="1"/>
  <c r="O42" i="1"/>
  <c r="O43" i="1"/>
  <c r="O44" i="1"/>
  <c r="P44" i="1" s="1"/>
  <c r="O45" i="1"/>
  <c r="O46" i="1"/>
  <c r="P46" i="1" s="1"/>
  <c r="AB46" i="1" s="1"/>
  <c r="O47" i="1"/>
  <c r="O48" i="1"/>
  <c r="P48" i="1" s="1"/>
  <c r="AB48" i="1" s="1"/>
  <c r="O49" i="1"/>
  <c r="O50" i="1"/>
  <c r="O51" i="1"/>
  <c r="P51" i="1" s="1"/>
  <c r="AB51" i="1" s="1"/>
  <c r="O52" i="1"/>
  <c r="O53" i="1"/>
  <c r="O54" i="1"/>
  <c r="O55" i="1"/>
  <c r="S55" i="1" s="1"/>
  <c r="O56" i="1"/>
  <c r="P56" i="1" s="1"/>
  <c r="AB56" i="1" s="1"/>
  <c r="O57" i="1"/>
  <c r="O58" i="1"/>
  <c r="P58" i="1" s="1"/>
  <c r="AB58" i="1" s="1"/>
  <c r="O59" i="1"/>
  <c r="S59" i="1" s="1"/>
  <c r="O60" i="1"/>
  <c r="P60" i="1" s="1"/>
  <c r="AB60" i="1" s="1"/>
  <c r="O61" i="1"/>
  <c r="O62" i="1"/>
  <c r="P62" i="1" s="1"/>
  <c r="AB62" i="1" s="1"/>
  <c r="O63" i="1"/>
  <c r="O64" i="1"/>
  <c r="P64" i="1" s="1"/>
  <c r="AB64" i="1" s="1"/>
  <c r="O65" i="1"/>
  <c r="O66" i="1"/>
  <c r="P66" i="1" s="1"/>
  <c r="AB66" i="1" s="1"/>
  <c r="O67" i="1"/>
  <c r="S67" i="1" s="1"/>
  <c r="O68" i="1"/>
  <c r="P68" i="1" s="1"/>
  <c r="AB68" i="1" s="1"/>
  <c r="O69" i="1"/>
  <c r="S69" i="1" s="1"/>
  <c r="O70" i="1"/>
  <c r="O71" i="1"/>
  <c r="S71" i="1" s="1"/>
  <c r="O72" i="1"/>
  <c r="O73" i="1"/>
  <c r="S73" i="1" s="1"/>
  <c r="O74" i="1"/>
  <c r="O75" i="1"/>
  <c r="O76" i="1"/>
  <c r="O77" i="1"/>
  <c r="O78" i="1"/>
  <c r="S78" i="1" s="1"/>
  <c r="O79" i="1"/>
  <c r="AB79" i="1" s="1"/>
  <c r="O80" i="1"/>
  <c r="O81" i="1"/>
  <c r="O82" i="1"/>
  <c r="O83" i="1"/>
  <c r="O84" i="1"/>
  <c r="O85" i="1"/>
  <c r="O86" i="1"/>
  <c r="AB86" i="1" s="1"/>
  <c r="O87" i="1"/>
  <c r="O88" i="1"/>
  <c r="O89" i="1"/>
  <c r="O90" i="1"/>
  <c r="O91" i="1"/>
  <c r="O92" i="1"/>
  <c r="O93" i="1"/>
  <c r="S93" i="1" s="1"/>
  <c r="O94" i="1"/>
  <c r="O95" i="1"/>
  <c r="P95" i="1" s="1"/>
  <c r="AB95" i="1" s="1"/>
  <c r="O96" i="1"/>
  <c r="S96" i="1" s="1"/>
  <c r="O6" i="1"/>
  <c r="P6" i="1" s="1"/>
  <c r="AB6" i="1" s="1"/>
  <c r="AB8" i="1"/>
  <c r="AB12" i="1"/>
  <c r="AB14" i="1"/>
  <c r="AB16" i="1"/>
  <c r="AB17" i="1"/>
  <c r="AB20" i="1"/>
  <c r="AB22" i="1"/>
  <c r="AB26" i="1"/>
  <c r="AB27" i="1"/>
  <c r="AB28" i="1"/>
  <c r="AB30" i="1"/>
  <c r="AB31" i="1"/>
  <c r="AB33" i="1"/>
  <c r="AB34" i="1"/>
  <c r="AB35" i="1"/>
  <c r="AB36" i="1"/>
  <c r="AB40" i="1"/>
  <c r="AB43" i="1"/>
  <c r="AB44" i="1"/>
  <c r="AB53" i="1"/>
  <c r="AB55" i="1"/>
  <c r="AB59" i="1"/>
  <c r="AB67" i="1"/>
  <c r="AB69" i="1"/>
  <c r="AB70" i="1"/>
  <c r="AB71" i="1"/>
  <c r="AB72" i="1"/>
  <c r="AB73" i="1"/>
  <c r="AB74" i="1"/>
  <c r="AB77" i="1"/>
  <c r="AB78" i="1"/>
  <c r="AB80" i="1"/>
  <c r="AB82" i="1"/>
  <c r="AB88" i="1"/>
  <c r="AB90" i="1"/>
  <c r="AB92" i="1"/>
  <c r="AB93" i="1"/>
  <c r="AB9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91" i="1" l="1"/>
  <c r="AB91" i="1"/>
  <c r="P89" i="1"/>
  <c r="AB89" i="1" s="1"/>
  <c r="S87" i="1"/>
  <c r="AB87" i="1"/>
  <c r="S85" i="1"/>
  <c r="AB85" i="1"/>
  <c r="P83" i="1"/>
  <c r="AB83" i="1" s="1"/>
  <c r="S81" i="1"/>
  <c r="AB81" i="1"/>
  <c r="P75" i="1"/>
  <c r="AB75" i="1" s="1"/>
  <c r="P65" i="1"/>
  <c r="AB65" i="1" s="1"/>
  <c r="P63" i="1"/>
  <c r="AB63" i="1" s="1"/>
  <c r="P61" i="1"/>
  <c r="AB61" i="1" s="1"/>
  <c r="P57" i="1"/>
  <c r="AB57" i="1" s="1"/>
  <c r="P49" i="1"/>
  <c r="AB49" i="1" s="1"/>
  <c r="P47" i="1"/>
  <c r="AB47" i="1" s="1"/>
  <c r="S45" i="1"/>
  <c r="AB45" i="1"/>
  <c r="S41" i="1"/>
  <c r="AB41" i="1"/>
  <c r="P39" i="1"/>
  <c r="AB39" i="1" s="1"/>
  <c r="P37" i="1"/>
  <c r="AB37" i="1" s="1"/>
  <c r="P29" i="1"/>
  <c r="AB29" i="1" s="1"/>
  <c r="P25" i="1"/>
  <c r="AB25" i="1" s="1"/>
  <c r="P23" i="1"/>
  <c r="AB23" i="1" s="1"/>
  <c r="P21" i="1"/>
  <c r="AB21" i="1" s="1"/>
  <c r="S19" i="1"/>
  <c r="AB19" i="1"/>
  <c r="P9" i="1"/>
  <c r="AB9" i="1" s="1"/>
  <c r="P7" i="1"/>
  <c r="S7" i="1" s="1"/>
  <c r="P94" i="1"/>
  <c r="AB94" i="1" s="1"/>
  <c r="P84" i="1"/>
  <c r="AB84" i="1" s="1"/>
  <c r="P76" i="1"/>
  <c r="AB76" i="1" s="1"/>
  <c r="P54" i="1"/>
  <c r="AB54" i="1" s="1"/>
  <c r="P52" i="1"/>
  <c r="AB52" i="1" s="1"/>
  <c r="P50" i="1"/>
  <c r="AB50" i="1" s="1"/>
  <c r="S42" i="1"/>
  <c r="AB42" i="1"/>
  <c r="P10" i="1"/>
  <c r="AB10" i="1" s="1"/>
  <c r="T14" i="1"/>
  <c r="T94" i="1"/>
  <c r="T93" i="1"/>
  <c r="T89" i="1"/>
  <c r="T85" i="1"/>
  <c r="T83" i="1"/>
  <c r="T76" i="1"/>
  <c r="T75" i="1"/>
  <c r="T71" i="1"/>
  <c r="T69" i="1"/>
  <c r="T67" i="1"/>
  <c r="T63" i="1"/>
  <c r="T59" i="1"/>
  <c r="T55" i="1"/>
  <c r="T52" i="1"/>
  <c r="T49" i="1"/>
  <c r="T45" i="1"/>
  <c r="T42" i="1"/>
  <c r="T39" i="1"/>
  <c r="T35" i="1"/>
  <c r="T31" i="1"/>
  <c r="T27" i="1"/>
  <c r="T23" i="1"/>
  <c r="T19" i="1"/>
  <c r="T9" i="1"/>
  <c r="K5" i="1"/>
  <c r="T96" i="1"/>
  <c r="T91" i="1"/>
  <c r="T87" i="1"/>
  <c r="T84" i="1"/>
  <c r="T81" i="1"/>
  <c r="T78" i="1"/>
  <c r="T73" i="1"/>
  <c r="T65" i="1"/>
  <c r="T61" i="1"/>
  <c r="T57" i="1"/>
  <c r="T54" i="1"/>
  <c r="T50" i="1"/>
  <c r="T47" i="1"/>
  <c r="T41" i="1"/>
  <c r="T37" i="1"/>
  <c r="T33" i="1"/>
  <c r="T29" i="1"/>
  <c r="T25" i="1"/>
  <c r="T21" i="1"/>
  <c r="T17" i="1"/>
  <c r="T10" i="1"/>
  <c r="T7" i="1"/>
  <c r="O5" i="1"/>
  <c r="T6" i="1"/>
  <c r="S95" i="1"/>
  <c r="T95" i="1"/>
  <c r="S92" i="1"/>
  <c r="T92" i="1"/>
  <c r="S90" i="1"/>
  <c r="T90" i="1"/>
  <c r="S88" i="1"/>
  <c r="T88" i="1"/>
  <c r="S86" i="1"/>
  <c r="T86" i="1"/>
  <c r="S82" i="1"/>
  <c r="T82" i="1"/>
  <c r="S80" i="1"/>
  <c r="T80" i="1"/>
  <c r="S79" i="1"/>
  <c r="T79" i="1"/>
  <c r="S77" i="1"/>
  <c r="T77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3" i="1"/>
  <c r="T53" i="1"/>
  <c r="S51" i="1"/>
  <c r="T51" i="1"/>
  <c r="S48" i="1"/>
  <c r="T48" i="1"/>
  <c r="S46" i="1"/>
  <c r="T46" i="1"/>
  <c r="S44" i="1"/>
  <c r="T44" i="1"/>
  <c r="S43" i="1"/>
  <c r="T43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5" i="1"/>
  <c r="T15" i="1"/>
  <c r="S13" i="1"/>
  <c r="T13" i="1"/>
  <c r="S12" i="1"/>
  <c r="T12" i="1"/>
  <c r="S11" i="1"/>
  <c r="T11" i="1"/>
  <c r="S8" i="1"/>
  <c r="T8" i="1"/>
  <c r="S6" i="1"/>
  <c r="S10" i="1" l="1"/>
  <c r="S50" i="1"/>
  <c r="S52" i="1"/>
  <c r="S54" i="1"/>
  <c r="S76" i="1"/>
  <c r="S84" i="1"/>
  <c r="S94" i="1"/>
  <c r="S9" i="1"/>
  <c r="S21" i="1"/>
  <c r="S23" i="1"/>
  <c r="S25" i="1"/>
  <c r="S29" i="1"/>
  <c r="S37" i="1"/>
  <c r="S39" i="1"/>
  <c r="S47" i="1"/>
  <c r="S49" i="1"/>
  <c r="S57" i="1"/>
  <c r="S61" i="1"/>
  <c r="S63" i="1"/>
  <c r="S65" i="1"/>
  <c r="S75" i="1"/>
  <c r="S83" i="1"/>
  <c r="S89" i="1"/>
  <c r="AB7" i="1"/>
  <c r="AB5" i="1" s="1"/>
  <c r="P5" i="1"/>
</calcChain>
</file>

<file path=xl/sharedStrings.xml><?xml version="1.0" encoding="utf-8"?>
<sst xmlns="http://schemas.openxmlformats.org/spreadsheetml/2006/main" count="354" uniqueCount="139">
  <si>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</si>
  <si>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</si>
  <si>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</si>
  <si>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</si>
  <si>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</si>
  <si>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</si>
  <si>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</si>
  <si>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</si>
  <si>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</si>
  <si>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</si>
  <si>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</si>
  <si>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</si>
  <si>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</si>
  <si>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</si>
  <si>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</si>
  <si>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</si>
  <si>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</si>
  <si>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</si>
  <si>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</si>
  <si>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</si>
  <si>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</si>
  <si>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</si>
  <si>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</si>
  <si>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18,09,</t>
  </si>
  <si>
    <t>12,09,</t>
  </si>
  <si>
    <t>11,09,</t>
  </si>
  <si>
    <t>05,09,</t>
  </si>
  <si>
    <t>04,09,</t>
  </si>
  <si>
    <t>29,08,</t>
  </si>
  <si>
    <t>28,08,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</si>
  <si>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</si>
  <si>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</si>
  <si>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</si>
  <si>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</si>
  <si>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</si>
  <si>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</si>
  <si>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</si>
  <si>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</si>
  <si>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</si>
  <si>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</si>
  <si>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</si>
  <si>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</si>
  <si>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</si>
  <si>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</si>
  <si>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</si>
  <si>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</si>
  <si>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</si>
  <si>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</si>
  <si>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</si>
  <si>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</si>
  <si>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</si>
  <si>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</si>
  <si>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</si>
  <si>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</si>
  <si>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</si>
  <si>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</si>
  <si>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</si>
  <si>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</si>
  <si>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</si>
  <si>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</si>
  <si>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</si>
  <si>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</si>
  <si>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</si>
  <si>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</si>
  <si>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</si>
  <si>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</si>
  <si>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</si>
  <si>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</si>
  <si>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</si>
  <si>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</si>
  <si>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</si>
  <si>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</si>
  <si>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</si>
  <si>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</si>
  <si>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</si>
  <si>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</si>
  <si>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</si>
  <si>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</si>
  <si>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</si>
  <si>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</si>
  <si>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</si>
  <si>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</si>
  <si>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</si>
  <si>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</si>
  <si>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</si>
  <si>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</si>
  <si>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</si>
  <si>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</si>
  <si>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</si>
  <si>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</si>
  <si>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</si>
  <si>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</si>
  <si>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</si>
  <si>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</si>
  <si>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</si>
  <si>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</si>
  <si>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</si>
  <si>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</si>
  <si>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</si>
  <si>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</si>
  <si>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</si>
  <si>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</si>
  <si>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</si>
  <si>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</si>
  <si>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</si>
  <si>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</si>
  <si>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</si>
  <si>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</si>
  <si>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</si>
  <si>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</si>
  <si>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</si>
  <si>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</si>
  <si>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</si>
  <si>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</si>
  <si>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</si>
  <si>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</si>
  <si>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</si>
  <si>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</si>
  <si>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</si>
  <si>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</si>
  <si>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</si>
  <si>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</si>
  <si>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</si>
  <si>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</si>
  <si>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</si>
  <si>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</si>
  <si>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</si>
  <si>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</si>
  <si>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</si>
  <si>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</si>
  <si>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</si>
  <si>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</si>
  <si>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</si>
  <si>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</si>
  <si>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ДУБЛЬ Колбаса Филейская ТМ Вязанка ТС Классическая в оболочке полиамид 0,4 кг РТТ.  Поком</t>
  </si>
  <si>
    <t>дубль на 339</t>
  </si>
  <si>
    <t>дубль на 457</t>
  </si>
  <si>
    <t>заказ</t>
  </si>
  <si>
    <t>21,09,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</si>
</sst>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7109375" style="8" customWidth="1"/>
    <col min="8" max="8" width="5.7109375" customWidth="1"/>
    <col min="9" max="9" width="14" customWidth="1"/>
    <col min="10" max="11" width="7" customWidth="1"/>
    <col min="12" max="13" width="0.5703125" customWidth="1"/>
    <col min="14" max="17" width="7" customWidth="1"/>
    <col min="18" max="18" width="21.5703125" customWidth="1"/>
    <col min="19" max="26" width="5.85546875" customWidth="1"/>
    <col min="27" max="27" width="32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137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SUM(E6:E477)</f>
        <v>35011.924000000006</v>
      </c>
      <c r="F5" s="4">
        <f>SUM(F6:F477)</f>
        <v>37448.668999999994</v>
      </c>
      <c r="G5" s="6"/>
      <c r="H5" s="1"/>
      <c r="I5" s="1"/>
      <c r="J5" s="4">
        <f t="shared" ref="J5:Q5" si="0">SUM(J6:J477)</f>
        <v>35007.262999999992</v>
      </c>
      <c r="K5" s="4">
        <f t="shared" si="0"/>
        <v>4.6610000000001719</v>
      </c>
      <c r="L5" s="4">
        <f t="shared" si="0"/>
        <v>0</v>
      </c>
      <c r="M5" s="4">
        <f t="shared" si="0"/>
        <v>0</v>
      </c>
      <c r="N5" s="4">
        <f t="shared" si="0"/>
        <v>19402.493200000004</v>
      </c>
      <c r="O5" s="4">
        <f t="shared" si="0"/>
        <v>7002.384799999998</v>
      </c>
      <c r="P5" s="4">
        <f t="shared" si="0"/>
        <v>16204.286279999998</v>
      </c>
      <c r="Q5" s="4">
        <f t="shared" si="0"/>
        <v>0</v>
      </c>
      <c r="R5" s="1"/>
      <c r="S5" s="1"/>
      <c r="T5" s="1"/>
      <c r="U5" s="4">
        <f t="shared" ref="U5:Z5" si="1">SUM(U6:U477)</f>
        <v>7164.3712000000023</v>
      </c>
      <c r="V5" s="4">
        <f t="shared" si="1"/>
        <v>7343.6346000000003</v>
      </c>
      <c r="W5" s="4">
        <f t="shared" si="1"/>
        <v>6903.3284000000003</v>
      </c>
      <c r="X5" s="4">
        <f t="shared" si="1"/>
        <v>6607.2125999999989</v>
      </c>
      <c r="Y5" s="4">
        <f t="shared" si="1"/>
        <v>6390.4765999999972</v>
      </c>
      <c r="Z5" s="4">
        <f t="shared" si="1"/>
        <v>6706.5698000000002</v>
      </c>
      <c r="AA5" s="1"/>
      <c r="AB5" s="4">
        <f>SUM(AB6:AB477)</f>
        <v>12951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257.14</v>
      </c>
      <c r="D6" s="1">
        <v>359.04899999999998</v>
      </c>
      <c r="E6" s="1">
        <v>254.43100000000001</v>
      </c>
      <c r="F6" s="1">
        <v>311.22500000000002</v>
      </c>
      <c r="G6" s="6">
        <v>1</v>
      </c>
      <c r="H6" s="1">
        <v>50</v>
      </c>
      <c r="I6" s="1" t="s">
        <v>32</v>
      </c>
      <c r="J6" s="1">
        <v>246.8</v>
      </c>
      <c r="K6" s="1">
        <f t="shared" ref="K6:K31" si="2">E6-J6</f>
        <v>7.6310000000000002</v>
      </c>
      <c r="L6" s="1"/>
      <c r="M6" s="1"/>
      <c r="N6" s="1">
        <v>66.459360000000004</v>
      </c>
      <c r="O6" s="1">
        <f>E6/5</f>
        <v>50.886200000000002</v>
      </c>
      <c r="P6" s="5">
        <f>10*O6-N6-F6</f>
        <v>131.17764</v>
      </c>
      <c r="Q6" s="5"/>
      <c r="R6" s="1"/>
      <c r="S6" s="1">
        <f>(F6+N6+P6)/O6</f>
        <v>10</v>
      </c>
      <c r="T6" s="1">
        <f>(F6+N6)/O6</f>
        <v>7.4221372395659335</v>
      </c>
      <c r="U6" s="1">
        <v>51.532799999999988</v>
      </c>
      <c r="V6" s="1">
        <v>58.968800000000002</v>
      </c>
      <c r="W6" s="1">
        <v>52.753599999999992</v>
      </c>
      <c r="X6" s="1">
        <v>49.845599999999997</v>
      </c>
      <c r="Y6" s="1">
        <v>47.353200000000001</v>
      </c>
      <c r="Z6" s="1">
        <v>51.831600000000002</v>
      </c>
      <c r="AA6" s="1"/>
      <c r="AB6" s="1">
        <f t="shared" ref="AB6:AB37" si="3">ROUND(P6*G6,0)</f>
        <v>131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318.68900000000002</v>
      </c>
      <c r="D7" s="1">
        <v>269.45400000000001</v>
      </c>
      <c r="E7" s="1">
        <v>284.54500000000002</v>
      </c>
      <c r="F7" s="1">
        <v>251.929</v>
      </c>
      <c r="G7" s="6">
        <v>1</v>
      </c>
      <c r="H7" s="1">
        <v>45</v>
      </c>
      <c r="I7" s="1" t="s">
        <v>32</v>
      </c>
      <c r="J7" s="1">
        <v>262.46300000000002</v>
      </c>
      <c r="K7" s="1">
        <f t="shared" si="2"/>
        <v>22.081999999999994</v>
      </c>
      <c r="L7" s="1"/>
      <c r="M7" s="1"/>
      <c r="N7" s="1">
        <v>197.6934</v>
      </c>
      <c r="O7" s="1">
        <f t="shared" ref="O7:O60" si="4">E7/5</f>
        <v>56.909000000000006</v>
      </c>
      <c r="P7" s="5">
        <f t="shared" ref="P7:P15" si="5">10*O7-N7-F7</f>
        <v>119.46760000000003</v>
      </c>
      <c r="Q7" s="5"/>
      <c r="R7" s="1"/>
      <c r="S7" s="1">
        <f t="shared" ref="S7:S60" si="6">(F7+N7+P7)/O7</f>
        <v>10</v>
      </c>
      <c r="T7" s="1">
        <f t="shared" ref="T7:T60" si="7">(F7+N7)/O7</f>
        <v>7.9007257200091363</v>
      </c>
      <c r="U7" s="1">
        <v>55.534799999999997</v>
      </c>
      <c r="V7" s="1">
        <v>52.353400000000001</v>
      </c>
      <c r="W7" s="1">
        <v>47.943600000000004</v>
      </c>
      <c r="X7" s="1">
        <v>53.565199999999997</v>
      </c>
      <c r="Y7" s="1">
        <v>57.848399999999998</v>
      </c>
      <c r="Z7" s="1">
        <v>57.284999999999997</v>
      </c>
      <c r="AA7" s="1"/>
      <c r="AB7" s="1">
        <f t="shared" si="3"/>
        <v>119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647.89099999999996</v>
      </c>
      <c r="D8" s="1">
        <v>830.28800000000001</v>
      </c>
      <c r="E8" s="1">
        <v>546.20699999999999</v>
      </c>
      <c r="F8" s="1">
        <v>812.19</v>
      </c>
      <c r="G8" s="6">
        <v>1</v>
      </c>
      <c r="H8" s="1">
        <v>45</v>
      </c>
      <c r="I8" s="1" t="s">
        <v>32</v>
      </c>
      <c r="J8" s="1">
        <v>497.2</v>
      </c>
      <c r="K8" s="1">
        <f t="shared" si="2"/>
        <v>49.007000000000005</v>
      </c>
      <c r="L8" s="1"/>
      <c r="M8" s="1"/>
      <c r="N8" s="1">
        <v>56.409600000000182</v>
      </c>
      <c r="O8" s="1">
        <f t="shared" si="4"/>
        <v>109.2414</v>
      </c>
      <c r="P8" s="5">
        <f t="shared" si="5"/>
        <v>223.81439999999975</v>
      </c>
      <c r="Q8" s="5"/>
      <c r="R8" s="1"/>
      <c r="S8" s="1">
        <f t="shared" si="6"/>
        <v>10</v>
      </c>
      <c r="T8" s="1">
        <f t="shared" si="7"/>
        <v>7.951194327425319</v>
      </c>
      <c r="U8" s="1">
        <v>121.05200000000001</v>
      </c>
      <c r="V8" s="1">
        <v>135.42859999999999</v>
      </c>
      <c r="W8" s="1">
        <v>116.27760000000001</v>
      </c>
      <c r="X8" s="1">
        <v>119.2136</v>
      </c>
      <c r="Y8" s="1">
        <v>110.544</v>
      </c>
      <c r="Z8" s="1">
        <v>103.3754</v>
      </c>
      <c r="AA8" s="1"/>
      <c r="AB8" s="1">
        <f t="shared" si="3"/>
        <v>224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22.657</v>
      </c>
      <c r="D9" s="1">
        <v>33.911999999999999</v>
      </c>
      <c r="E9" s="1">
        <v>22.297000000000001</v>
      </c>
      <c r="F9" s="1">
        <v>14.073</v>
      </c>
      <c r="G9" s="6">
        <v>1</v>
      </c>
      <c r="H9" s="1">
        <v>40</v>
      </c>
      <c r="I9" s="1" t="s">
        <v>32</v>
      </c>
      <c r="J9" s="1">
        <v>22.1</v>
      </c>
      <c r="K9" s="1">
        <f t="shared" si="2"/>
        <v>0.19699999999999918</v>
      </c>
      <c r="L9" s="1"/>
      <c r="M9" s="1"/>
      <c r="N9" s="1"/>
      <c r="O9" s="1">
        <f t="shared" si="4"/>
        <v>4.4594000000000005</v>
      </c>
      <c r="P9" s="5">
        <f t="shared" si="5"/>
        <v>30.521000000000008</v>
      </c>
      <c r="Q9" s="5"/>
      <c r="R9" s="1"/>
      <c r="S9" s="1">
        <f t="shared" si="6"/>
        <v>10</v>
      </c>
      <c r="T9" s="1">
        <f t="shared" si="7"/>
        <v>3.155805713773153</v>
      </c>
      <c r="U9" s="1">
        <v>2.2635999999999998</v>
      </c>
      <c r="V9" s="1">
        <v>3.1850000000000001</v>
      </c>
      <c r="W9" s="1">
        <v>4.0491999999999999</v>
      </c>
      <c r="X9" s="1">
        <v>3.6551999999999998</v>
      </c>
      <c r="Y9" s="1">
        <v>3.8031999999999999</v>
      </c>
      <c r="Z9" s="1">
        <v>2.7631999999999999</v>
      </c>
      <c r="AA9" s="1"/>
      <c r="AB9" s="1">
        <f t="shared" si="3"/>
        <v>31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36</v>
      </c>
      <c r="C10" s="1">
        <v>650</v>
      </c>
      <c r="D10" s="1">
        <v>924</v>
      </c>
      <c r="E10" s="1">
        <v>879</v>
      </c>
      <c r="F10" s="1">
        <v>537</v>
      </c>
      <c r="G10" s="6">
        <v>0.45</v>
      </c>
      <c r="H10" s="1">
        <v>45</v>
      </c>
      <c r="I10" s="1" t="s">
        <v>32</v>
      </c>
      <c r="J10" s="1">
        <v>895</v>
      </c>
      <c r="K10" s="1">
        <f t="shared" si="2"/>
        <v>-16</v>
      </c>
      <c r="L10" s="1"/>
      <c r="M10" s="1"/>
      <c r="N10" s="1">
        <v>139.40000000000009</v>
      </c>
      <c r="O10" s="1">
        <f t="shared" si="4"/>
        <v>175.8</v>
      </c>
      <c r="P10" s="5">
        <f t="shared" si="5"/>
        <v>1081.5999999999999</v>
      </c>
      <c r="Q10" s="5"/>
      <c r="R10" s="1"/>
      <c r="S10" s="1">
        <f t="shared" si="6"/>
        <v>10</v>
      </c>
      <c r="T10" s="1">
        <f t="shared" si="7"/>
        <v>3.8475540386803186</v>
      </c>
      <c r="U10" s="1">
        <v>129.80000000000001</v>
      </c>
      <c r="V10" s="1">
        <v>140.4</v>
      </c>
      <c r="W10" s="1">
        <v>140.6</v>
      </c>
      <c r="X10" s="1">
        <v>120.8</v>
      </c>
      <c r="Y10" s="1">
        <v>108.8</v>
      </c>
      <c r="Z10" s="1">
        <v>115.4</v>
      </c>
      <c r="AA10" s="1"/>
      <c r="AB10" s="1">
        <f t="shared" si="3"/>
        <v>487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36</v>
      </c>
      <c r="C11" s="1">
        <v>971</v>
      </c>
      <c r="D11" s="1">
        <v>1194</v>
      </c>
      <c r="E11" s="1">
        <v>1096.45</v>
      </c>
      <c r="F11" s="1">
        <v>877.55</v>
      </c>
      <c r="G11" s="6">
        <v>0.45</v>
      </c>
      <c r="H11" s="1">
        <v>45</v>
      </c>
      <c r="I11" s="1" t="s">
        <v>32</v>
      </c>
      <c r="J11" s="1">
        <v>1102</v>
      </c>
      <c r="K11" s="1">
        <f t="shared" si="2"/>
        <v>-5.5499999999999545</v>
      </c>
      <c r="L11" s="1"/>
      <c r="M11" s="1"/>
      <c r="N11" s="1">
        <v>376.80000000000018</v>
      </c>
      <c r="O11" s="1">
        <f t="shared" si="4"/>
        <v>219.29000000000002</v>
      </c>
      <c r="P11" s="5">
        <f t="shared" si="5"/>
        <v>938.55</v>
      </c>
      <c r="Q11" s="5"/>
      <c r="R11" s="1"/>
      <c r="S11" s="1">
        <f t="shared" si="6"/>
        <v>10</v>
      </c>
      <c r="T11" s="1">
        <f t="shared" si="7"/>
        <v>5.7200510739203798</v>
      </c>
      <c r="U11" s="1">
        <v>194</v>
      </c>
      <c r="V11" s="1">
        <v>195.4</v>
      </c>
      <c r="W11" s="1">
        <v>208.8</v>
      </c>
      <c r="X11" s="1">
        <v>183.8</v>
      </c>
      <c r="Y11" s="1">
        <v>166.8</v>
      </c>
      <c r="Z11" s="1">
        <v>180</v>
      </c>
      <c r="AA11" s="1"/>
      <c r="AB11" s="1">
        <f t="shared" si="3"/>
        <v>422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36</v>
      </c>
      <c r="C12" s="1">
        <v>42</v>
      </c>
      <c r="D12" s="1">
        <v>45</v>
      </c>
      <c r="E12" s="1">
        <v>20</v>
      </c>
      <c r="F12" s="1">
        <v>59</v>
      </c>
      <c r="G12" s="6">
        <v>0.17</v>
      </c>
      <c r="H12" s="1">
        <v>180</v>
      </c>
      <c r="I12" s="1" t="s">
        <v>32</v>
      </c>
      <c r="J12" s="1">
        <v>22</v>
      </c>
      <c r="K12" s="1">
        <f t="shared" si="2"/>
        <v>-2</v>
      </c>
      <c r="L12" s="1"/>
      <c r="M12" s="1"/>
      <c r="N12" s="1"/>
      <c r="O12" s="1">
        <f t="shared" si="4"/>
        <v>4</v>
      </c>
      <c r="P12" s="5"/>
      <c r="Q12" s="5"/>
      <c r="R12" s="1"/>
      <c r="S12" s="1">
        <f t="shared" si="6"/>
        <v>14.75</v>
      </c>
      <c r="T12" s="1">
        <f t="shared" si="7"/>
        <v>14.75</v>
      </c>
      <c r="U12" s="1">
        <v>5.2</v>
      </c>
      <c r="V12" s="1">
        <v>7</v>
      </c>
      <c r="W12" s="1">
        <v>8</v>
      </c>
      <c r="X12" s="1">
        <v>6.8</v>
      </c>
      <c r="Y12" s="1">
        <v>6.2</v>
      </c>
      <c r="Z12" s="1">
        <v>7.8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36</v>
      </c>
      <c r="C13" s="1">
        <v>28</v>
      </c>
      <c r="D13" s="1">
        <v>42</v>
      </c>
      <c r="E13" s="1">
        <v>-8</v>
      </c>
      <c r="F13" s="1">
        <v>42</v>
      </c>
      <c r="G13" s="6">
        <v>0.3</v>
      </c>
      <c r="H13" s="1">
        <v>40</v>
      </c>
      <c r="I13" s="1" t="s">
        <v>32</v>
      </c>
      <c r="J13" s="1">
        <v>14</v>
      </c>
      <c r="K13" s="1">
        <f t="shared" si="2"/>
        <v>-22</v>
      </c>
      <c r="L13" s="1"/>
      <c r="M13" s="1"/>
      <c r="N13" s="1"/>
      <c r="O13" s="1">
        <f t="shared" si="4"/>
        <v>-1.6</v>
      </c>
      <c r="P13" s="5"/>
      <c r="Q13" s="5"/>
      <c r="R13" s="1"/>
      <c r="S13" s="1">
        <f t="shared" si="6"/>
        <v>-26.25</v>
      </c>
      <c r="T13" s="1">
        <f t="shared" si="7"/>
        <v>-26.25</v>
      </c>
      <c r="U13" s="1">
        <v>3.2</v>
      </c>
      <c r="V13" s="1">
        <v>6</v>
      </c>
      <c r="W13" s="1">
        <v>4.2</v>
      </c>
      <c r="X13" s="1">
        <v>2</v>
      </c>
      <c r="Y13" s="1">
        <v>4.2</v>
      </c>
      <c r="Z13" s="1">
        <v>5.2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42</v>
      </c>
      <c r="B14" s="1" t="s">
        <v>36</v>
      </c>
      <c r="C14" s="1"/>
      <c r="D14" s="1"/>
      <c r="E14" s="1"/>
      <c r="F14" s="1"/>
      <c r="G14" s="6">
        <v>0.4</v>
      </c>
      <c r="H14" s="1">
        <v>50</v>
      </c>
      <c r="I14" s="1" t="s">
        <v>32</v>
      </c>
      <c r="J14" s="1">
        <v>238</v>
      </c>
      <c r="K14" s="1">
        <f t="shared" si="2"/>
        <v>-238</v>
      </c>
      <c r="L14" s="1"/>
      <c r="M14" s="1"/>
      <c r="N14" s="16"/>
      <c r="O14" s="1">
        <f t="shared" si="4"/>
        <v>0</v>
      </c>
      <c r="P14" s="17">
        <v>100</v>
      </c>
      <c r="Q14" s="5"/>
      <c r="R14" s="1"/>
      <c r="S14" s="1" t="e">
        <f t="shared" si="6"/>
        <v>#DIV/0!</v>
      </c>
      <c r="T14" s="1" t="e">
        <f t="shared" si="7"/>
        <v>#DIV/0!</v>
      </c>
      <c r="U14" s="1">
        <v>6.4</v>
      </c>
      <c r="V14" s="1">
        <v>8.8000000000000007</v>
      </c>
      <c r="W14" s="1">
        <v>14.8</v>
      </c>
      <c r="X14" s="1">
        <v>12.4</v>
      </c>
      <c r="Y14" s="1">
        <v>0</v>
      </c>
      <c r="Z14" s="1">
        <v>0</v>
      </c>
      <c r="AA14" s="16" t="s">
        <v>43</v>
      </c>
      <c r="AB14" s="1">
        <f t="shared" si="3"/>
        <v>40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36</v>
      </c>
      <c r="C15" s="1">
        <v>147</v>
      </c>
      <c r="D15" s="1">
        <v>105</v>
      </c>
      <c r="E15" s="1">
        <v>135</v>
      </c>
      <c r="F15" s="1">
        <v>81</v>
      </c>
      <c r="G15" s="6">
        <v>0.17</v>
      </c>
      <c r="H15" s="1">
        <v>180</v>
      </c>
      <c r="I15" s="1" t="s">
        <v>32</v>
      </c>
      <c r="J15" s="1">
        <v>135</v>
      </c>
      <c r="K15" s="1">
        <f t="shared" si="2"/>
        <v>0</v>
      </c>
      <c r="L15" s="1"/>
      <c r="M15" s="1"/>
      <c r="N15" s="1"/>
      <c r="O15" s="1">
        <f t="shared" si="4"/>
        <v>27</v>
      </c>
      <c r="P15" s="5">
        <f t="shared" si="5"/>
        <v>189</v>
      </c>
      <c r="Q15" s="5"/>
      <c r="R15" s="1"/>
      <c r="S15" s="1">
        <f t="shared" si="6"/>
        <v>10</v>
      </c>
      <c r="T15" s="1">
        <f t="shared" si="7"/>
        <v>3</v>
      </c>
      <c r="U15" s="1">
        <v>17.8</v>
      </c>
      <c r="V15" s="1">
        <v>20.6</v>
      </c>
      <c r="W15" s="1">
        <v>26</v>
      </c>
      <c r="X15" s="1">
        <v>22.8</v>
      </c>
      <c r="Y15" s="1">
        <v>13.2</v>
      </c>
      <c r="Z15" s="1">
        <v>15.8</v>
      </c>
      <c r="AA15" s="1"/>
      <c r="AB15" s="1">
        <f t="shared" si="3"/>
        <v>32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8" t="s">
        <v>45</v>
      </c>
      <c r="B16" s="18" t="s">
        <v>36</v>
      </c>
      <c r="C16" s="18"/>
      <c r="D16" s="18"/>
      <c r="E16" s="18"/>
      <c r="F16" s="18"/>
      <c r="G16" s="19">
        <v>0</v>
      </c>
      <c r="H16" s="18">
        <v>50</v>
      </c>
      <c r="I16" s="18" t="s">
        <v>32</v>
      </c>
      <c r="J16" s="18"/>
      <c r="K16" s="18">
        <f t="shared" si="2"/>
        <v>0</v>
      </c>
      <c r="L16" s="18"/>
      <c r="M16" s="18"/>
      <c r="N16" s="18"/>
      <c r="O16" s="18">
        <f t="shared" si="4"/>
        <v>0</v>
      </c>
      <c r="P16" s="20"/>
      <c r="Q16" s="20"/>
      <c r="R16" s="18"/>
      <c r="S16" s="18" t="e">
        <f t="shared" si="6"/>
        <v>#DIV/0!</v>
      </c>
      <c r="T16" s="18" t="e">
        <f t="shared" si="7"/>
        <v>#DIV/0!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 t="s">
        <v>46</v>
      </c>
      <c r="AB16" s="18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8" t="s">
        <v>47</v>
      </c>
      <c r="B17" s="18" t="s">
        <v>36</v>
      </c>
      <c r="C17" s="18"/>
      <c r="D17" s="18"/>
      <c r="E17" s="18"/>
      <c r="F17" s="18"/>
      <c r="G17" s="19">
        <v>0</v>
      </c>
      <c r="H17" s="18">
        <v>50</v>
      </c>
      <c r="I17" s="18" t="s">
        <v>32</v>
      </c>
      <c r="J17" s="18"/>
      <c r="K17" s="18">
        <f t="shared" si="2"/>
        <v>0</v>
      </c>
      <c r="L17" s="18"/>
      <c r="M17" s="18"/>
      <c r="N17" s="18"/>
      <c r="O17" s="18">
        <f t="shared" si="4"/>
        <v>0</v>
      </c>
      <c r="P17" s="20"/>
      <c r="Q17" s="20"/>
      <c r="R17" s="18"/>
      <c r="S17" s="18" t="e">
        <f t="shared" si="6"/>
        <v>#DIV/0!</v>
      </c>
      <c r="T17" s="18" t="e">
        <f t="shared" si="7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 t="s">
        <v>46</v>
      </c>
      <c r="AB17" s="18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31</v>
      </c>
      <c r="C18" s="1">
        <v>2248.873</v>
      </c>
      <c r="D18" s="1">
        <v>2241.2689999999998</v>
      </c>
      <c r="E18" s="1">
        <v>2278.4940000000001</v>
      </c>
      <c r="F18" s="1">
        <v>1834.7190000000001</v>
      </c>
      <c r="G18" s="6">
        <v>1</v>
      </c>
      <c r="H18" s="1">
        <v>55</v>
      </c>
      <c r="I18" s="1" t="s">
        <v>32</v>
      </c>
      <c r="J18" s="1">
        <v>2138.41</v>
      </c>
      <c r="K18" s="1">
        <f t="shared" si="2"/>
        <v>140.08400000000029</v>
      </c>
      <c r="L18" s="1"/>
      <c r="M18" s="1"/>
      <c r="N18" s="1">
        <v>1949.44272</v>
      </c>
      <c r="O18" s="1">
        <f t="shared" si="4"/>
        <v>455.69880000000001</v>
      </c>
      <c r="P18" s="5">
        <f>10.4*O18-N18-F18</f>
        <v>955.10580000000027</v>
      </c>
      <c r="Q18" s="5"/>
      <c r="R18" s="1"/>
      <c r="S18" s="1">
        <f t="shared" si="6"/>
        <v>10.4</v>
      </c>
      <c r="T18" s="1">
        <f t="shared" si="7"/>
        <v>8.3040853300469522</v>
      </c>
      <c r="U18" s="1">
        <v>454.80919999999998</v>
      </c>
      <c r="V18" s="1">
        <v>427.89120000000003</v>
      </c>
      <c r="W18" s="1">
        <v>408.74059999999997</v>
      </c>
      <c r="X18" s="1">
        <v>397.637</v>
      </c>
      <c r="Y18" s="1">
        <v>400.084</v>
      </c>
      <c r="Z18" s="1">
        <v>421.78300000000002</v>
      </c>
      <c r="AA18" s="1"/>
      <c r="AB18" s="1">
        <f t="shared" si="3"/>
        <v>955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31</v>
      </c>
      <c r="C19" s="1">
        <v>1478.3150000000001</v>
      </c>
      <c r="D19" s="1">
        <v>5721.9960000000001</v>
      </c>
      <c r="E19" s="1">
        <v>1792.963</v>
      </c>
      <c r="F19" s="1">
        <v>4377.7160000000003</v>
      </c>
      <c r="G19" s="6">
        <v>1</v>
      </c>
      <c r="H19" s="1">
        <v>50</v>
      </c>
      <c r="I19" s="1" t="s">
        <v>32</v>
      </c>
      <c r="J19" s="1">
        <v>1804.8</v>
      </c>
      <c r="K19" s="1">
        <f t="shared" si="2"/>
        <v>-11.836999999999989</v>
      </c>
      <c r="L19" s="1"/>
      <c r="M19" s="1"/>
      <c r="N19" s="1"/>
      <c r="O19" s="1">
        <f t="shared" si="4"/>
        <v>358.5926</v>
      </c>
      <c r="P19" s="5"/>
      <c r="Q19" s="5"/>
      <c r="R19" s="1"/>
      <c r="S19" s="1">
        <f t="shared" si="6"/>
        <v>12.20804891121568</v>
      </c>
      <c r="T19" s="1">
        <f t="shared" si="7"/>
        <v>12.20804891121568</v>
      </c>
      <c r="U19" s="1">
        <v>480.62180000000001</v>
      </c>
      <c r="V19" s="1">
        <v>638.76779999999997</v>
      </c>
      <c r="W19" s="1">
        <v>567.83519999999999</v>
      </c>
      <c r="X19" s="1">
        <v>426.33699999999999</v>
      </c>
      <c r="Y19" s="1">
        <v>467.72120000000001</v>
      </c>
      <c r="Z19" s="1">
        <v>540.37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50</v>
      </c>
      <c r="B20" s="18" t="s">
        <v>31</v>
      </c>
      <c r="C20" s="18"/>
      <c r="D20" s="18"/>
      <c r="E20" s="18"/>
      <c r="F20" s="18"/>
      <c r="G20" s="19">
        <v>0</v>
      </c>
      <c r="H20" s="18">
        <v>60</v>
      </c>
      <c r="I20" s="18" t="s">
        <v>32</v>
      </c>
      <c r="J20" s="18"/>
      <c r="K20" s="18">
        <f t="shared" si="2"/>
        <v>0</v>
      </c>
      <c r="L20" s="18"/>
      <c r="M20" s="18"/>
      <c r="N20" s="18"/>
      <c r="O20" s="18">
        <f t="shared" si="4"/>
        <v>0</v>
      </c>
      <c r="P20" s="20"/>
      <c r="Q20" s="20"/>
      <c r="R20" s="18"/>
      <c r="S20" s="18" t="e">
        <f t="shared" si="6"/>
        <v>#DIV/0!</v>
      </c>
      <c r="T20" s="18" t="e">
        <f t="shared" si="7"/>
        <v>#DIV/0!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 t="s">
        <v>46</v>
      </c>
      <c r="AB20" s="18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31</v>
      </c>
      <c r="C21" s="1">
        <v>2946.0210000000002</v>
      </c>
      <c r="D21" s="1">
        <v>2948.4</v>
      </c>
      <c r="E21" s="1">
        <v>2843.5940000000001</v>
      </c>
      <c r="F21" s="1">
        <v>2583.4180000000001</v>
      </c>
      <c r="G21" s="6">
        <v>1</v>
      </c>
      <c r="H21" s="1">
        <v>60</v>
      </c>
      <c r="I21" s="1" t="s">
        <v>32</v>
      </c>
      <c r="J21" s="1">
        <v>2657.03</v>
      </c>
      <c r="K21" s="1">
        <f t="shared" si="2"/>
        <v>186.56399999999985</v>
      </c>
      <c r="L21" s="1"/>
      <c r="M21" s="1"/>
      <c r="N21" s="1">
        <v>2490.1129600000022</v>
      </c>
      <c r="O21" s="1">
        <f t="shared" si="4"/>
        <v>568.71879999999999</v>
      </c>
      <c r="P21" s="5">
        <f>10*O21-N21-F21</f>
        <v>613.65703999999778</v>
      </c>
      <c r="Q21" s="5"/>
      <c r="R21" s="1"/>
      <c r="S21" s="1">
        <f t="shared" si="6"/>
        <v>10</v>
      </c>
      <c r="T21" s="1">
        <f t="shared" si="7"/>
        <v>8.9209833752638428</v>
      </c>
      <c r="U21" s="1">
        <v>595.61159999999995</v>
      </c>
      <c r="V21" s="1">
        <v>562.99939999999992</v>
      </c>
      <c r="W21" s="1">
        <v>530.96400000000006</v>
      </c>
      <c r="X21" s="1">
        <v>528.43779999999992</v>
      </c>
      <c r="Y21" s="1">
        <v>502.1404</v>
      </c>
      <c r="Z21" s="1">
        <v>508.98219999999998</v>
      </c>
      <c r="AA21" s="1"/>
      <c r="AB21" s="1">
        <f t="shared" si="3"/>
        <v>614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52</v>
      </c>
      <c r="B22" s="10" t="s">
        <v>31</v>
      </c>
      <c r="C22" s="10"/>
      <c r="D22" s="10">
        <v>2.5129999999999999</v>
      </c>
      <c r="E22" s="15">
        <v>2.7549999999999999</v>
      </c>
      <c r="F22" s="15">
        <v>-3.4649999999999999</v>
      </c>
      <c r="G22" s="11">
        <v>0</v>
      </c>
      <c r="H22" s="10">
        <v>60</v>
      </c>
      <c r="I22" s="10" t="s">
        <v>53</v>
      </c>
      <c r="J22" s="10">
        <v>3.3</v>
      </c>
      <c r="K22" s="10">
        <f t="shared" si="2"/>
        <v>-0.54499999999999993</v>
      </c>
      <c r="L22" s="10"/>
      <c r="M22" s="10"/>
      <c r="N22" s="10"/>
      <c r="O22" s="10">
        <f t="shared" si="4"/>
        <v>0.55099999999999993</v>
      </c>
      <c r="P22" s="12"/>
      <c r="Q22" s="12"/>
      <c r="R22" s="10"/>
      <c r="S22" s="10">
        <f t="shared" si="6"/>
        <v>-6.2885662431941931</v>
      </c>
      <c r="T22" s="10">
        <f t="shared" si="7"/>
        <v>-6.2885662431941931</v>
      </c>
      <c r="U22" s="10">
        <v>2.4306000000000001</v>
      </c>
      <c r="V22" s="10">
        <v>15.133800000000001</v>
      </c>
      <c r="W22" s="10">
        <v>21.0032</v>
      </c>
      <c r="X22" s="10">
        <v>16.844999999999999</v>
      </c>
      <c r="Y22" s="10">
        <v>8.3640000000000008</v>
      </c>
      <c r="Z22" s="10">
        <v>0.33200000000000002</v>
      </c>
      <c r="AA22" s="10" t="s">
        <v>136</v>
      </c>
      <c r="AB22" s="10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31</v>
      </c>
      <c r="C23" s="1">
        <v>646.279</v>
      </c>
      <c r="D23" s="1">
        <v>389.15</v>
      </c>
      <c r="E23" s="1">
        <v>542.21900000000005</v>
      </c>
      <c r="F23" s="1">
        <v>403.505</v>
      </c>
      <c r="G23" s="6">
        <v>1</v>
      </c>
      <c r="H23" s="1">
        <v>60</v>
      </c>
      <c r="I23" s="1" t="s">
        <v>32</v>
      </c>
      <c r="J23" s="1">
        <v>510.75</v>
      </c>
      <c r="K23" s="1">
        <f t="shared" si="2"/>
        <v>31.469000000000051</v>
      </c>
      <c r="L23" s="1"/>
      <c r="M23" s="1"/>
      <c r="N23" s="1">
        <v>626.47695999999996</v>
      </c>
      <c r="O23" s="1">
        <f t="shared" si="4"/>
        <v>108.44380000000001</v>
      </c>
      <c r="P23" s="5">
        <f t="shared" ref="P23:P25" si="8">10*O23-N23-F23</f>
        <v>54.456040000000144</v>
      </c>
      <c r="Q23" s="5"/>
      <c r="R23" s="1"/>
      <c r="S23" s="1">
        <f t="shared" si="6"/>
        <v>10</v>
      </c>
      <c r="T23" s="1">
        <f t="shared" si="7"/>
        <v>9.4978409093004856</v>
      </c>
      <c r="U23" s="1">
        <v>111.86360000000001</v>
      </c>
      <c r="V23" s="1">
        <v>98.034000000000006</v>
      </c>
      <c r="W23" s="1">
        <v>90.254400000000004</v>
      </c>
      <c r="X23" s="1">
        <v>95.492400000000004</v>
      </c>
      <c r="Y23" s="1">
        <v>85.029200000000003</v>
      </c>
      <c r="Z23" s="1">
        <v>78.430599999999998</v>
      </c>
      <c r="AA23" s="1"/>
      <c r="AB23" s="1">
        <f t="shared" si="3"/>
        <v>54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31</v>
      </c>
      <c r="C24" s="1">
        <v>807.69799999999998</v>
      </c>
      <c r="D24" s="1">
        <v>1418.751</v>
      </c>
      <c r="E24" s="1">
        <v>1047.6189999999999</v>
      </c>
      <c r="F24" s="1">
        <v>1023.001</v>
      </c>
      <c r="G24" s="6">
        <v>1</v>
      </c>
      <c r="H24" s="1">
        <v>60</v>
      </c>
      <c r="I24" s="1" t="s">
        <v>32</v>
      </c>
      <c r="J24" s="1">
        <v>990.38</v>
      </c>
      <c r="K24" s="1">
        <f t="shared" si="2"/>
        <v>57.238999999999919</v>
      </c>
      <c r="L24" s="1"/>
      <c r="M24" s="1"/>
      <c r="N24" s="1">
        <v>780.9797199999997</v>
      </c>
      <c r="O24" s="1">
        <f t="shared" si="4"/>
        <v>209.52379999999999</v>
      </c>
      <c r="P24" s="5">
        <f t="shared" si="8"/>
        <v>291.25728000000004</v>
      </c>
      <c r="Q24" s="5"/>
      <c r="R24" s="1"/>
      <c r="S24" s="1">
        <f t="shared" si="6"/>
        <v>9.9999999999999964</v>
      </c>
      <c r="T24" s="1">
        <f t="shared" si="7"/>
        <v>8.6099083731776513</v>
      </c>
      <c r="U24" s="1">
        <v>215.34299999999999</v>
      </c>
      <c r="V24" s="1">
        <v>214.87819999999999</v>
      </c>
      <c r="W24" s="1">
        <v>181.9196</v>
      </c>
      <c r="X24" s="1">
        <v>175.31120000000001</v>
      </c>
      <c r="Y24" s="1">
        <v>174.90440000000001</v>
      </c>
      <c r="Z24" s="1">
        <v>183.36439999999999</v>
      </c>
      <c r="AA24" s="1"/>
      <c r="AB24" s="1">
        <f t="shared" si="3"/>
        <v>291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31</v>
      </c>
      <c r="C25" s="1">
        <v>1768.546</v>
      </c>
      <c r="D25" s="1">
        <v>2154.2469999999998</v>
      </c>
      <c r="E25" s="1">
        <v>1837.26</v>
      </c>
      <c r="F25" s="1">
        <v>1806.8779999999999</v>
      </c>
      <c r="G25" s="6">
        <v>1</v>
      </c>
      <c r="H25" s="1">
        <v>60</v>
      </c>
      <c r="I25" s="1" t="s">
        <v>32</v>
      </c>
      <c r="J25" s="1">
        <v>1733.7</v>
      </c>
      <c r="K25" s="1">
        <f t="shared" si="2"/>
        <v>103.55999999999995</v>
      </c>
      <c r="L25" s="1"/>
      <c r="M25" s="1"/>
      <c r="N25" s="1">
        <v>1679.2827200000011</v>
      </c>
      <c r="O25" s="1">
        <f t="shared" si="4"/>
        <v>367.452</v>
      </c>
      <c r="P25" s="5">
        <f t="shared" si="8"/>
        <v>188.35927999999899</v>
      </c>
      <c r="Q25" s="5"/>
      <c r="R25" s="1"/>
      <c r="S25" s="1">
        <f t="shared" si="6"/>
        <v>9.9999999999999982</v>
      </c>
      <c r="T25" s="1">
        <f t="shared" si="7"/>
        <v>9.4873907884567252</v>
      </c>
      <c r="U25" s="1">
        <v>403.78320000000002</v>
      </c>
      <c r="V25" s="1">
        <v>378.5958</v>
      </c>
      <c r="W25" s="1">
        <v>340.14</v>
      </c>
      <c r="X25" s="1">
        <v>338.36759999999998</v>
      </c>
      <c r="Y25" s="1">
        <v>291.04739999999998</v>
      </c>
      <c r="Z25" s="1">
        <v>296.62400000000002</v>
      </c>
      <c r="AA25" s="1"/>
      <c r="AB25" s="1">
        <f t="shared" si="3"/>
        <v>188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31</v>
      </c>
      <c r="C26" s="1">
        <v>30.507000000000001</v>
      </c>
      <c r="D26" s="1">
        <v>79.001000000000005</v>
      </c>
      <c r="E26" s="1">
        <v>36.743000000000002</v>
      </c>
      <c r="F26" s="1">
        <v>55.462000000000003</v>
      </c>
      <c r="G26" s="6">
        <v>1</v>
      </c>
      <c r="H26" s="1">
        <v>35</v>
      </c>
      <c r="I26" s="1" t="s">
        <v>32</v>
      </c>
      <c r="J26" s="1">
        <v>46.3</v>
      </c>
      <c r="K26" s="1">
        <f t="shared" si="2"/>
        <v>-9.5569999999999951</v>
      </c>
      <c r="L26" s="1"/>
      <c r="M26" s="1"/>
      <c r="N26" s="1">
        <v>24.958800000000011</v>
      </c>
      <c r="O26" s="1">
        <f t="shared" si="4"/>
        <v>7.3486000000000002</v>
      </c>
      <c r="P26" s="5"/>
      <c r="Q26" s="5"/>
      <c r="R26" s="1"/>
      <c r="S26" s="1">
        <f t="shared" si="6"/>
        <v>10.943689954549168</v>
      </c>
      <c r="T26" s="1">
        <f t="shared" si="7"/>
        <v>10.943689954549168</v>
      </c>
      <c r="U26" s="1">
        <v>9.4578000000000007</v>
      </c>
      <c r="V26" s="1">
        <v>8.5670000000000002</v>
      </c>
      <c r="W26" s="1">
        <v>5.3754</v>
      </c>
      <c r="X26" s="1">
        <v>5.6991999999999994</v>
      </c>
      <c r="Y26" s="1">
        <v>5.3432000000000004</v>
      </c>
      <c r="Z26" s="1">
        <v>5.3540000000000001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8" t="s">
        <v>58</v>
      </c>
      <c r="B27" s="18" t="s">
        <v>31</v>
      </c>
      <c r="C27" s="18"/>
      <c r="D27" s="18"/>
      <c r="E27" s="18"/>
      <c r="F27" s="18"/>
      <c r="G27" s="19">
        <v>0</v>
      </c>
      <c r="H27" s="18">
        <v>30</v>
      </c>
      <c r="I27" s="18" t="s">
        <v>32</v>
      </c>
      <c r="J27" s="18"/>
      <c r="K27" s="18">
        <f t="shared" si="2"/>
        <v>0</v>
      </c>
      <c r="L27" s="18"/>
      <c r="M27" s="18"/>
      <c r="N27" s="18"/>
      <c r="O27" s="18">
        <f t="shared" si="4"/>
        <v>0</v>
      </c>
      <c r="P27" s="20"/>
      <c r="Q27" s="20"/>
      <c r="R27" s="18"/>
      <c r="S27" s="18" t="e">
        <f t="shared" si="6"/>
        <v>#DIV/0!</v>
      </c>
      <c r="T27" s="18" t="e">
        <f t="shared" si="7"/>
        <v>#DIV/0!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 t="s">
        <v>46</v>
      </c>
      <c r="AB27" s="18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8" t="s">
        <v>59</v>
      </c>
      <c r="B28" s="18" t="s">
        <v>31</v>
      </c>
      <c r="C28" s="18"/>
      <c r="D28" s="18"/>
      <c r="E28" s="18"/>
      <c r="F28" s="18"/>
      <c r="G28" s="19">
        <v>0</v>
      </c>
      <c r="H28" s="18">
        <v>30</v>
      </c>
      <c r="I28" s="18" t="s">
        <v>32</v>
      </c>
      <c r="J28" s="18"/>
      <c r="K28" s="18">
        <f t="shared" si="2"/>
        <v>0</v>
      </c>
      <c r="L28" s="18"/>
      <c r="M28" s="18"/>
      <c r="N28" s="18"/>
      <c r="O28" s="18">
        <f t="shared" si="4"/>
        <v>0</v>
      </c>
      <c r="P28" s="20"/>
      <c r="Q28" s="20"/>
      <c r="R28" s="18"/>
      <c r="S28" s="18" t="e">
        <f t="shared" si="6"/>
        <v>#DIV/0!</v>
      </c>
      <c r="T28" s="18" t="e">
        <f t="shared" si="7"/>
        <v>#DIV/0!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 t="s">
        <v>46</v>
      </c>
      <c r="AB28" s="18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31</v>
      </c>
      <c r="C29" s="1">
        <v>603.19600000000003</v>
      </c>
      <c r="D29" s="1">
        <v>606.995</v>
      </c>
      <c r="E29" s="1">
        <v>535.69299999999998</v>
      </c>
      <c r="F29" s="1">
        <v>549.97400000000005</v>
      </c>
      <c r="G29" s="6">
        <v>1</v>
      </c>
      <c r="H29" s="1">
        <v>30</v>
      </c>
      <c r="I29" s="1" t="s">
        <v>32</v>
      </c>
      <c r="J29" s="1">
        <v>555.6</v>
      </c>
      <c r="K29" s="1">
        <f t="shared" si="2"/>
        <v>-19.907000000000039</v>
      </c>
      <c r="L29" s="1"/>
      <c r="M29" s="1"/>
      <c r="N29" s="1">
        <v>244.10820000000001</v>
      </c>
      <c r="O29" s="1">
        <f t="shared" si="4"/>
        <v>107.1386</v>
      </c>
      <c r="P29" s="5">
        <f>10*O29-N29-F29</f>
        <v>277.30379999999991</v>
      </c>
      <c r="Q29" s="5"/>
      <c r="R29" s="1"/>
      <c r="S29" s="1">
        <f t="shared" si="6"/>
        <v>10</v>
      </c>
      <c r="T29" s="1">
        <f t="shared" si="7"/>
        <v>7.4117283593401453</v>
      </c>
      <c r="U29" s="1">
        <v>108.52</v>
      </c>
      <c r="V29" s="1">
        <v>109.46720000000001</v>
      </c>
      <c r="W29" s="1">
        <v>103.3142</v>
      </c>
      <c r="X29" s="1">
        <v>105.86879999999999</v>
      </c>
      <c r="Y29" s="1">
        <v>104.2482</v>
      </c>
      <c r="Z29" s="1">
        <v>115.5166</v>
      </c>
      <c r="AA29" s="1"/>
      <c r="AB29" s="1">
        <f t="shared" si="3"/>
        <v>277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8" t="s">
        <v>61</v>
      </c>
      <c r="B30" s="18" t="s">
        <v>31</v>
      </c>
      <c r="C30" s="18"/>
      <c r="D30" s="18"/>
      <c r="E30" s="18"/>
      <c r="F30" s="18"/>
      <c r="G30" s="19">
        <v>0</v>
      </c>
      <c r="H30" s="18">
        <v>45</v>
      </c>
      <c r="I30" s="18" t="s">
        <v>32</v>
      </c>
      <c r="J30" s="18"/>
      <c r="K30" s="18">
        <f t="shared" si="2"/>
        <v>0</v>
      </c>
      <c r="L30" s="18"/>
      <c r="M30" s="18"/>
      <c r="N30" s="18"/>
      <c r="O30" s="18">
        <f t="shared" si="4"/>
        <v>0</v>
      </c>
      <c r="P30" s="20"/>
      <c r="Q30" s="20"/>
      <c r="R30" s="18"/>
      <c r="S30" s="18" t="e">
        <f t="shared" si="6"/>
        <v>#DIV/0!</v>
      </c>
      <c r="T30" s="18" t="e">
        <f t="shared" si="7"/>
        <v>#DIV/0!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 t="s">
        <v>46</v>
      </c>
      <c r="AB30" s="18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8" t="s">
        <v>62</v>
      </c>
      <c r="B31" s="18" t="s">
        <v>31</v>
      </c>
      <c r="C31" s="18"/>
      <c r="D31" s="18"/>
      <c r="E31" s="18"/>
      <c r="F31" s="18"/>
      <c r="G31" s="19">
        <v>0</v>
      </c>
      <c r="H31" s="18">
        <v>40</v>
      </c>
      <c r="I31" s="18" t="s">
        <v>32</v>
      </c>
      <c r="J31" s="18"/>
      <c r="K31" s="18">
        <f t="shared" si="2"/>
        <v>0</v>
      </c>
      <c r="L31" s="18"/>
      <c r="M31" s="18"/>
      <c r="N31" s="18"/>
      <c r="O31" s="18">
        <f t="shared" si="4"/>
        <v>0</v>
      </c>
      <c r="P31" s="20"/>
      <c r="Q31" s="20"/>
      <c r="R31" s="18"/>
      <c r="S31" s="18" t="e">
        <f t="shared" si="6"/>
        <v>#DIV/0!</v>
      </c>
      <c r="T31" s="18" t="e">
        <f t="shared" si="7"/>
        <v>#DIV/0!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 t="s">
        <v>46</v>
      </c>
      <c r="AB31" s="18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31</v>
      </c>
      <c r="C32" s="1">
        <v>5490.0339999999997</v>
      </c>
      <c r="D32" s="1">
        <v>4048.39</v>
      </c>
      <c r="E32" s="1">
        <v>4777.0749999999998</v>
      </c>
      <c r="F32" s="1">
        <v>3984.125</v>
      </c>
      <c r="G32" s="6">
        <v>1</v>
      </c>
      <c r="H32" s="1">
        <v>40</v>
      </c>
      <c r="I32" s="1" t="s">
        <v>32</v>
      </c>
      <c r="J32" s="1">
        <v>4697.6499999999996</v>
      </c>
      <c r="K32" s="1">
        <f t="shared" ref="K32:K59" si="9">E32-J32</f>
        <v>79.425000000000182</v>
      </c>
      <c r="L32" s="1"/>
      <c r="M32" s="1"/>
      <c r="N32" s="1">
        <v>2226.3117999999972</v>
      </c>
      <c r="O32" s="1">
        <f t="shared" si="4"/>
        <v>955.41499999999996</v>
      </c>
      <c r="P32" s="5">
        <f>10*O32-N32-F32</f>
        <v>3343.713200000002</v>
      </c>
      <c r="Q32" s="5"/>
      <c r="R32" s="1"/>
      <c r="S32" s="1">
        <f t="shared" si="6"/>
        <v>10</v>
      </c>
      <c r="T32" s="1">
        <f t="shared" si="7"/>
        <v>6.5002504670745154</v>
      </c>
      <c r="U32" s="1">
        <v>911.20759999999996</v>
      </c>
      <c r="V32" s="1">
        <v>872.70400000000006</v>
      </c>
      <c r="W32" s="1">
        <v>872.4162</v>
      </c>
      <c r="X32" s="1">
        <v>903.91360000000009</v>
      </c>
      <c r="Y32" s="1">
        <v>820.76160000000004</v>
      </c>
      <c r="Z32" s="1">
        <v>814.98360000000002</v>
      </c>
      <c r="AA32" s="1"/>
      <c r="AB32" s="1">
        <f t="shared" si="3"/>
        <v>3344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8" t="s">
        <v>64</v>
      </c>
      <c r="B33" s="18" t="s">
        <v>31</v>
      </c>
      <c r="C33" s="18"/>
      <c r="D33" s="18"/>
      <c r="E33" s="18"/>
      <c r="F33" s="18"/>
      <c r="G33" s="19">
        <v>0</v>
      </c>
      <c r="H33" s="18">
        <v>40</v>
      </c>
      <c r="I33" s="18" t="s">
        <v>32</v>
      </c>
      <c r="J33" s="18"/>
      <c r="K33" s="18">
        <f t="shared" si="9"/>
        <v>0</v>
      </c>
      <c r="L33" s="18"/>
      <c r="M33" s="18"/>
      <c r="N33" s="18"/>
      <c r="O33" s="18">
        <f t="shared" si="4"/>
        <v>0</v>
      </c>
      <c r="P33" s="20"/>
      <c r="Q33" s="20"/>
      <c r="R33" s="18"/>
      <c r="S33" s="18" t="e">
        <f t="shared" si="6"/>
        <v>#DIV/0!</v>
      </c>
      <c r="T33" s="18" t="e">
        <f t="shared" si="7"/>
        <v>#DIV/0!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 t="s">
        <v>46</v>
      </c>
      <c r="AB33" s="18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31</v>
      </c>
      <c r="C34" s="1">
        <v>31.364999999999998</v>
      </c>
      <c r="D34" s="1"/>
      <c r="E34" s="1">
        <v>8.0269999999999992</v>
      </c>
      <c r="F34" s="1">
        <v>22.707999999999998</v>
      </c>
      <c r="G34" s="6">
        <v>1</v>
      </c>
      <c r="H34" s="1">
        <v>45</v>
      </c>
      <c r="I34" s="1" t="s">
        <v>32</v>
      </c>
      <c r="J34" s="1">
        <v>9.1</v>
      </c>
      <c r="K34" s="1">
        <f t="shared" si="9"/>
        <v>-1.0730000000000004</v>
      </c>
      <c r="L34" s="1"/>
      <c r="M34" s="1"/>
      <c r="N34" s="1"/>
      <c r="O34" s="1">
        <f t="shared" si="4"/>
        <v>1.6053999999999999</v>
      </c>
      <c r="P34" s="5"/>
      <c r="Q34" s="5"/>
      <c r="R34" s="1"/>
      <c r="S34" s="1">
        <f t="shared" si="6"/>
        <v>14.144761430173165</v>
      </c>
      <c r="T34" s="1">
        <f t="shared" si="7"/>
        <v>14.144761430173165</v>
      </c>
      <c r="U34" s="1">
        <v>0.71399999999999997</v>
      </c>
      <c r="V34" s="1">
        <v>0.99659999999999993</v>
      </c>
      <c r="W34" s="1">
        <v>1.7194</v>
      </c>
      <c r="X34" s="1">
        <v>1.4419999999999999</v>
      </c>
      <c r="Y34" s="1">
        <v>1.4987999999999999</v>
      </c>
      <c r="Z34" s="1">
        <v>2.2867999999999999</v>
      </c>
      <c r="AA34" s="13" t="s">
        <v>66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67</v>
      </c>
      <c r="B35" s="18" t="s">
        <v>31</v>
      </c>
      <c r="C35" s="18"/>
      <c r="D35" s="18"/>
      <c r="E35" s="18"/>
      <c r="F35" s="18"/>
      <c r="G35" s="19">
        <v>0</v>
      </c>
      <c r="H35" s="18">
        <v>30</v>
      </c>
      <c r="I35" s="18" t="s">
        <v>32</v>
      </c>
      <c r="J35" s="18"/>
      <c r="K35" s="18">
        <f t="shared" si="9"/>
        <v>0</v>
      </c>
      <c r="L35" s="18"/>
      <c r="M35" s="18"/>
      <c r="N35" s="18"/>
      <c r="O35" s="18">
        <f t="shared" si="4"/>
        <v>0</v>
      </c>
      <c r="P35" s="20"/>
      <c r="Q35" s="20"/>
      <c r="R35" s="18"/>
      <c r="S35" s="18" t="e">
        <f t="shared" si="6"/>
        <v>#DIV/0!</v>
      </c>
      <c r="T35" s="18" t="e">
        <f t="shared" si="7"/>
        <v>#DIV/0!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 t="s">
        <v>46</v>
      </c>
      <c r="AB35" s="18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8" t="s">
        <v>68</v>
      </c>
      <c r="B36" s="18" t="s">
        <v>31</v>
      </c>
      <c r="C36" s="18"/>
      <c r="D36" s="18"/>
      <c r="E36" s="18"/>
      <c r="F36" s="18"/>
      <c r="G36" s="19">
        <v>0</v>
      </c>
      <c r="H36" s="18">
        <v>50</v>
      </c>
      <c r="I36" s="18" t="s">
        <v>32</v>
      </c>
      <c r="J36" s="18"/>
      <c r="K36" s="18">
        <f t="shared" si="9"/>
        <v>0</v>
      </c>
      <c r="L36" s="18"/>
      <c r="M36" s="18"/>
      <c r="N36" s="18"/>
      <c r="O36" s="18">
        <f t="shared" si="4"/>
        <v>0</v>
      </c>
      <c r="P36" s="20"/>
      <c r="Q36" s="20"/>
      <c r="R36" s="18"/>
      <c r="S36" s="18" t="e">
        <f t="shared" si="6"/>
        <v>#DIV/0!</v>
      </c>
      <c r="T36" s="18" t="e">
        <f t="shared" si="7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 t="s">
        <v>46</v>
      </c>
      <c r="AB36" s="18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57.012</v>
      </c>
      <c r="D37" s="1">
        <v>43.186</v>
      </c>
      <c r="E37" s="1">
        <v>64.364999999999995</v>
      </c>
      <c r="F37" s="1">
        <v>12.234999999999999</v>
      </c>
      <c r="G37" s="6">
        <v>1</v>
      </c>
      <c r="H37" s="1">
        <v>50</v>
      </c>
      <c r="I37" s="1" t="s">
        <v>32</v>
      </c>
      <c r="J37" s="1">
        <v>65.510000000000005</v>
      </c>
      <c r="K37" s="1">
        <f t="shared" si="9"/>
        <v>-1.1450000000000102</v>
      </c>
      <c r="L37" s="1"/>
      <c r="M37" s="1"/>
      <c r="N37" s="1">
        <v>55.866599999999998</v>
      </c>
      <c r="O37" s="1">
        <f t="shared" si="4"/>
        <v>12.872999999999999</v>
      </c>
      <c r="P37" s="5">
        <f t="shared" ref="P37:P39" si="10">10*O37-N37-F37</f>
        <v>60.628399999999985</v>
      </c>
      <c r="Q37" s="5"/>
      <c r="R37" s="1"/>
      <c r="S37" s="1">
        <f t="shared" si="6"/>
        <v>9.9999999999999982</v>
      </c>
      <c r="T37" s="1">
        <f t="shared" si="7"/>
        <v>5.2902664491571505</v>
      </c>
      <c r="U37" s="1">
        <v>9.8506</v>
      </c>
      <c r="V37" s="1">
        <v>7.3140000000000001</v>
      </c>
      <c r="W37" s="1">
        <v>7.4426000000000014</v>
      </c>
      <c r="X37" s="1">
        <v>8.1671999999999993</v>
      </c>
      <c r="Y37" s="1">
        <v>8.6815999999999995</v>
      </c>
      <c r="Z37" s="1">
        <v>8.8056000000000001</v>
      </c>
      <c r="AA37" s="1"/>
      <c r="AB37" s="1">
        <f t="shared" si="3"/>
        <v>61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31</v>
      </c>
      <c r="C38" s="1">
        <v>38.668999999999997</v>
      </c>
      <c r="D38" s="1">
        <v>13.686999999999999</v>
      </c>
      <c r="E38" s="1">
        <v>31.388999999999999</v>
      </c>
      <c r="F38" s="1">
        <v>12.904</v>
      </c>
      <c r="G38" s="6">
        <v>1</v>
      </c>
      <c r="H38" s="1">
        <v>50</v>
      </c>
      <c r="I38" s="1" t="s">
        <v>32</v>
      </c>
      <c r="J38" s="1">
        <v>42.77</v>
      </c>
      <c r="K38" s="1">
        <f t="shared" si="9"/>
        <v>-11.381000000000004</v>
      </c>
      <c r="L38" s="1"/>
      <c r="M38" s="1"/>
      <c r="N38" s="1">
        <v>11.566800000000001</v>
      </c>
      <c r="O38" s="1">
        <f t="shared" si="4"/>
        <v>6.2778</v>
      </c>
      <c r="P38" s="5">
        <f t="shared" si="10"/>
        <v>38.307199999999995</v>
      </c>
      <c r="Q38" s="5"/>
      <c r="R38" s="1"/>
      <c r="S38" s="1">
        <f t="shared" si="6"/>
        <v>9.9999999999999982</v>
      </c>
      <c r="T38" s="1">
        <f t="shared" si="7"/>
        <v>3.8979897416292331</v>
      </c>
      <c r="U38" s="1">
        <v>4.5518000000000001</v>
      </c>
      <c r="V38" s="1">
        <v>3.8348</v>
      </c>
      <c r="W38" s="1">
        <v>4.2253999999999996</v>
      </c>
      <c r="X38" s="1">
        <v>4.8056000000000001</v>
      </c>
      <c r="Y38" s="1">
        <v>4.1863999999999999</v>
      </c>
      <c r="Z38" s="1">
        <v>4.3296000000000001</v>
      </c>
      <c r="AA38" s="1"/>
      <c r="AB38" s="1">
        <f t="shared" ref="AB38:AB69" si="11">ROUND(P38*G38,0)</f>
        <v>38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36</v>
      </c>
      <c r="C39" s="1">
        <v>1125</v>
      </c>
      <c r="D39" s="1">
        <v>966</v>
      </c>
      <c r="E39" s="1">
        <v>913</v>
      </c>
      <c r="F39" s="1">
        <v>910</v>
      </c>
      <c r="G39" s="6">
        <v>0.4</v>
      </c>
      <c r="H39" s="1">
        <v>45</v>
      </c>
      <c r="I39" s="1" t="s">
        <v>32</v>
      </c>
      <c r="J39" s="1">
        <v>948</v>
      </c>
      <c r="K39" s="1">
        <f t="shared" si="9"/>
        <v>-35</v>
      </c>
      <c r="L39" s="1"/>
      <c r="M39" s="1"/>
      <c r="N39" s="1">
        <v>610.79999999999973</v>
      </c>
      <c r="O39" s="1">
        <f t="shared" si="4"/>
        <v>182.6</v>
      </c>
      <c r="P39" s="5">
        <f t="shared" si="10"/>
        <v>305.20000000000027</v>
      </c>
      <c r="Q39" s="5"/>
      <c r="R39" s="1"/>
      <c r="S39" s="1">
        <f t="shared" si="6"/>
        <v>10</v>
      </c>
      <c r="T39" s="1">
        <f t="shared" si="7"/>
        <v>8.328587075575026</v>
      </c>
      <c r="U39" s="1">
        <v>196.6</v>
      </c>
      <c r="V39" s="1">
        <v>184.2</v>
      </c>
      <c r="W39" s="1">
        <v>171.2</v>
      </c>
      <c r="X39" s="1">
        <v>180.4</v>
      </c>
      <c r="Y39" s="1">
        <v>157.4</v>
      </c>
      <c r="Z39" s="1">
        <v>154.6</v>
      </c>
      <c r="AA39" s="1"/>
      <c r="AB39" s="1">
        <f t="shared" si="11"/>
        <v>122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8" t="s">
        <v>72</v>
      </c>
      <c r="B40" s="18" t="s">
        <v>36</v>
      </c>
      <c r="C40" s="18"/>
      <c r="D40" s="18"/>
      <c r="E40" s="18"/>
      <c r="F40" s="18"/>
      <c r="G40" s="19">
        <v>0</v>
      </c>
      <c r="H40" s="18">
        <v>50</v>
      </c>
      <c r="I40" s="18" t="s">
        <v>32</v>
      </c>
      <c r="J40" s="18"/>
      <c r="K40" s="18">
        <f t="shared" si="9"/>
        <v>0</v>
      </c>
      <c r="L40" s="18"/>
      <c r="M40" s="18"/>
      <c r="N40" s="18"/>
      <c r="O40" s="18">
        <f t="shared" si="4"/>
        <v>0</v>
      </c>
      <c r="P40" s="20"/>
      <c r="Q40" s="20"/>
      <c r="R40" s="18"/>
      <c r="S40" s="18" t="e">
        <f t="shared" si="6"/>
        <v>#DIV/0!</v>
      </c>
      <c r="T40" s="18" t="e">
        <f t="shared" si="7"/>
        <v>#DIV/0!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 t="s">
        <v>46</v>
      </c>
      <c r="AB40" s="18">
        <f t="shared" si="1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36</v>
      </c>
      <c r="C41" s="1">
        <v>1181</v>
      </c>
      <c r="D41" s="1">
        <v>348</v>
      </c>
      <c r="E41" s="1">
        <v>623</v>
      </c>
      <c r="F41" s="1">
        <v>715</v>
      </c>
      <c r="G41" s="6">
        <v>0.4</v>
      </c>
      <c r="H41" s="1">
        <v>45</v>
      </c>
      <c r="I41" s="1" t="s">
        <v>32</v>
      </c>
      <c r="J41" s="1">
        <v>874</v>
      </c>
      <c r="K41" s="1">
        <f t="shared" si="9"/>
        <v>-251</v>
      </c>
      <c r="L41" s="1"/>
      <c r="M41" s="1"/>
      <c r="N41" s="1">
        <v>831.19999999999982</v>
      </c>
      <c r="O41" s="1">
        <f t="shared" si="4"/>
        <v>124.6</v>
      </c>
      <c r="P41" s="5"/>
      <c r="Q41" s="5"/>
      <c r="R41" s="1"/>
      <c r="S41" s="1">
        <f t="shared" si="6"/>
        <v>12.409309791332262</v>
      </c>
      <c r="T41" s="1">
        <f t="shared" si="7"/>
        <v>12.409309791332262</v>
      </c>
      <c r="U41" s="1">
        <v>179.2</v>
      </c>
      <c r="V41" s="1">
        <v>136.4</v>
      </c>
      <c r="W41" s="1">
        <v>124</v>
      </c>
      <c r="X41" s="1">
        <v>170.4</v>
      </c>
      <c r="Y41" s="1">
        <v>145.19999999999999</v>
      </c>
      <c r="Z41" s="1">
        <v>138</v>
      </c>
      <c r="AA41" s="1"/>
      <c r="AB41" s="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31</v>
      </c>
      <c r="C42" s="1">
        <v>205.03800000000001</v>
      </c>
      <c r="D42" s="1">
        <v>748.46</v>
      </c>
      <c r="E42" s="1">
        <v>291.005</v>
      </c>
      <c r="F42" s="1">
        <v>594.01900000000001</v>
      </c>
      <c r="G42" s="6">
        <v>1</v>
      </c>
      <c r="H42" s="1">
        <v>45</v>
      </c>
      <c r="I42" s="1" t="s">
        <v>32</v>
      </c>
      <c r="J42" s="1">
        <v>310.14999999999998</v>
      </c>
      <c r="K42" s="1">
        <f t="shared" si="9"/>
        <v>-19.144999999999982</v>
      </c>
      <c r="L42" s="1"/>
      <c r="M42" s="1"/>
      <c r="N42" s="1">
        <v>49.731399999999887</v>
      </c>
      <c r="O42" s="1">
        <f t="shared" si="4"/>
        <v>58.201000000000001</v>
      </c>
      <c r="P42" s="5"/>
      <c r="Q42" s="5"/>
      <c r="R42" s="1"/>
      <c r="S42" s="1">
        <f t="shared" si="6"/>
        <v>11.060813388086114</v>
      </c>
      <c r="T42" s="1">
        <f t="shared" si="7"/>
        <v>11.060813388086114</v>
      </c>
      <c r="U42" s="1">
        <v>76.091399999999993</v>
      </c>
      <c r="V42" s="1">
        <v>87.328599999999994</v>
      </c>
      <c r="W42" s="1">
        <v>68.914999999999992</v>
      </c>
      <c r="X42" s="1">
        <v>56.251600000000003</v>
      </c>
      <c r="Y42" s="1">
        <v>62.831400000000002</v>
      </c>
      <c r="Z42" s="1">
        <v>62.889200000000002</v>
      </c>
      <c r="AA42" s="1"/>
      <c r="AB42" s="1">
        <f t="shared" si="11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8" t="s">
        <v>75</v>
      </c>
      <c r="B43" s="18" t="s">
        <v>36</v>
      </c>
      <c r="C43" s="18"/>
      <c r="D43" s="18"/>
      <c r="E43" s="18"/>
      <c r="F43" s="18"/>
      <c r="G43" s="19">
        <v>0</v>
      </c>
      <c r="H43" s="18">
        <v>45</v>
      </c>
      <c r="I43" s="18" t="s">
        <v>32</v>
      </c>
      <c r="J43" s="18"/>
      <c r="K43" s="18">
        <f t="shared" si="9"/>
        <v>0</v>
      </c>
      <c r="L43" s="18"/>
      <c r="M43" s="18"/>
      <c r="N43" s="18"/>
      <c r="O43" s="18">
        <f t="shared" si="4"/>
        <v>0</v>
      </c>
      <c r="P43" s="20"/>
      <c r="Q43" s="20"/>
      <c r="R43" s="18"/>
      <c r="S43" s="18" t="e">
        <f t="shared" si="6"/>
        <v>#DIV/0!</v>
      </c>
      <c r="T43" s="18" t="e">
        <f t="shared" si="7"/>
        <v>#DIV/0!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 t="s">
        <v>46</v>
      </c>
      <c r="AB43" s="18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36</v>
      </c>
      <c r="C44" s="1">
        <v>248</v>
      </c>
      <c r="D44" s="1">
        <v>249</v>
      </c>
      <c r="E44" s="1">
        <v>241</v>
      </c>
      <c r="F44" s="1">
        <v>185</v>
      </c>
      <c r="G44" s="6">
        <v>0.35</v>
      </c>
      <c r="H44" s="1">
        <v>40</v>
      </c>
      <c r="I44" s="1" t="s">
        <v>32</v>
      </c>
      <c r="J44" s="1">
        <v>269</v>
      </c>
      <c r="K44" s="1">
        <f t="shared" si="9"/>
        <v>-28</v>
      </c>
      <c r="L44" s="1"/>
      <c r="M44" s="1"/>
      <c r="N44" s="1">
        <v>62.200000000000053</v>
      </c>
      <c r="O44" s="1">
        <f t="shared" si="4"/>
        <v>48.2</v>
      </c>
      <c r="P44" s="5">
        <f t="shared" ref="P44:P52" si="12">10*O44-N44-F44</f>
        <v>234.79999999999995</v>
      </c>
      <c r="Q44" s="5"/>
      <c r="R44" s="1"/>
      <c r="S44" s="1">
        <f t="shared" si="6"/>
        <v>10</v>
      </c>
      <c r="T44" s="1">
        <f t="shared" si="7"/>
        <v>5.1286307053941913</v>
      </c>
      <c r="U44" s="1">
        <v>35.6</v>
      </c>
      <c r="V44" s="1">
        <v>36.4</v>
      </c>
      <c r="W44" s="1">
        <v>39.6</v>
      </c>
      <c r="X44" s="1">
        <v>41</v>
      </c>
      <c r="Y44" s="1">
        <v>37.200000000000003</v>
      </c>
      <c r="Z44" s="1">
        <v>37.799999999999997</v>
      </c>
      <c r="AA44" s="1"/>
      <c r="AB44" s="1">
        <f t="shared" si="11"/>
        <v>82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31</v>
      </c>
      <c r="C45" s="1">
        <v>25.616</v>
      </c>
      <c r="D45" s="1">
        <v>43.271999999999998</v>
      </c>
      <c r="E45" s="1">
        <v>12.090999999999999</v>
      </c>
      <c r="F45" s="1">
        <v>33.786000000000001</v>
      </c>
      <c r="G45" s="6">
        <v>1</v>
      </c>
      <c r="H45" s="1">
        <v>40</v>
      </c>
      <c r="I45" s="1" t="s">
        <v>32</v>
      </c>
      <c r="J45" s="1">
        <v>33.6</v>
      </c>
      <c r="K45" s="1">
        <f t="shared" si="9"/>
        <v>-21.509</v>
      </c>
      <c r="L45" s="1"/>
      <c r="M45" s="1"/>
      <c r="N45" s="1">
        <v>5</v>
      </c>
      <c r="O45" s="1">
        <f t="shared" si="4"/>
        <v>2.4181999999999997</v>
      </c>
      <c r="P45" s="5">
        <v>20</v>
      </c>
      <c r="Q45" s="5"/>
      <c r="R45" s="1"/>
      <c r="S45" s="1">
        <f t="shared" si="6"/>
        <v>24.309817219419408</v>
      </c>
      <c r="T45" s="1">
        <f t="shared" si="7"/>
        <v>16.039202712761561</v>
      </c>
      <c r="U45" s="1">
        <v>4.4795999999999996</v>
      </c>
      <c r="V45" s="1">
        <v>4.9122000000000003</v>
      </c>
      <c r="W45" s="1">
        <v>4.4359999999999999</v>
      </c>
      <c r="X45" s="1">
        <v>4.4382000000000001</v>
      </c>
      <c r="Y45" s="1">
        <v>5.5742000000000003</v>
      </c>
      <c r="Z45" s="1">
        <v>6.4202000000000004</v>
      </c>
      <c r="AA45" s="1"/>
      <c r="AB45" s="1">
        <f t="shared" si="11"/>
        <v>20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36</v>
      </c>
      <c r="C46" s="1">
        <v>529</v>
      </c>
      <c r="D46" s="1">
        <v>510</v>
      </c>
      <c r="E46" s="1">
        <v>426</v>
      </c>
      <c r="F46" s="1">
        <v>473</v>
      </c>
      <c r="G46" s="6">
        <v>0.4</v>
      </c>
      <c r="H46" s="1">
        <v>40</v>
      </c>
      <c r="I46" s="1" t="s">
        <v>32</v>
      </c>
      <c r="J46" s="1">
        <v>453</v>
      </c>
      <c r="K46" s="1">
        <f t="shared" si="9"/>
        <v>-27</v>
      </c>
      <c r="L46" s="1"/>
      <c r="M46" s="1"/>
      <c r="N46" s="1">
        <v>140.19999999999999</v>
      </c>
      <c r="O46" s="1">
        <f t="shared" si="4"/>
        <v>85.2</v>
      </c>
      <c r="P46" s="5">
        <f t="shared" si="12"/>
        <v>238.79999999999995</v>
      </c>
      <c r="Q46" s="5"/>
      <c r="R46" s="1"/>
      <c r="S46" s="1">
        <f t="shared" si="6"/>
        <v>10</v>
      </c>
      <c r="T46" s="1">
        <f t="shared" si="7"/>
        <v>7.1971830985915499</v>
      </c>
      <c r="U46" s="1">
        <v>83.2</v>
      </c>
      <c r="V46" s="1">
        <v>91.6</v>
      </c>
      <c r="W46" s="1">
        <v>87</v>
      </c>
      <c r="X46" s="1">
        <v>89.8</v>
      </c>
      <c r="Y46" s="1">
        <v>98.6</v>
      </c>
      <c r="Z46" s="1">
        <v>89.4</v>
      </c>
      <c r="AA46" s="1"/>
      <c r="AB46" s="1">
        <f t="shared" si="11"/>
        <v>96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36</v>
      </c>
      <c r="C47" s="1">
        <v>880</v>
      </c>
      <c r="D47" s="1">
        <v>822</v>
      </c>
      <c r="E47" s="1">
        <v>776</v>
      </c>
      <c r="F47" s="1">
        <v>747</v>
      </c>
      <c r="G47" s="6">
        <v>0.4</v>
      </c>
      <c r="H47" s="1">
        <v>45</v>
      </c>
      <c r="I47" s="1" t="s">
        <v>32</v>
      </c>
      <c r="J47" s="1">
        <v>788</v>
      </c>
      <c r="K47" s="1">
        <f t="shared" si="9"/>
        <v>-12</v>
      </c>
      <c r="L47" s="1"/>
      <c r="M47" s="1"/>
      <c r="N47" s="1">
        <v>298.59999999999991</v>
      </c>
      <c r="O47" s="1">
        <f t="shared" si="4"/>
        <v>155.19999999999999</v>
      </c>
      <c r="P47" s="5">
        <f t="shared" si="12"/>
        <v>506.40000000000009</v>
      </c>
      <c r="Q47" s="5"/>
      <c r="R47" s="1"/>
      <c r="S47" s="1">
        <f t="shared" si="6"/>
        <v>10</v>
      </c>
      <c r="T47" s="1">
        <f t="shared" si="7"/>
        <v>6.7371134020618557</v>
      </c>
      <c r="U47" s="1">
        <v>147.6</v>
      </c>
      <c r="V47" s="1">
        <v>153.19999999999999</v>
      </c>
      <c r="W47" s="1">
        <v>151</v>
      </c>
      <c r="X47" s="1">
        <v>148</v>
      </c>
      <c r="Y47" s="1">
        <v>122</v>
      </c>
      <c r="Z47" s="1">
        <v>121.2</v>
      </c>
      <c r="AA47" s="1"/>
      <c r="AB47" s="1">
        <f t="shared" si="11"/>
        <v>203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80</v>
      </c>
      <c r="B48" s="1" t="s">
        <v>31</v>
      </c>
      <c r="C48" s="1">
        <v>44.734999999999999</v>
      </c>
      <c r="D48" s="1">
        <v>64.882999999999996</v>
      </c>
      <c r="E48" s="1">
        <v>55.36</v>
      </c>
      <c r="F48" s="1">
        <v>35.469000000000001</v>
      </c>
      <c r="G48" s="6">
        <v>1</v>
      </c>
      <c r="H48" s="1">
        <v>40</v>
      </c>
      <c r="I48" s="1" t="s">
        <v>32</v>
      </c>
      <c r="J48" s="1">
        <v>60.1</v>
      </c>
      <c r="K48" s="1">
        <f t="shared" si="9"/>
        <v>-4.740000000000002</v>
      </c>
      <c r="L48" s="1"/>
      <c r="M48" s="1"/>
      <c r="N48" s="1"/>
      <c r="O48" s="1">
        <f t="shared" si="4"/>
        <v>11.071999999999999</v>
      </c>
      <c r="P48" s="5">
        <f t="shared" si="12"/>
        <v>75.251000000000005</v>
      </c>
      <c r="Q48" s="5"/>
      <c r="R48" s="1"/>
      <c r="S48" s="1">
        <f t="shared" si="6"/>
        <v>10</v>
      </c>
      <c r="T48" s="1">
        <f t="shared" si="7"/>
        <v>3.2034862716763008</v>
      </c>
      <c r="U48" s="1">
        <v>7.9748000000000001</v>
      </c>
      <c r="V48" s="1">
        <v>9.267199999999999</v>
      </c>
      <c r="W48" s="1">
        <v>8.192400000000001</v>
      </c>
      <c r="X48" s="1">
        <v>8.1934000000000005</v>
      </c>
      <c r="Y48" s="1">
        <v>7.9412000000000003</v>
      </c>
      <c r="Z48" s="1">
        <v>8.2423999999999999</v>
      </c>
      <c r="AA48" s="1"/>
      <c r="AB48" s="1">
        <f t="shared" si="11"/>
        <v>75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81</v>
      </c>
      <c r="B49" s="1" t="s">
        <v>36</v>
      </c>
      <c r="C49" s="1">
        <v>332</v>
      </c>
      <c r="D49" s="1">
        <v>276</v>
      </c>
      <c r="E49" s="1">
        <v>298</v>
      </c>
      <c r="F49" s="1">
        <v>230</v>
      </c>
      <c r="G49" s="6">
        <v>0.35</v>
      </c>
      <c r="H49" s="1">
        <v>40</v>
      </c>
      <c r="I49" s="1" t="s">
        <v>32</v>
      </c>
      <c r="J49" s="1">
        <v>305</v>
      </c>
      <c r="K49" s="1">
        <f t="shared" si="9"/>
        <v>-7</v>
      </c>
      <c r="L49" s="1"/>
      <c r="M49" s="1"/>
      <c r="N49" s="1">
        <v>94.800000000000011</v>
      </c>
      <c r="O49" s="1">
        <f t="shared" si="4"/>
        <v>59.6</v>
      </c>
      <c r="P49" s="5">
        <f t="shared" si="12"/>
        <v>271.2</v>
      </c>
      <c r="Q49" s="5"/>
      <c r="R49" s="1"/>
      <c r="S49" s="1">
        <f t="shared" si="6"/>
        <v>10</v>
      </c>
      <c r="T49" s="1">
        <f t="shared" si="7"/>
        <v>5.449664429530201</v>
      </c>
      <c r="U49" s="1">
        <v>53</v>
      </c>
      <c r="V49" s="1">
        <v>53.2</v>
      </c>
      <c r="W49" s="1">
        <v>53.8</v>
      </c>
      <c r="X49" s="1">
        <v>53.6</v>
      </c>
      <c r="Y49" s="1">
        <v>46.4</v>
      </c>
      <c r="Z49" s="1">
        <v>46.4</v>
      </c>
      <c r="AA49" s="1"/>
      <c r="AB49" s="1">
        <f t="shared" si="11"/>
        <v>95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82</v>
      </c>
      <c r="B50" s="1" t="s">
        <v>36</v>
      </c>
      <c r="C50" s="1">
        <v>296</v>
      </c>
      <c r="D50" s="1">
        <v>588</v>
      </c>
      <c r="E50" s="1">
        <v>335</v>
      </c>
      <c r="F50" s="1">
        <v>451</v>
      </c>
      <c r="G50" s="6">
        <v>0.4</v>
      </c>
      <c r="H50" s="1">
        <v>40</v>
      </c>
      <c r="I50" s="1" t="s">
        <v>32</v>
      </c>
      <c r="J50" s="1">
        <v>350</v>
      </c>
      <c r="K50" s="1">
        <f t="shared" si="9"/>
        <v>-15</v>
      </c>
      <c r="L50" s="1"/>
      <c r="M50" s="1"/>
      <c r="N50" s="1">
        <v>114.40000000000011</v>
      </c>
      <c r="O50" s="1">
        <f t="shared" si="4"/>
        <v>67</v>
      </c>
      <c r="P50" s="5">
        <f t="shared" si="12"/>
        <v>104.59999999999991</v>
      </c>
      <c r="Q50" s="5"/>
      <c r="R50" s="1"/>
      <c r="S50" s="1">
        <f t="shared" si="6"/>
        <v>10</v>
      </c>
      <c r="T50" s="1">
        <f t="shared" si="7"/>
        <v>8.4388059701492555</v>
      </c>
      <c r="U50" s="1">
        <v>75</v>
      </c>
      <c r="V50" s="1">
        <v>79</v>
      </c>
      <c r="W50" s="1">
        <v>73.400000000000006</v>
      </c>
      <c r="X50" s="1">
        <v>60.2</v>
      </c>
      <c r="Y50" s="1">
        <v>51.6</v>
      </c>
      <c r="Z50" s="1">
        <v>68.599999999999994</v>
      </c>
      <c r="AA50" s="1"/>
      <c r="AB50" s="1">
        <f t="shared" si="11"/>
        <v>42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83</v>
      </c>
      <c r="B51" s="1" t="s">
        <v>31</v>
      </c>
      <c r="C51" s="1">
        <v>250.267</v>
      </c>
      <c r="D51" s="1">
        <v>238.89699999999999</v>
      </c>
      <c r="E51" s="1">
        <v>198.57599999999999</v>
      </c>
      <c r="F51" s="1">
        <v>240.983</v>
      </c>
      <c r="G51" s="6">
        <v>1</v>
      </c>
      <c r="H51" s="1">
        <v>50</v>
      </c>
      <c r="I51" s="1" t="s">
        <v>32</v>
      </c>
      <c r="J51" s="1">
        <v>197.2</v>
      </c>
      <c r="K51" s="1">
        <f t="shared" si="9"/>
        <v>1.3760000000000048</v>
      </c>
      <c r="L51" s="1"/>
      <c r="M51" s="1"/>
      <c r="N51" s="1">
        <v>14.19095999999996</v>
      </c>
      <c r="O51" s="1">
        <f t="shared" si="4"/>
        <v>39.715199999999996</v>
      </c>
      <c r="P51" s="5">
        <f t="shared" si="12"/>
        <v>141.97803999999996</v>
      </c>
      <c r="Q51" s="5"/>
      <c r="R51" s="1"/>
      <c r="S51" s="1">
        <f t="shared" si="6"/>
        <v>10</v>
      </c>
      <c r="T51" s="1">
        <f t="shared" si="7"/>
        <v>6.4250956812505038</v>
      </c>
      <c r="U51" s="1">
        <v>36.887999999999998</v>
      </c>
      <c r="V51" s="1">
        <v>42.356400000000001</v>
      </c>
      <c r="W51" s="1">
        <v>40.016399999999997</v>
      </c>
      <c r="X51" s="1">
        <v>37.0182</v>
      </c>
      <c r="Y51" s="1">
        <v>27.532800000000002</v>
      </c>
      <c r="Z51" s="1">
        <v>32.6068</v>
      </c>
      <c r="AA51" s="1"/>
      <c r="AB51" s="1">
        <f t="shared" si="11"/>
        <v>142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84</v>
      </c>
      <c r="B52" s="1" t="s">
        <v>31</v>
      </c>
      <c r="C52" s="1">
        <v>592.03700000000003</v>
      </c>
      <c r="D52" s="1">
        <v>108.989</v>
      </c>
      <c r="E52" s="1">
        <v>357.08</v>
      </c>
      <c r="F52" s="1">
        <v>298.52</v>
      </c>
      <c r="G52" s="6">
        <v>1</v>
      </c>
      <c r="H52" s="1">
        <v>50</v>
      </c>
      <c r="I52" s="1" t="s">
        <v>32</v>
      </c>
      <c r="J52" s="1">
        <v>346.85</v>
      </c>
      <c r="K52" s="1">
        <f t="shared" si="9"/>
        <v>10.229999999999961</v>
      </c>
      <c r="L52" s="1"/>
      <c r="M52" s="1"/>
      <c r="N52" s="1"/>
      <c r="O52" s="1">
        <f t="shared" si="4"/>
        <v>71.415999999999997</v>
      </c>
      <c r="P52" s="5">
        <f t="shared" si="12"/>
        <v>415.64</v>
      </c>
      <c r="Q52" s="5"/>
      <c r="R52" s="1"/>
      <c r="S52" s="1">
        <f t="shared" si="6"/>
        <v>10</v>
      </c>
      <c r="T52" s="1">
        <f t="shared" si="7"/>
        <v>4.1800156827601658</v>
      </c>
      <c r="U52" s="1">
        <v>53.880600000000001</v>
      </c>
      <c r="V52" s="1">
        <v>61.528200000000012</v>
      </c>
      <c r="W52" s="1">
        <v>75.620199999999997</v>
      </c>
      <c r="X52" s="1">
        <v>85.215800000000002</v>
      </c>
      <c r="Y52" s="1">
        <v>74.181399999999996</v>
      </c>
      <c r="Z52" s="1">
        <v>69.550399999999996</v>
      </c>
      <c r="AA52" s="1"/>
      <c r="AB52" s="1">
        <f t="shared" si="11"/>
        <v>416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8" t="s">
        <v>85</v>
      </c>
      <c r="B53" s="18" t="s">
        <v>31</v>
      </c>
      <c r="C53" s="18"/>
      <c r="D53" s="18"/>
      <c r="E53" s="18"/>
      <c r="F53" s="18"/>
      <c r="G53" s="19">
        <v>0</v>
      </c>
      <c r="H53" s="18">
        <v>40</v>
      </c>
      <c r="I53" s="18" t="s">
        <v>32</v>
      </c>
      <c r="J53" s="18"/>
      <c r="K53" s="18">
        <f t="shared" si="9"/>
        <v>0</v>
      </c>
      <c r="L53" s="18"/>
      <c r="M53" s="18"/>
      <c r="N53" s="18"/>
      <c r="O53" s="18">
        <f t="shared" si="4"/>
        <v>0</v>
      </c>
      <c r="P53" s="20"/>
      <c r="Q53" s="20"/>
      <c r="R53" s="18"/>
      <c r="S53" s="18" t="e">
        <f t="shared" si="6"/>
        <v>#DIV/0!</v>
      </c>
      <c r="T53" s="18" t="e">
        <f t="shared" si="7"/>
        <v>#DIV/0!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 t="s">
        <v>46</v>
      </c>
      <c r="AB53" s="18">
        <f t="shared" si="11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86</v>
      </c>
      <c r="B54" s="1" t="s">
        <v>36</v>
      </c>
      <c r="C54" s="1">
        <v>150</v>
      </c>
      <c r="D54" s="1">
        <v>20</v>
      </c>
      <c r="E54" s="1">
        <v>121</v>
      </c>
      <c r="F54" s="1">
        <v>22</v>
      </c>
      <c r="G54" s="6">
        <v>0.45</v>
      </c>
      <c r="H54" s="1">
        <v>50</v>
      </c>
      <c r="I54" s="1" t="s">
        <v>32</v>
      </c>
      <c r="J54" s="1">
        <v>120</v>
      </c>
      <c r="K54" s="1">
        <f t="shared" si="9"/>
        <v>1</v>
      </c>
      <c r="L54" s="1"/>
      <c r="M54" s="1"/>
      <c r="N54" s="1">
        <v>63.399999999999977</v>
      </c>
      <c r="O54" s="1">
        <f t="shared" si="4"/>
        <v>24.2</v>
      </c>
      <c r="P54" s="5">
        <f>10*O54-N54-F54</f>
        <v>156.60000000000002</v>
      </c>
      <c r="Q54" s="5"/>
      <c r="R54" s="1"/>
      <c r="S54" s="1">
        <f t="shared" si="6"/>
        <v>10</v>
      </c>
      <c r="T54" s="1">
        <f t="shared" si="7"/>
        <v>3.5289256198347099</v>
      </c>
      <c r="U54" s="1">
        <v>17.399999999999999</v>
      </c>
      <c r="V54" s="1">
        <v>13.8</v>
      </c>
      <c r="W54" s="1">
        <v>18.399999999999999</v>
      </c>
      <c r="X54" s="1">
        <v>21.2</v>
      </c>
      <c r="Y54" s="1">
        <v>18.2</v>
      </c>
      <c r="Z54" s="1">
        <v>20.2</v>
      </c>
      <c r="AA54" s="1"/>
      <c r="AB54" s="1">
        <f t="shared" si="11"/>
        <v>70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8" t="s">
        <v>87</v>
      </c>
      <c r="B55" s="18" t="s">
        <v>31</v>
      </c>
      <c r="C55" s="18"/>
      <c r="D55" s="18"/>
      <c r="E55" s="18"/>
      <c r="F55" s="18"/>
      <c r="G55" s="19">
        <v>0</v>
      </c>
      <c r="H55" s="18">
        <v>40</v>
      </c>
      <c r="I55" s="18" t="s">
        <v>32</v>
      </c>
      <c r="J55" s="18"/>
      <c r="K55" s="18">
        <f t="shared" si="9"/>
        <v>0</v>
      </c>
      <c r="L55" s="18"/>
      <c r="M55" s="18"/>
      <c r="N55" s="18"/>
      <c r="O55" s="18">
        <f t="shared" si="4"/>
        <v>0</v>
      </c>
      <c r="P55" s="20"/>
      <c r="Q55" s="20"/>
      <c r="R55" s="18"/>
      <c r="S55" s="18" t="e">
        <f t="shared" si="6"/>
        <v>#DIV/0!</v>
      </c>
      <c r="T55" s="18" t="e">
        <f t="shared" si="7"/>
        <v>#DIV/0!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 t="s">
        <v>46</v>
      </c>
      <c r="AB55" s="18">
        <f t="shared" si="11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88</v>
      </c>
      <c r="B56" s="1" t="s">
        <v>36</v>
      </c>
      <c r="C56" s="1">
        <v>91</v>
      </c>
      <c r="D56" s="1">
        <v>138</v>
      </c>
      <c r="E56" s="1">
        <v>109</v>
      </c>
      <c r="F56" s="1">
        <v>92</v>
      </c>
      <c r="G56" s="6">
        <v>0.4</v>
      </c>
      <c r="H56" s="1">
        <v>40</v>
      </c>
      <c r="I56" s="1" t="s">
        <v>32</v>
      </c>
      <c r="J56" s="1">
        <v>113</v>
      </c>
      <c r="K56" s="1">
        <f t="shared" si="9"/>
        <v>-4</v>
      </c>
      <c r="L56" s="1"/>
      <c r="M56" s="1"/>
      <c r="N56" s="1">
        <v>35.800000000000011</v>
      </c>
      <c r="O56" s="1">
        <f t="shared" si="4"/>
        <v>21.8</v>
      </c>
      <c r="P56" s="5">
        <f t="shared" ref="P56:P58" si="13">10*O56-N56-F56</f>
        <v>90.199999999999989</v>
      </c>
      <c r="Q56" s="5"/>
      <c r="R56" s="1"/>
      <c r="S56" s="1">
        <f t="shared" si="6"/>
        <v>10</v>
      </c>
      <c r="T56" s="1">
        <f t="shared" si="7"/>
        <v>5.862385321100918</v>
      </c>
      <c r="U56" s="1">
        <v>18.8</v>
      </c>
      <c r="V56" s="1">
        <v>20</v>
      </c>
      <c r="W56" s="1">
        <v>22</v>
      </c>
      <c r="X56" s="1">
        <v>17.600000000000001</v>
      </c>
      <c r="Y56" s="1">
        <v>16.2</v>
      </c>
      <c r="Z56" s="1">
        <v>18</v>
      </c>
      <c r="AA56" s="1"/>
      <c r="AB56" s="1">
        <f t="shared" si="11"/>
        <v>36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89</v>
      </c>
      <c r="B57" s="1" t="s">
        <v>36</v>
      </c>
      <c r="C57" s="1">
        <v>95</v>
      </c>
      <c r="D57" s="1">
        <v>168</v>
      </c>
      <c r="E57" s="1">
        <v>98</v>
      </c>
      <c r="F57" s="1">
        <v>141</v>
      </c>
      <c r="G57" s="6">
        <v>0.4</v>
      </c>
      <c r="H57" s="1">
        <v>40</v>
      </c>
      <c r="I57" s="1" t="s">
        <v>32</v>
      </c>
      <c r="J57" s="1">
        <v>101</v>
      </c>
      <c r="K57" s="1">
        <f t="shared" si="9"/>
        <v>-3</v>
      </c>
      <c r="L57" s="1"/>
      <c r="M57" s="1"/>
      <c r="N57" s="1"/>
      <c r="O57" s="1">
        <f t="shared" si="4"/>
        <v>19.600000000000001</v>
      </c>
      <c r="P57" s="5">
        <f t="shared" si="13"/>
        <v>55</v>
      </c>
      <c r="Q57" s="5"/>
      <c r="R57" s="1"/>
      <c r="S57" s="1">
        <f t="shared" si="6"/>
        <v>10</v>
      </c>
      <c r="T57" s="1">
        <f t="shared" si="7"/>
        <v>7.1938775510204076</v>
      </c>
      <c r="U57" s="1">
        <v>16.600000000000001</v>
      </c>
      <c r="V57" s="1">
        <v>22.8</v>
      </c>
      <c r="W57" s="1">
        <v>21.4</v>
      </c>
      <c r="X57" s="1">
        <v>15.4</v>
      </c>
      <c r="Y57" s="1">
        <v>15.4</v>
      </c>
      <c r="Z57" s="1">
        <v>18.399999999999999</v>
      </c>
      <c r="AA57" s="1"/>
      <c r="AB57" s="1">
        <f t="shared" si="11"/>
        <v>22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90</v>
      </c>
      <c r="B58" s="1" t="s">
        <v>31</v>
      </c>
      <c r="C58" s="1">
        <v>130.72399999999999</v>
      </c>
      <c r="D58" s="1">
        <v>414.58499999999998</v>
      </c>
      <c r="E58" s="1">
        <v>222.934</v>
      </c>
      <c r="F58" s="1">
        <v>285.29000000000002</v>
      </c>
      <c r="G58" s="6">
        <v>1</v>
      </c>
      <c r="H58" s="1">
        <v>50</v>
      </c>
      <c r="I58" s="1" t="s">
        <v>32</v>
      </c>
      <c r="J58" s="1">
        <v>213.8</v>
      </c>
      <c r="K58" s="1">
        <f t="shared" si="9"/>
        <v>9.1339999999999861</v>
      </c>
      <c r="L58" s="1"/>
      <c r="M58" s="1"/>
      <c r="N58" s="1">
        <v>105.75243999999989</v>
      </c>
      <c r="O58" s="1">
        <f t="shared" si="4"/>
        <v>44.586799999999997</v>
      </c>
      <c r="P58" s="5">
        <f t="shared" si="13"/>
        <v>54.825560000000053</v>
      </c>
      <c r="Q58" s="5"/>
      <c r="R58" s="1"/>
      <c r="S58" s="1">
        <f t="shared" si="6"/>
        <v>10</v>
      </c>
      <c r="T58" s="1">
        <f t="shared" si="7"/>
        <v>8.7703634259466927</v>
      </c>
      <c r="U58" s="1">
        <v>48.979399999999998</v>
      </c>
      <c r="V58" s="1">
        <v>50.211799999999997</v>
      </c>
      <c r="W58" s="1">
        <v>38.918799999999997</v>
      </c>
      <c r="X58" s="1">
        <v>33.642000000000003</v>
      </c>
      <c r="Y58" s="1">
        <v>32.304200000000002</v>
      </c>
      <c r="Z58" s="1">
        <v>42.143599999999999</v>
      </c>
      <c r="AA58" s="1"/>
      <c r="AB58" s="1">
        <f t="shared" si="11"/>
        <v>55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0" t="s">
        <v>91</v>
      </c>
      <c r="B59" s="10" t="s">
        <v>36</v>
      </c>
      <c r="C59" s="10">
        <v>13</v>
      </c>
      <c r="D59" s="10"/>
      <c r="E59" s="10"/>
      <c r="F59" s="10">
        <v>13</v>
      </c>
      <c r="G59" s="11">
        <v>0</v>
      </c>
      <c r="H59" s="10" t="e">
        <v>#N/A</v>
      </c>
      <c r="I59" s="10" t="s">
        <v>37</v>
      </c>
      <c r="J59" s="10"/>
      <c r="K59" s="10">
        <f t="shared" si="9"/>
        <v>0</v>
      </c>
      <c r="L59" s="10"/>
      <c r="M59" s="10"/>
      <c r="N59" s="10"/>
      <c r="O59" s="10">
        <f t="shared" si="4"/>
        <v>0</v>
      </c>
      <c r="P59" s="12"/>
      <c r="Q59" s="12"/>
      <c r="R59" s="10"/>
      <c r="S59" s="10" t="e">
        <f t="shared" si="6"/>
        <v>#DIV/0!</v>
      </c>
      <c r="T59" s="10" t="e">
        <f t="shared" si="7"/>
        <v>#DIV/0!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3" t="s">
        <v>92</v>
      </c>
      <c r="AB59" s="10">
        <f t="shared" si="11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31</v>
      </c>
      <c r="C60" s="1">
        <v>341.86799999999999</v>
      </c>
      <c r="D60" s="1">
        <v>86.141999999999996</v>
      </c>
      <c r="E60" s="1">
        <v>223.94800000000001</v>
      </c>
      <c r="F60" s="1">
        <v>160.489</v>
      </c>
      <c r="G60" s="6">
        <v>1</v>
      </c>
      <c r="H60" s="1">
        <v>50</v>
      </c>
      <c r="I60" s="1" t="s">
        <v>32</v>
      </c>
      <c r="J60" s="1">
        <v>213.2</v>
      </c>
      <c r="K60" s="1">
        <f t="shared" ref="K60:K83" si="14">E60-J60</f>
        <v>10.748000000000019</v>
      </c>
      <c r="L60" s="1"/>
      <c r="M60" s="1"/>
      <c r="N60" s="1">
        <v>76.131400000000042</v>
      </c>
      <c r="O60" s="1">
        <f t="shared" si="4"/>
        <v>44.7896</v>
      </c>
      <c r="P60" s="5">
        <f t="shared" ref="P60:P66" si="15">10*O60-N60-F60</f>
        <v>211.27559999999997</v>
      </c>
      <c r="Q60" s="5"/>
      <c r="R60" s="1"/>
      <c r="S60" s="1">
        <f t="shared" si="6"/>
        <v>10</v>
      </c>
      <c r="T60" s="1">
        <f t="shared" si="7"/>
        <v>5.2829317520138614</v>
      </c>
      <c r="U60" s="1">
        <v>37.2074</v>
      </c>
      <c r="V60" s="1">
        <v>36.776799999999987</v>
      </c>
      <c r="W60" s="1">
        <v>44.064399999999999</v>
      </c>
      <c r="X60" s="1">
        <v>47.117400000000004</v>
      </c>
      <c r="Y60" s="1">
        <v>37.956400000000002</v>
      </c>
      <c r="Z60" s="1">
        <v>38.619599999999998</v>
      </c>
      <c r="AA60" s="1"/>
      <c r="AB60" s="1">
        <f t="shared" si="11"/>
        <v>211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31</v>
      </c>
      <c r="C61" s="1">
        <v>142.97200000000001</v>
      </c>
      <c r="D61" s="1">
        <v>1.55</v>
      </c>
      <c r="E61" s="1">
        <v>101.71899999999999</v>
      </c>
      <c r="F61" s="1">
        <v>16.681999999999999</v>
      </c>
      <c r="G61" s="6">
        <v>1</v>
      </c>
      <c r="H61" s="1">
        <v>50</v>
      </c>
      <c r="I61" s="1" t="s">
        <v>32</v>
      </c>
      <c r="J61" s="1">
        <v>96.2</v>
      </c>
      <c r="K61" s="1">
        <f t="shared" si="14"/>
        <v>5.5189999999999912</v>
      </c>
      <c r="L61" s="1"/>
      <c r="M61" s="1"/>
      <c r="N61" s="1">
        <v>13.631600000000009</v>
      </c>
      <c r="O61" s="1">
        <f t="shared" ref="O61:O96" si="16">E61/5</f>
        <v>20.343799999999998</v>
      </c>
      <c r="P61" s="5">
        <f t="shared" si="15"/>
        <v>173.12439999999998</v>
      </c>
      <c r="Q61" s="5"/>
      <c r="R61" s="1"/>
      <c r="S61" s="1">
        <f t="shared" ref="S61:S96" si="17">(F61+N61+P61)/O61</f>
        <v>10</v>
      </c>
      <c r="T61" s="1">
        <f t="shared" ref="T61:T96" si="18">(F61+N61)/O61</f>
        <v>1.4900657694236088</v>
      </c>
      <c r="U61" s="1">
        <v>9.8846000000000007</v>
      </c>
      <c r="V61" s="1">
        <v>5.2241999999999997</v>
      </c>
      <c r="W61" s="1">
        <v>0</v>
      </c>
      <c r="X61" s="1">
        <v>0</v>
      </c>
      <c r="Y61" s="1">
        <v>0</v>
      </c>
      <c r="Z61" s="1">
        <v>0</v>
      </c>
      <c r="AA61" s="1" t="s">
        <v>95</v>
      </c>
      <c r="AB61" s="1">
        <f t="shared" si="11"/>
        <v>173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36</v>
      </c>
      <c r="C62" s="1">
        <v>148</v>
      </c>
      <c r="D62" s="1">
        <v>101</v>
      </c>
      <c r="E62" s="1">
        <v>135.55500000000001</v>
      </c>
      <c r="F62" s="1">
        <v>102.44499999999999</v>
      </c>
      <c r="G62" s="6">
        <v>0.4</v>
      </c>
      <c r="H62" s="1">
        <v>50</v>
      </c>
      <c r="I62" s="1" t="s">
        <v>32</v>
      </c>
      <c r="J62" s="1">
        <v>135</v>
      </c>
      <c r="K62" s="1">
        <f t="shared" si="14"/>
        <v>0.55500000000000682</v>
      </c>
      <c r="L62" s="1"/>
      <c r="M62" s="1"/>
      <c r="N62" s="1">
        <v>20</v>
      </c>
      <c r="O62" s="1">
        <f t="shared" si="16"/>
        <v>27.111000000000001</v>
      </c>
      <c r="P62" s="5">
        <f t="shared" si="15"/>
        <v>148.66500000000002</v>
      </c>
      <c r="Q62" s="5"/>
      <c r="R62" s="1"/>
      <c r="S62" s="1">
        <f t="shared" si="17"/>
        <v>10</v>
      </c>
      <c r="T62" s="1">
        <f t="shared" si="18"/>
        <v>4.5164324443952637</v>
      </c>
      <c r="U62" s="1">
        <v>21</v>
      </c>
      <c r="V62" s="1">
        <v>21.6</v>
      </c>
      <c r="W62" s="1">
        <v>28.2</v>
      </c>
      <c r="X62" s="1">
        <v>24.4</v>
      </c>
      <c r="Y62" s="1">
        <v>20</v>
      </c>
      <c r="Z62" s="1">
        <v>22.2</v>
      </c>
      <c r="AA62" s="1" t="s">
        <v>97</v>
      </c>
      <c r="AB62" s="1">
        <f t="shared" si="11"/>
        <v>59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36</v>
      </c>
      <c r="C63" s="1">
        <v>836</v>
      </c>
      <c r="D63" s="1">
        <v>834</v>
      </c>
      <c r="E63" s="1">
        <v>617</v>
      </c>
      <c r="F63" s="1">
        <v>877</v>
      </c>
      <c r="G63" s="6">
        <v>0.4</v>
      </c>
      <c r="H63" s="1">
        <v>40</v>
      </c>
      <c r="I63" s="1" t="s">
        <v>32</v>
      </c>
      <c r="J63" s="1">
        <v>632</v>
      </c>
      <c r="K63" s="1">
        <f t="shared" si="14"/>
        <v>-15</v>
      </c>
      <c r="L63" s="1"/>
      <c r="M63" s="1"/>
      <c r="N63" s="1">
        <v>159.40000000000009</v>
      </c>
      <c r="O63" s="1">
        <f t="shared" si="16"/>
        <v>123.4</v>
      </c>
      <c r="P63" s="5">
        <f t="shared" si="15"/>
        <v>197.59999999999991</v>
      </c>
      <c r="Q63" s="5"/>
      <c r="R63" s="1"/>
      <c r="S63" s="1">
        <f t="shared" si="17"/>
        <v>10</v>
      </c>
      <c r="T63" s="1">
        <f t="shared" si="18"/>
        <v>8.3987034035656407</v>
      </c>
      <c r="U63" s="1">
        <v>142</v>
      </c>
      <c r="V63" s="1">
        <v>150.80000000000001</v>
      </c>
      <c r="W63" s="1">
        <v>151.4</v>
      </c>
      <c r="X63" s="1">
        <v>143.19999999999999</v>
      </c>
      <c r="Y63" s="1">
        <v>112.6</v>
      </c>
      <c r="Z63" s="1">
        <v>125</v>
      </c>
      <c r="AA63" s="1"/>
      <c r="AB63" s="1">
        <f t="shared" si="11"/>
        <v>79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36</v>
      </c>
      <c r="C64" s="1">
        <v>662</v>
      </c>
      <c r="D64" s="1">
        <v>750</v>
      </c>
      <c r="E64" s="1">
        <v>619</v>
      </c>
      <c r="F64" s="1">
        <v>628</v>
      </c>
      <c r="G64" s="6">
        <v>0.4</v>
      </c>
      <c r="H64" s="1">
        <v>40</v>
      </c>
      <c r="I64" s="1" t="s">
        <v>32</v>
      </c>
      <c r="J64" s="1">
        <v>645</v>
      </c>
      <c r="K64" s="1">
        <f t="shared" si="14"/>
        <v>-26</v>
      </c>
      <c r="L64" s="1"/>
      <c r="M64" s="1"/>
      <c r="N64" s="1">
        <v>135.39999999999989</v>
      </c>
      <c r="O64" s="1">
        <f t="shared" si="16"/>
        <v>123.8</v>
      </c>
      <c r="P64" s="5">
        <f t="shared" si="15"/>
        <v>474.60000000000014</v>
      </c>
      <c r="Q64" s="5"/>
      <c r="R64" s="1"/>
      <c r="S64" s="1">
        <f t="shared" si="17"/>
        <v>10</v>
      </c>
      <c r="T64" s="1">
        <f t="shared" si="18"/>
        <v>6.1663974151857825</v>
      </c>
      <c r="U64" s="1">
        <v>118.8</v>
      </c>
      <c r="V64" s="1">
        <v>126.8</v>
      </c>
      <c r="W64" s="1">
        <v>121.6</v>
      </c>
      <c r="X64" s="1">
        <v>116</v>
      </c>
      <c r="Y64" s="1">
        <v>91.4</v>
      </c>
      <c r="Z64" s="1">
        <v>102.2</v>
      </c>
      <c r="AA64" s="1"/>
      <c r="AB64" s="1">
        <f t="shared" si="11"/>
        <v>190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31</v>
      </c>
      <c r="C65" s="1">
        <v>255.00800000000001</v>
      </c>
      <c r="D65" s="1"/>
      <c r="E65" s="1">
        <v>103.43</v>
      </c>
      <c r="F65" s="1">
        <v>107.42</v>
      </c>
      <c r="G65" s="6">
        <v>1</v>
      </c>
      <c r="H65" s="1">
        <v>40</v>
      </c>
      <c r="I65" s="1" t="s">
        <v>32</v>
      </c>
      <c r="J65" s="1">
        <v>106.5</v>
      </c>
      <c r="K65" s="1">
        <f t="shared" si="14"/>
        <v>-3.0699999999999932</v>
      </c>
      <c r="L65" s="1"/>
      <c r="M65" s="1"/>
      <c r="N65" s="1"/>
      <c r="O65" s="1">
        <f t="shared" si="16"/>
        <v>20.686</v>
      </c>
      <c r="P65" s="5">
        <f t="shared" si="15"/>
        <v>99.440000000000012</v>
      </c>
      <c r="Q65" s="5"/>
      <c r="R65" s="1"/>
      <c r="S65" s="1">
        <f t="shared" si="17"/>
        <v>10</v>
      </c>
      <c r="T65" s="1">
        <f t="shared" si="18"/>
        <v>5.1928840761867932</v>
      </c>
      <c r="U65" s="1">
        <v>19.203800000000001</v>
      </c>
      <c r="V65" s="1">
        <v>22.377600000000001</v>
      </c>
      <c r="W65" s="1">
        <v>23.0518</v>
      </c>
      <c r="X65" s="1">
        <v>22.890999999999998</v>
      </c>
      <c r="Y65" s="1">
        <v>26.881</v>
      </c>
      <c r="Z65" s="1">
        <v>27.0532</v>
      </c>
      <c r="AA65" s="1"/>
      <c r="AB65" s="1">
        <f t="shared" si="11"/>
        <v>99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101</v>
      </c>
      <c r="B66" s="1" t="s">
        <v>31</v>
      </c>
      <c r="C66" s="1">
        <v>225.88300000000001</v>
      </c>
      <c r="D66" s="1"/>
      <c r="E66" s="1">
        <v>73.739999999999995</v>
      </c>
      <c r="F66" s="1">
        <v>109.119</v>
      </c>
      <c r="G66" s="6">
        <v>1</v>
      </c>
      <c r="H66" s="1">
        <v>40</v>
      </c>
      <c r="I66" s="1" t="s">
        <v>32</v>
      </c>
      <c r="J66" s="1">
        <v>75.7</v>
      </c>
      <c r="K66" s="1">
        <f t="shared" si="14"/>
        <v>-1.960000000000008</v>
      </c>
      <c r="L66" s="1"/>
      <c r="M66" s="1"/>
      <c r="N66" s="1"/>
      <c r="O66" s="1">
        <f t="shared" si="16"/>
        <v>14.747999999999999</v>
      </c>
      <c r="P66" s="5">
        <f t="shared" si="15"/>
        <v>38.36099999999999</v>
      </c>
      <c r="Q66" s="5"/>
      <c r="R66" s="1"/>
      <c r="S66" s="1">
        <f t="shared" si="17"/>
        <v>10</v>
      </c>
      <c r="T66" s="1">
        <f t="shared" si="18"/>
        <v>7.3989015459723353</v>
      </c>
      <c r="U66" s="1">
        <v>12.1678</v>
      </c>
      <c r="V66" s="1">
        <v>13.6958</v>
      </c>
      <c r="W66" s="1">
        <v>12.808999999999999</v>
      </c>
      <c r="X66" s="1">
        <v>12.1662</v>
      </c>
      <c r="Y66" s="1">
        <v>14.7186</v>
      </c>
      <c r="Z66" s="1">
        <v>16.4132</v>
      </c>
      <c r="AA66" s="1"/>
      <c r="AB66" s="1">
        <f t="shared" si="11"/>
        <v>38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8" t="s">
        <v>102</v>
      </c>
      <c r="B67" s="18" t="s">
        <v>31</v>
      </c>
      <c r="C67" s="18"/>
      <c r="D67" s="18"/>
      <c r="E67" s="18"/>
      <c r="F67" s="18"/>
      <c r="G67" s="19">
        <v>0</v>
      </c>
      <c r="H67" s="18">
        <v>40</v>
      </c>
      <c r="I67" s="18" t="s">
        <v>32</v>
      </c>
      <c r="J67" s="18"/>
      <c r="K67" s="18">
        <f t="shared" si="14"/>
        <v>0</v>
      </c>
      <c r="L67" s="18"/>
      <c r="M67" s="18"/>
      <c r="N67" s="18"/>
      <c r="O67" s="18">
        <f t="shared" si="16"/>
        <v>0</v>
      </c>
      <c r="P67" s="20"/>
      <c r="Q67" s="20"/>
      <c r="R67" s="18"/>
      <c r="S67" s="18" t="e">
        <f t="shared" si="17"/>
        <v>#DIV/0!</v>
      </c>
      <c r="T67" s="18" t="e">
        <f t="shared" si="18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 t="s">
        <v>46</v>
      </c>
      <c r="AB67" s="18">
        <f t="shared" si="1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103</v>
      </c>
      <c r="B68" s="1" t="s">
        <v>31</v>
      </c>
      <c r="C68" s="1">
        <v>175.74799999999999</v>
      </c>
      <c r="D68" s="1">
        <v>49.44</v>
      </c>
      <c r="E68" s="1">
        <v>110.676</v>
      </c>
      <c r="F68" s="1">
        <v>83.834999999999994</v>
      </c>
      <c r="G68" s="6">
        <v>1</v>
      </c>
      <c r="H68" s="1">
        <v>30</v>
      </c>
      <c r="I68" s="1" t="s">
        <v>32</v>
      </c>
      <c r="J68" s="1">
        <v>112.6</v>
      </c>
      <c r="K68" s="1">
        <f t="shared" si="14"/>
        <v>-1.9239999999999924</v>
      </c>
      <c r="L68" s="1"/>
      <c r="M68" s="1"/>
      <c r="N68" s="1">
        <v>36.187399999999997</v>
      </c>
      <c r="O68" s="1">
        <f t="shared" si="16"/>
        <v>22.135200000000001</v>
      </c>
      <c r="P68" s="5">
        <f>10*O68-N68-F68</f>
        <v>101.32960000000001</v>
      </c>
      <c r="Q68" s="5"/>
      <c r="R68" s="1"/>
      <c r="S68" s="1">
        <f t="shared" si="17"/>
        <v>10</v>
      </c>
      <c r="T68" s="1">
        <f t="shared" si="18"/>
        <v>5.422241497705012</v>
      </c>
      <c r="U68" s="1">
        <v>18.871600000000001</v>
      </c>
      <c r="V68" s="1">
        <v>17.966200000000001</v>
      </c>
      <c r="W68" s="1">
        <v>19.219799999999999</v>
      </c>
      <c r="X68" s="1">
        <v>21.1248</v>
      </c>
      <c r="Y68" s="1">
        <v>17.573399999999999</v>
      </c>
      <c r="Z68" s="1">
        <v>15.8482</v>
      </c>
      <c r="AA68" s="1"/>
      <c r="AB68" s="1">
        <f t="shared" si="11"/>
        <v>101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8" t="s">
        <v>104</v>
      </c>
      <c r="B69" s="18" t="s">
        <v>36</v>
      </c>
      <c r="C69" s="18"/>
      <c r="D69" s="18"/>
      <c r="E69" s="18"/>
      <c r="F69" s="18"/>
      <c r="G69" s="19">
        <v>0</v>
      </c>
      <c r="H69" s="18">
        <v>60</v>
      </c>
      <c r="I69" s="18" t="s">
        <v>32</v>
      </c>
      <c r="J69" s="18"/>
      <c r="K69" s="18">
        <f t="shared" si="14"/>
        <v>0</v>
      </c>
      <c r="L69" s="18"/>
      <c r="M69" s="18"/>
      <c r="N69" s="18"/>
      <c r="O69" s="18">
        <f t="shared" si="16"/>
        <v>0</v>
      </c>
      <c r="P69" s="20"/>
      <c r="Q69" s="20"/>
      <c r="R69" s="18"/>
      <c r="S69" s="18" t="e">
        <f t="shared" si="17"/>
        <v>#DIV/0!</v>
      </c>
      <c r="T69" s="18" t="e">
        <f t="shared" si="18"/>
        <v>#DIV/0!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 t="s">
        <v>46</v>
      </c>
      <c r="AB69" s="18">
        <f t="shared" si="1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8" t="s">
        <v>105</v>
      </c>
      <c r="B70" s="18" t="s">
        <v>36</v>
      </c>
      <c r="C70" s="18"/>
      <c r="D70" s="18"/>
      <c r="E70" s="18"/>
      <c r="F70" s="18"/>
      <c r="G70" s="19">
        <v>0</v>
      </c>
      <c r="H70" s="18">
        <v>50</v>
      </c>
      <c r="I70" s="18" t="s">
        <v>32</v>
      </c>
      <c r="J70" s="18"/>
      <c r="K70" s="18">
        <f t="shared" si="14"/>
        <v>0</v>
      </c>
      <c r="L70" s="18"/>
      <c r="M70" s="18"/>
      <c r="N70" s="18"/>
      <c r="O70" s="18">
        <f t="shared" si="16"/>
        <v>0</v>
      </c>
      <c r="P70" s="20"/>
      <c r="Q70" s="20"/>
      <c r="R70" s="18"/>
      <c r="S70" s="18" t="e">
        <f t="shared" si="17"/>
        <v>#DIV/0!</v>
      </c>
      <c r="T70" s="18" t="e">
        <f t="shared" si="18"/>
        <v>#DIV/0!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 t="s">
        <v>46</v>
      </c>
      <c r="AB70" s="18">
        <f t="shared" ref="AB70:AB96" si="19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8" t="s">
        <v>106</v>
      </c>
      <c r="B71" s="18" t="s">
        <v>36</v>
      </c>
      <c r="C71" s="18"/>
      <c r="D71" s="18"/>
      <c r="E71" s="18"/>
      <c r="F71" s="18"/>
      <c r="G71" s="19">
        <v>0</v>
      </c>
      <c r="H71" s="18">
        <v>50</v>
      </c>
      <c r="I71" s="18" t="s">
        <v>32</v>
      </c>
      <c r="J71" s="18"/>
      <c r="K71" s="18">
        <f t="shared" si="14"/>
        <v>0</v>
      </c>
      <c r="L71" s="18"/>
      <c r="M71" s="18"/>
      <c r="N71" s="18"/>
      <c r="O71" s="18">
        <f t="shared" si="16"/>
        <v>0</v>
      </c>
      <c r="P71" s="20"/>
      <c r="Q71" s="20"/>
      <c r="R71" s="18"/>
      <c r="S71" s="18" t="e">
        <f t="shared" si="17"/>
        <v>#DIV/0!</v>
      </c>
      <c r="T71" s="18" t="e">
        <f t="shared" si="18"/>
        <v>#DIV/0!</v>
      </c>
      <c r="U71" s="18">
        <v>0</v>
      </c>
      <c r="V71" s="18">
        <v>0</v>
      </c>
      <c r="W71" s="18">
        <v>0</v>
      </c>
      <c r="X71" s="18">
        <v>0</v>
      </c>
      <c r="Y71" s="18">
        <v>0</v>
      </c>
      <c r="Z71" s="18">
        <v>0</v>
      </c>
      <c r="AA71" s="18" t="s">
        <v>46</v>
      </c>
      <c r="AB71" s="18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8" t="s">
        <v>107</v>
      </c>
      <c r="B72" s="18" t="s">
        <v>36</v>
      </c>
      <c r="C72" s="18"/>
      <c r="D72" s="18"/>
      <c r="E72" s="18"/>
      <c r="F72" s="18"/>
      <c r="G72" s="19">
        <v>0</v>
      </c>
      <c r="H72" s="18">
        <v>30</v>
      </c>
      <c r="I72" s="18" t="s">
        <v>32</v>
      </c>
      <c r="J72" s="18"/>
      <c r="K72" s="18">
        <f t="shared" si="14"/>
        <v>0</v>
      </c>
      <c r="L72" s="18"/>
      <c r="M72" s="18"/>
      <c r="N72" s="18"/>
      <c r="O72" s="18">
        <f t="shared" si="16"/>
        <v>0</v>
      </c>
      <c r="P72" s="20"/>
      <c r="Q72" s="20"/>
      <c r="R72" s="18"/>
      <c r="S72" s="18" t="e">
        <f t="shared" si="17"/>
        <v>#DIV/0!</v>
      </c>
      <c r="T72" s="18" t="e">
        <f t="shared" si="18"/>
        <v>#DIV/0!</v>
      </c>
      <c r="U72" s="18">
        <v>0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 t="s">
        <v>46</v>
      </c>
      <c r="AB72" s="18">
        <f t="shared" si="19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8" t="s">
        <v>108</v>
      </c>
      <c r="B73" s="18" t="s">
        <v>36</v>
      </c>
      <c r="C73" s="18"/>
      <c r="D73" s="18"/>
      <c r="E73" s="18"/>
      <c r="F73" s="18"/>
      <c r="G73" s="19">
        <v>0</v>
      </c>
      <c r="H73" s="18">
        <v>55</v>
      </c>
      <c r="I73" s="18" t="s">
        <v>32</v>
      </c>
      <c r="J73" s="18"/>
      <c r="K73" s="18">
        <f t="shared" si="14"/>
        <v>0</v>
      </c>
      <c r="L73" s="18"/>
      <c r="M73" s="18"/>
      <c r="N73" s="18"/>
      <c r="O73" s="18">
        <f t="shared" si="16"/>
        <v>0</v>
      </c>
      <c r="P73" s="20"/>
      <c r="Q73" s="20"/>
      <c r="R73" s="18"/>
      <c r="S73" s="18" t="e">
        <f t="shared" si="17"/>
        <v>#DIV/0!</v>
      </c>
      <c r="T73" s="18" t="e">
        <f t="shared" si="18"/>
        <v>#DIV/0!</v>
      </c>
      <c r="U73" s="18">
        <v>0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 t="s">
        <v>46</v>
      </c>
      <c r="AB73" s="18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8" t="s">
        <v>109</v>
      </c>
      <c r="B74" s="18" t="s">
        <v>36</v>
      </c>
      <c r="C74" s="18"/>
      <c r="D74" s="18"/>
      <c r="E74" s="18"/>
      <c r="F74" s="18"/>
      <c r="G74" s="19">
        <v>0</v>
      </c>
      <c r="H74" s="18">
        <v>40</v>
      </c>
      <c r="I74" s="18" t="s">
        <v>32</v>
      </c>
      <c r="J74" s="18"/>
      <c r="K74" s="18">
        <f t="shared" si="14"/>
        <v>0</v>
      </c>
      <c r="L74" s="18"/>
      <c r="M74" s="18"/>
      <c r="N74" s="18"/>
      <c r="O74" s="18">
        <f t="shared" si="16"/>
        <v>0</v>
      </c>
      <c r="P74" s="20"/>
      <c r="Q74" s="20"/>
      <c r="R74" s="18"/>
      <c r="S74" s="18" t="e">
        <f t="shared" si="17"/>
        <v>#DIV/0!</v>
      </c>
      <c r="T74" s="18" t="e">
        <f t="shared" si="18"/>
        <v>#DIV/0!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 t="s">
        <v>46</v>
      </c>
      <c r="AB74" s="18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110</v>
      </c>
      <c r="B75" s="1" t="s">
        <v>36</v>
      </c>
      <c r="C75" s="1">
        <v>102</v>
      </c>
      <c r="D75" s="1"/>
      <c r="E75" s="1">
        <v>84</v>
      </c>
      <c r="F75" s="1">
        <v>1</v>
      </c>
      <c r="G75" s="6">
        <v>0.4</v>
      </c>
      <c r="H75" s="1">
        <v>50</v>
      </c>
      <c r="I75" s="1" t="s">
        <v>32</v>
      </c>
      <c r="J75" s="1">
        <v>89</v>
      </c>
      <c r="K75" s="1">
        <f t="shared" si="14"/>
        <v>-5</v>
      </c>
      <c r="L75" s="1"/>
      <c r="M75" s="1"/>
      <c r="N75" s="1">
        <v>80.400000000000006</v>
      </c>
      <c r="O75" s="1">
        <f t="shared" si="16"/>
        <v>16.8</v>
      </c>
      <c r="P75" s="5">
        <f t="shared" ref="P75:P89" si="20">10*O75-N75-F75</f>
        <v>86.6</v>
      </c>
      <c r="Q75" s="5"/>
      <c r="R75" s="1"/>
      <c r="S75" s="1">
        <f t="shared" si="17"/>
        <v>10</v>
      </c>
      <c r="T75" s="1">
        <f t="shared" si="18"/>
        <v>4.8452380952380958</v>
      </c>
      <c r="U75" s="1">
        <v>11.4</v>
      </c>
      <c r="V75" s="1">
        <v>3.4</v>
      </c>
      <c r="W75" s="1">
        <v>0</v>
      </c>
      <c r="X75" s="1">
        <v>0</v>
      </c>
      <c r="Y75" s="1">
        <v>0</v>
      </c>
      <c r="Z75" s="1">
        <v>0</v>
      </c>
      <c r="AA75" s="1" t="s">
        <v>95</v>
      </c>
      <c r="AB75" s="1">
        <f t="shared" si="19"/>
        <v>35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111</v>
      </c>
      <c r="B76" s="1" t="s">
        <v>36</v>
      </c>
      <c r="C76" s="1">
        <v>22</v>
      </c>
      <c r="D76" s="1">
        <v>1</v>
      </c>
      <c r="E76" s="1">
        <v>14</v>
      </c>
      <c r="F76" s="1">
        <v>6</v>
      </c>
      <c r="G76" s="6">
        <v>0.11</v>
      </c>
      <c r="H76" s="1">
        <v>150</v>
      </c>
      <c r="I76" s="1" t="s">
        <v>32</v>
      </c>
      <c r="J76" s="1">
        <v>10</v>
      </c>
      <c r="K76" s="1">
        <f t="shared" si="14"/>
        <v>4</v>
      </c>
      <c r="L76" s="1"/>
      <c r="M76" s="1"/>
      <c r="N76" s="1"/>
      <c r="O76" s="1">
        <f t="shared" si="16"/>
        <v>2.8</v>
      </c>
      <c r="P76" s="5">
        <f t="shared" si="20"/>
        <v>22</v>
      </c>
      <c r="Q76" s="5"/>
      <c r="R76" s="1"/>
      <c r="S76" s="1">
        <f t="shared" si="17"/>
        <v>10</v>
      </c>
      <c r="T76" s="1">
        <f t="shared" si="18"/>
        <v>2.1428571428571428</v>
      </c>
      <c r="U76" s="1">
        <v>1.4</v>
      </c>
      <c r="V76" s="1">
        <v>2.2000000000000002</v>
      </c>
      <c r="W76" s="1">
        <v>0.8</v>
      </c>
      <c r="X76" s="1">
        <v>-0.4</v>
      </c>
      <c r="Y76" s="1">
        <v>0.2</v>
      </c>
      <c r="Z76" s="1">
        <v>1.8</v>
      </c>
      <c r="AA76" s="1"/>
      <c r="AB76" s="1">
        <f t="shared" si="19"/>
        <v>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6" t="s">
        <v>112</v>
      </c>
      <c r="B77" s="1" t="s">
        <v>36</v>
      </c>
      <c r="C77" s="1"/>
      <c r="D77" s="1"/>
      <c r="E77" s="1"/>
      <c r="F77" s="1"/>
      <c r="G77" s="6">
        <v>0.06</v>
      </c>
      <c r="H77" s="1">
        <v>60</v>
      </c>
      <c r="I77" s="1" t="s">
        <v>32</v>
      </c>
      <c r="J77" s="1"/>
      <c r="K77" s="1">
        <f t="shared" si="14"/>
        <v>0</v>
      </c>
      <c r="L77" s="1"/>
      <c r="M77" s="1"/>
      <c r="N77" s="16"/>
      <c r="O77" s="1">
        <f t="shared" si="16"/>
        <v>0</v>
      </c>
      <c r="P77" s="17">
        <v>50</v>
      </c>
      <c r="Q77" s="5"/>
      <c r="R77" s="1"/>
      <c r="S77" s="1" t="e">
        <f t="shared" si="17"/>
        <v>#DIV/0!</v>
      </c>
      <c r="T77" s="1" t="e">
        <f t="shared" si="18"/>
        <v>#DIV/0!</v>
      </c>
      <c r="U77" s="1">
        <v>-0.4</v>
      </c>
      <c r="V77" s="1">
        <v>-0.4</v>
      </c>
      <c r="W77" s="1">
        <v>0</v>
      </c>
      <c r="X77" s="1">
        <v>0</v>
      </c>
      <c r="Y77" s="1">
        <v>-0.8</v>
      </c>
      <c r="Z77" s="1">
        <v>1.6</v>
      </c>
      <c r="AA77" s="16" t="s">
        <v>113</v>
      </c>
      <c r="AB77" s="1">
        <f t="shared" si="19"/>
        <v>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6" t="s">
        <v>114</v>
      </c>
      <c r="B78" s="1" t="s">
        <v>36</v>
      </c>
      <c r="C78" s="1"/>
      <c r="D78" s="1"/>
      <c r="E78" s="1"/>
      <c r="F78" s="1"/>
      <c r="G78" s="6">
        <v>0.15</v>
      </c>
      <c r="H78" s="1">
        <v>60</v>
      </c>
      <c r="I78" s="1" t="s">
        <v>32</v>
      </c>
      <c r="J78" s="1"/>
      <c r="K78" s="1">
        <f t="shared" si="14"/>
        <v>0</v>
      </c>
      <c r="L78" s="1"/>
      <c r="M78" s="1"/>
      <c r="N78" s="16"/>
      <c r="O78" s="1">
        <f t="shared" si="16"/>
        <v>0</v>
      </c>
      <c r="P78" s="17">
        <v>20</v>
      </c>
      <c r="Q78" s="5"/>
      <c r="R78" s="1"/>
      <c r="S78" s="1" t="e">
        <f t="shared" si="17"/>
        <v>#DIV/0!</v>
      </c>
      <c r="T78" s="1" t="e">
        <f t="shared" si="18"/>
        <v>#DIV/0!</v>
      </c>
      <c r="U78" s="1">
        <v>-1.4</v>
      </c>
      <c r="V78" s="1">
        <v>-1.4</v>
      </c>
      <c r="W78" s="1">
        <v>-1</v>
      </c>
      <c r="X78" s="1">
        <v>-1.2</v>
      </c>
      <c r="Y78" s="1">
        <v>2.4</v>
      </c>
      <c r="Z78" s="1">
        <v>2.8</v>
      </c>
      <c r="AA78" s="16" t="s">
        <v>113</v>
      </c>
      <c r="AB78" s="1">
        <f t="shared" si="19"/>
        <v>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31</v>
      </c>
      <c r="C79" s="1">
        <v>133.404</v>
      </c>
      <c r="D79" s="1"/>
      <c r="E79" s="1">
        <v>21.207000000000001</v>
      </c>
      <c r="F79" s="1">
        <v>112.197</v>
      </c>
      <c r="G79" s="6">
        <v>1</v>
      </c>
      <c r="H79" s="1">
        <v>55</v>
      </c>
      <c r="I79" s="1" t="s">
        <v>32</v>
      </c>
      <c r="J79" s="1">
        <v>23.3</v>
      </c>
      <c r="K79" s="1">
        <f t="shared" si="14"/>
        <v>-2.093</v>
      </c>
      <c r="L79" s="1"/>
      <c r="M79" s="1"/>
      <c r="N79" s="1"/>
      <c r="O79" s="1">
        <f t="shared" si="16"/>
        <v>4.2414000000000005</v>
      </c>
      <c r="P79" s="5"/>
      <c r="Q79" s="5"/>
      <c r="R79" s="1"/>
      <c r="S79" s="1">
        <f t="shared" si="17"/>
        <v>26.452822181355209</v>
      </c>
      <c r="T79" s="1">
        <f t="shared" si="18"/>
        <v>26.452822181355209</v>
      </c>
      <c r="U79" s="1">
        <v>3.6093999999999999</v>
      </c>
      <c r="V79" s="1">
        <v>3.8849999999999998</v>
      </c>
      <c r="W79" s="1">
        <v>11.3468</v>
      </c>
      <c r="X79" s="1">
        <v>14.547800000000001</v>
      </c>
      <c r="Y79" s="1">
        <v>10.351599999999999</v>
      </c>
      <c r="Z79" s="1">
        <v>5.8155999999999999</v>
      </c>
      <c r="AA79" s="13" t="s">
        <v>66</v>
      </c>
      <c r="AB79" s="1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36</v>
      </c>
      <c r="C80" s="1">
        <v>68</v>
      </c>
      <c r="D80" s="1">
        <v>10</v>
      </c>
      <c r="E80" s="1">
        <v>23</v>
      </c>
      <c r="F80" s="1">
        <v>49</v>
      </c>
      <c r="G80" s="6">
        <v>0.4</v>
      </c>
      <c r="H80" s="1">
        <v>55</v>
      </c>
      <c r="I80" s="1" t="s">
        <v>32</v>
      </c>
      <c r="J80" s="1">
        <v>23</v>
      </c>
      <c r="K80" s="1">
        <f t="shared" si="14"/>
        <v>0</v>
      </c>
      <c r="L80" s="1"/>
      <c r="M80" s="1"/>
      <c r="N80" s="1"/>
      <c r="O80" s="1">
        <f t="shared" si="16"/>
        <v>4.5999999999999996</v>
      </c>
      <c r="P80" s="5"/>
      <c r="Q80" s="5"/>
      <c r="R80" s="1"/>
      <c r="S80" s="1">
        <f t="shared" si="17"/>
        <v>10.652173913043478</v>
      </c>
      <c r="T80" s="1">
        <f t="shared" si="18"/>
        <v>10.652173913043478</v>
      </c>
      <c r="U80" s="1">
        <v>3.6</v>
      </c>
      <c r="V80" s="1">
        <v>4</v>
      </c>
      <c r="W80" s="1">
        <v>7.4</v>
      </c>
      <c r="X80" s="1">
        <v>8</v>
      </c>
      <c r="Y80" s="1">
        <v>8.4</v>
      </c>
      <c r="Z80" s="1">
        <v>7</v>
      </c>
      <c r="AA80" s="14" t="s">
        <v>66</v>
      </c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31</v>
      </c>
      <c r="C81" s="1">
        <v>101.19</v>
      </c>
      <c r="D81" s="1">
        <v>12.032</v>
      </c>
      <c r="E81" s="1">
        <v>17.224</v>
      </c>
      <c r="F81" s="1">
        <v>93.316000000000003</v>
      </c>
      <c r="G81" s="6">
        <v>1</v>
      </c>
      <c r="H81" s="1">
        <v>55</v>
      </c>
      <c r="I81" s="1" t="s">
        <v>32</v>
      </c>
      <c r="J81" s="1">
        <v>16.7</v>
      </c>
      <c r="K81" s="1">
        <f t="shared" si="14"/>
        <v>0.52400000000000091</v>
      </c>
      <c r="L81" s="1"/>
      <c r="M81" s="1"/>
      <c r="N81" s="1"/>
      <c r="O81" s="1">
        <f t="shared" si="16"/>
        <v>3.4447999999999999</v>
      </c>
      <c r="P81" s="5"/>
      <c r="Q81" s="5"/>
      <c r="R81" s="1"/>
      <c r="S81" s="1">
        <f t="shared" si="17"/>
        <v>27.088945657222482</v>
      </c>
      <c r="T81" s="1">
        <f t="shared" si="18"/>
        <v>27.088945657222482</v>
      </c>
      <c r="U81" s="1">
        <v>2.8946000000000001</v>
      </c>
      <c r="V81" s="1">
        <v>3.8723999999999998</v>
      </c>
      <c r="W81" s="1">
        <v>8.8268000000000004</v>
      </c>
      <c r="X81" s="1">
        <v>9.9156000000000013</v>
      </c>
      <c r="Y81" s="1">
        <v>11.8438</v>
      </c>
      <c r="Z81" s="1">
        <v>14.042400000000001</v>
      </c>
      <c r="AA81" s="13" t="s">
        <v>66</v>
      </c>
      <c r="AB81" s="1">
        <f t="shared" si="19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36</v>
      </c>
      <c r="C82" s="1">
        <v>79</v>
      </c>
      <c r="D82" s="1"/>
      <c r="E82" s="1">
        <v>22</v>
      </c>
      <c r="F82" s="1">
        <v>54</v>
      </c>
      <c r="G82" s="6">
        <v>0.4</v>
      </c>
      <c r="H82" s="1">
        <v>55</v>
      </c>
      <c r="I82" s="1" t="s">
        <v>32</v>
      </c>
      <c r="J82" s="1">
        <v>22</v>
      </c>
      <c r="K82" s="1">
        <f t="shared" si="14"/>
        <v>0</v>
      </c>
      <c r="L82" s="1"/>
      <c r="M82" s="1"/>
      <c r="N82" s="1"/>
      <c r="O82" s="1">
        <f t="shared" si="16"/>
        <v>4.4000000000000004</v>
      </c>
      <c r="P82" s="5"/>
      <c r="Q82" s="5"/>
      <c r="R82" s="1"/>
      <c r="S82" s="1">
        <f t="shared" si="17"/>
        <v>12.272727272727272</v>
      </c>
      <c r="T82" s="1">
        <f t="shared" si="18"/>
        <v>12.272727272727272</v>
      </c>
      <c r="U82" s="1">
        <v>3.6</v>
      </c>
      <c r="V82" s="1">
        <v>4.2</v>
      </c>
      <c r="W82" s="1">
        <v>9.8000000000000007</v>
      </c>
      <c r="X82" s="1">
        <v>9</v>
      </c>
      <c r="Y82" s="1">
        <v>8.8000000000000007</v>
      </c>
      <c r="Z82" s="1">
        <v>7.4</v>
      </c>
      <c r="AA82" s="14" t="s">
        <v>66</v>
      </c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31</v>
      </c>
      <c r="C83" s="1">
        <v>135.315</v>
      </c>
      <c r="D83" s="1">
        <v>22.501000000000001</v>
      </c>
      <c r="E83" s="1">
        <v>71.013999999999996</v>
      </c>
      <c r="F83" s="1">
        <v>70.531999999999996</v>
      </c>
      <c r="G83" s="6">
        <v>1</v>
      </c>
      <c r="H83" s="1">
        <v>50</v>
      </c>
      <c r="I83" s="1" t="s">
        <v>32</v>
      </c>
      <c r="J83" s="1">
        <v>69.2</v>
      </c>
      <c r="K83" s="1">
        <f t="shared" si="14"/>
        <v>1.813999999999993</v>
      </c>
      <c r="L83" s="1"/>
      <c r="M83" s="1"/>
      <c r="N83" s="1"/>
      <c r="O83" s="1">
        <f t="shared" si="16"/>
        <v>14.2028</v>
      </c>
      <c r="P83" s="5">
        <f t="shared" si="20"/>
        <v>71.495999999999995</v>
      </c>
      <c r="Q83" s="5"/>
      <c r="R83" s="1"/>
      <c r="S83" s="1">
        <f t="shared" si="17"/>
        <v>10</v>
      </c>
      <c r="T83" s="1">
        <f t="shared" si="18"/>
        <v>4.9660630298251043</v>
      </c>
      <c r="U83" s="1">
        <v>11.8278</v>
      </c>
      <c r="V83" s="1">
        <v>13.8352</v>
      </c>
      <c r="W83" s="1">
        <v>15.4688</v>
      </c>
      <c r="X83" s="1">
        <v>15.397399999999999</v>
      </c>
      <c r="Y83" s="1">
        <v>10.8752</v>
      </c>
      <c r="Z83" s="1">
        <v>11.3636</v>
      </c>
      <c r="AA83" s="1"/>
      <c r="AB83" s="1">
        <f t="shared" si="19"/>
        <v>71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120</v>
      </c>
      <c r="B84" s="1" t="s">
        <v>31</v>
      </c>
      <c r="C84" s="1">
        <v>2832.3470000000002</v>
      </c>
      <c r="D84" s="1">
        <v>2584.87</v>
      </c>
      <c r="E84" s="1">
        <v>2510.4290000000001</v>
      </c>
      <c r="F84" s="1">
        <v>2495.6729999999998</v>
      </c>
      <c r="G84" s="6">
        <v>1</v>
      </c>
      <c r="H84" s="1">
        <v>60</v>
      </c>
      <c r="I84" s="1" t="s">
        <v>32</v>
      </c>
      <c r="J84" s="1">
        <v>2413.9</v>
      </c>
      <c r="K84" s="1">
        <f t="shared" ref="K84:K96" si="21">E84-J84</f>
        <v>96.528999999999996</v>
      </c>
      <c r="L84" s="1"/>
      <c r="M84" s="1"/>
      <c r="N84" s="1">
        <v>1796.2429600000009</v>
      </c>
      <c r="O84" s="1">
        <f t="shared" si="16"/>
        <v>502.08580000000001</v>
      </c>
      <c r="P84" s="5">
        <f t="shared" si="20"/>
        <v>728.94203999999945</v>
      </c>
      <c r="Q84" s="5"/>
      <c r="R84" s="1"/>
      <c r="S84" s="1">
        <f t="shared" si="17"/>
        <v>10</v>
      </c>
      <c r="T84" s="1">
        <f t="shared" si="18"/>
        <v>8.5481723641656462</v>
      </c>
      <c r="U84" s="1">
        <v>522.57939999999996</v>
      </c>
      <c r="V84" s="1">
        <v>519.28980000000001</v>
      </c>
      <c r="W84" s="1">
        <v>504.04660000000001</v>
      </c>
      <c r="X84" s="1">
        <v>499.91879999999998</v>
      </c>
      <c r="Y84" s="1">
        <v>445.12459999999999</v>
      </c>
      <c r="Z84" s="1">
        <v>443.25700000000001</v>
      </c>
      <c r="AA84" s="1"/>
      <c r="AB84" s="1">
        <f t="shared" si="19"/>
        <v>729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121</v>
      </c>
      <c r="B85" s="1" t="s">
        <v>36</v>
      </c>
      <c r="C85" s="1">
        <v>34</v>
      </c>
      <c r="D85" s="1">
        <v>18</v>
      </c>
      <c r="E85" s="1">
        <v>11</v>
      </c>
      <c r="F85" s="1">
        <v>32</v>
      </c>
      <c r="G85" s="6">
        <v>0.3</v>
      </c>
      <c r="H85" s="1">
        <v>40</v>
      </c>
      <c r="I85" s="1" t="s">
        <v>32</v>
      </c>
      <c r="J85" s="1">
        <v>14</v>
      </c>
      <c r="K85" s="1">
        <f t="shared" si="21"/>
        <v>-3</v>
      </c>
      <c r="L85" s="1"/>
      <c r="M85" s="1"/>
      <c r="N85" s="1"/>
      <c r="O85" s="1">
        <f t="shared" si="16"/>
        <v>2.2000000000000002</v>
      </c>
      <c r="P85" s="5"/>
      <c r="Q85" s="5"/>
      <c r="R85" s="1"/>
      <c r="S85" s="1">
        <f t="shared" si="17"/>
        <v>14.545454545454545</v>
      </c>
      <c r="T85" s="1">
        <f t="shared" si="18"/>
        <v>14.545454545454545</v>
      </c>
      <c r="U85" s="1">
        <v>4</v>
      </c>
      <c r="V85" s="1">
        <v>4.4000000000000004</v>
      </c>
      <c r="W85" s="1">
        <v>1.6</v>
      </c>
      <c r="X85" s="1">
        <v>1.4</v>
      </c>
      <c r="Y85" s="1">
        <v>3.4</v>
      </c>
      <c r="Z85" s="1">
        <v>3.6</v>
      </c>
      <c r="AA85" s="14" t="s">
        <v>66</v>
      </c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122</v>
      </c>
      <c r="B86" s="1" t="s">
        <v>31</v>
      </c>
      <c r="C86" s="1">
        <v>1542.8140000000001</v>
      </c>
      <c r="D86" s="1">
        <v>1522.9849999999999</v>
      </c>
      <c r="E86" s="1">
        <v>1614.2919999999999</v>
      </c>
      <c r="F86" s="1">
        <v>1297.097</v>
      </c>
      <c r="G86" s="6">
        <v>1</v>
      </c>
      <c r="H86" s="1">
        <v>60</v>
      </c>
      <c r="I86" s="1" t="s">
        <v>123</v>
      </c>
      <c r="J86" s="1">
        <v>1596.3</v>
      </c>
      <c r="K86" s="1">
        <f t="shared" si="21"/>
        <v>17.991999999999962</v>
      </c>
      <c r="L86" s="1"/>
      <c r="M86" s="1"/>
      <c r="N86" s="1"/>
      <c r="O86" s="1">
        <f t="shared" si="16"/>
        <v>322.85839999999996</v>
      </c>
      <c r="P86" s="5">
        <f>10.4*O86-N86-F86</f>
        <v>2060.6303600000001</v>
      </c>
      <c r="Q86" s="5"/>
      <c r="R86" s="1"/>
      <c r="S86" s="1">
        <f t="shared" si="17"/>
        <v>10.4</v>
      </c>
      <c r="T86" s="1">
        <f t="shared" si="18"/>
        <v>4.0175414361218422</v>
      </c>
      <c r="U86" s="1">
        <v>164.011</v>
      </c>
      <c r="V86" s="1">
        <v>300.75639999999999</v>
      </c>
      <c r="W86" s="1">
        <v>304.33960000000002</v>
      </c>
      <c r="X86" s="1">
        <v>153.7784</v>
      </c>
      <c r="Y86" s="1">
        <v>306.30779999999999</v>
      </c>
      <c r="Z86" s="1">
        <v>310.34359999999998</v>
      </c>
      <c r="AA86" s="1"/>
      <c r="AB86" s="1">
        <f t="shared" si="19"/>
        <v>2061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36</v>
      </c>
      <c r="C87" s="1">
        <v>25</v>
      </c>
      <c r="D87" s="1"/>
      <c r="E87" s="1">
        <v>2</v>
      </c>
      <c r="F87" s="1">
        <v>18</v>
      </c>
      <c r="G87" s="6">
        <v>0.1</v>
      </c>
      <c r="H87" s="1">
        <v>60</v>
      </c>
      <c r="I87" s="1" t="s">
        <v>32</v>
      </c>
      <c r="J87" s="1">
        <v>4</v>
      </c>
      <c r="K87" s="1">
        <f t="shared" si="21"/>
        <v>-2</v>
      </c>
      <c r="L87" s="1"/>
      <c r="M87" s="1"/>
      <c r="N87" s="1"/>
      <c r="O87" s="1">
        <f t="shared" si="16"/>
        <v>0.4</v>
      </c>
      <c r="P87" s="5"/>
      <c r="Q87" s="5"/>
      <c r="R87" s="1"/>
      <c r="S87" s="1">
        <f t="shared" si="17"/>
        <v>45</v>
      </c>
      <c r="T87" s="1">
        <f t="shared" si="18"/>
        <v>45</v>
      </c>
      <c r="U87" s="1">
        <v>0.2</v>
      </c>
      <c r="V87" s="1">
        <v>0.6</v>
      </c>
      <c r="W87" s="1">
        <v>0.4</v>
      </c>
      <c r="X87" s="1">
        <v>0</v>
      </c>
      <c r="Y87" s="1">
        <v>1.2</v>
      </c>
      <c r="Z87" s="1">
        <v>2.6</v>
      </c>
      <c r="AA87" s="13" t="s">
        <v>66</v>
      </c>
      <c r="AB87" s="1">
        <f t="shared" si="1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31</v>
      </c>
      <c r="C88" s="1">
        <v>2428.6190000000001</v>
      </c>
      <c r="D88" s="1">
        <v>4193.7</v>
      </c>
      <c r="E88" s="1">
        <v>2672.107</v>
      </c>
      <c r="F88" s="1">
        <v>3589.7510000000002</v>
      </c>
      <c r="G88" s="6">
        <v>1</v>
      </c>
      <c r="H88" s="1">
        <v>60</v>
      </c>
      <c r="I88" s="1" t="s">
        <v>32</v>
      </c>
      <c r="J88" s="1">
        <v>2653.75</v>
      </c>
      <c r="K88" s="1">
        <f t="shared" si="21"/>
        <v>18.356999999999971</v>
      </c>
      <c r="L88" s="1"/>
      <c r="M88" s="1"/>
      <c r="N88" s="1">
        <v>1994.7779600000019</v>
      </c>
      <c r="O88" s="1">
        <f t="shared" si="16"/>
        <v>534.42139999999995</v>
      </c>
      <c r="P88" s="5"/>
      <c r="Q88" s="5"/>
      <c r="R88" s="1"/>
      <c r="S88" s="1">
        <f t="shared" si="17"/>
        <v>10.449673160543352</v>
      </c>
      <c r="T88" s="1">
        <f t="shared" si="18"/>
        <v>10.449673160543352</v>
      </c>
      <c r="U88" s="1">
        <v>650.33320000000003</v>
      </c>
      <c r="V88" s="1">
        <v>648.43380000000002</v>
      </c>
      <c r="W88" s="1">
        <v>523.34860000000003</v>
      </c>
      <c r="X88" s="1">
        <v>528.88199999999995</v>
      </c>
      <c r="Y88" s="1">
        <v>616.27319999999997</v>
      </c>
      <c r="Z88" s="1">
        <v>763.45119999999997</v>
      </c>
      <c r="AA88" s="1"/>
      <c r="AB88" s="1">
        <f t="shared" si="1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31</v>
      </c>
      <c r="C89" s="1">
        <v>2239.1930000000002</v>
      </c>
      <c r="D89" s="1">
        <v>1473.5170000000001</v>
      </c>
      <c r="E89" s="15">
        <f>1659.654+E22</f>
        <v>1662.4090000000001</v>
      </c>
      <c r="F89" s="15">
        <f>1718.051+F22</f>
        <v>1714.586</v>
      </c>
      <c r="G89" s="6">
        <v>1</v>
      </c>
      <c r="H89" s="1">
        <v>60</v>
      </c>
      <c r="I89" s="1" t="s">
        <v>123</v>
      </c>
      <c r="J89" s="1">
        <v>1593.45</v>
      </c>
      <c r="K89" s="1">
        <f t="shared" si="21"/>
        <v>68.95900000000006</v>
      </c>
      <c r="L89" s="1"/>
      <c r="M89" s="1"/>
      <c r="N89" s="1">
        <v>1341.023000000001</v>
      </c>
      <c r="O89" s="1">
        <f t="shared" si="16"/>
        <v>332.48180000000002</v>
      </c>
      <c r="P89" s="5">
        <f t="shared" si="20"/>
        <v>269.20899999999915</v>
      </c>
      <c r="Q89" s="5"/>
      <c r="R89" s="1"/>
      <c r="S89" s="1">
        <f t="shared" si="17"/>
        <v>10</v>
      </c>
      <c r="T89" s="1">
        <f t="shared" si="18"/>
        <v>9.1903045520085644</v>
      </c>
      <c r="U89" s="1">
        <v>353.2792</v>
      </c>
      <c r="V89" s="1">
        <v>341.12279999999998</v>
      </c>
      <c r="W89" s="1">
        <v>359.13319999999999</v>
      </c>
      <c r="X89" s="1">
        <v>375.11</v>
      </c>
      <c r="Y89" s="1">
        <v>333.64659999999998</v>
      </c>
      <c r="Z89" s="1">
        <v>328.69200000000001</v>
      </c>
      <c r="AA89" s="1" t="s">
        <v>97</v>
      </c>
      <c r="AB89" s="1">
        <f t="shared" si="19"/>
        <v>269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31</v>
      </c>
      <c r="C90" s="1">
        <v>78.025000000000006</v>
      </c>
      <c r="D90" s="1">
        <v>211.41</v>
      </c>
      <c r="E90" s="1">
        <v>31.79</v>
      </c>
      <c r="F90" s="1">
        <v>211.34</v>
      </c>
      <c r="G90" s="6">
        <v>1</v>
      </c>
      <c r="H90" s="1">
        <v>55</v>
      </c>
      <c r="I90" s="1" t="s">
        <v>32</v>
      </c>
      <c r="J90" s="1">
        <v>39.200000000000003</v>
      </c>
      <c r="K90" s="1">
        <f t="shared" si="21"/>
        <v>-7.4100000000000037</v>
      </c>
      <c r="L90" s="1"/>
      <c r="M90" s="1"/>
      <c r="N90" s="1">
        <v>135.90227999999999</v>
      </c>
      <c r="O90" s="1">
        <f t="shared" si="16"/>
        <v>6.3579999999999997</v>
      </c>
      <c r="P90" s="5"/>
      <c r="Q90" s="5"/>
      <c r="R90" s="1"/>
      <c r="S90" s="1">
        <f t="shared" si="17"/>
        <v>54.615017301038066</v>
      </c>
      <c r="T90" s="1">
        <f t="shared" si="18"/>
        <v>54.615017301038066</v>
      </c>
      <c r="U90" s="1">
        <v>30.818200000000001</v>
      </c>
      <c r="V90" s="1">
        <v>24.4602</v>
      </c>
      <c r="W90" s="1">
        <v>0</v>
      </c>
      <c r="X90" s="1">
        <v>0</v>
      </c>
      <c r="Y90" s="1">
        <v>0</v>
      </c>
      <c r="Z90" s="1">
        <v>0</v>
      </c>
      <c r="AA90" s="1" t="s">
        <v>128</v>
      </c>
      <c r="AB90" s="1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129</v>
      </c>
      <c r="B91" s="1" t="s">
        <v>31</v>
      </c>
      <c r="C91" s="1">
        <v>48.54</v>
      </c>
      <c r="D91" s="1">
        <v>310.32799999999997</v>
      </c>
      <c r="E91" s="1"/>
      <c r="F91" s="1">
        <v>310.27499999999998</v>
      </c>
      <c r="G91" s="6">
        <v>1</v>
      </c>
      <c r="H91" s="1">
        <v>55</v>
      </c>
      <c r="I91" s="1" t="s">
        <v>32</v>
      </c>
      <c r="J91" s="1">
        <v>16.600000000000001</v>
      </c>
      <c r="K91" s="1">
        <f t="shared" si="21"/>
        <v>-16.600000000000001</v>
      </c>
      <c r="L91" s="1"/>
      <c r="M91" s="1"/>
      <c r="N91" s="1">
        <v>42.731920000000002</v>
      </c>
      <c r="O91" s="1">
        <f t="shared" si="16"/>
        <v>0</v>
      </c>
      <c r="P91" s="5"/>
      <c r="Q91" s="5"/>
      <c r="R91" s="1"/>
      <c r="S91" s="1" t="e">
        <f t="shared" si="17"/>
        <v>#DIV/0!</v>
      </c>
      <c r="T91" s="1" t="e">
        <f t="shared" si="18"/>
        <v>#DIV/0!</v>
      </c>
      <c r="U91" s="1">
        <v>30.5228</v>
      </c>
      <c r="V91" s="1">
        <v>30.5228</v>
      </c>
      <c r="W91" s="1">
        <v>0</v>
      </c>
      <c r="X91" s="1">
        <v>0</v>
      </c>
      <c r="Y91" s="1">
        <v>0</v>
      </c>
      <c r="Z91" s="1">
        <v>0</v>
      </c>
      <c r="AA91" s="1" t="s">
        <v>128</v>
      </c>
      <c r="AB91" s="1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130</v>
      </c>
      <c r="B92" s="1" t="s">
        <v>31</v>
      </c>
      <c r="C92" s="1">
        <v>56.575000000000003</v>
      </c>
      <c r="D92" s="1">
        <v>192.69800000000001</v>
      </c>
      <c r="E92" s="1">
        <v>24.212</v>
      </c>
      <c r="F92" s="1">
        <v>192.69800000000001</v>
      </c>
      <c r="G92" s="6">
        <v>1</v>
      </c>
      <c r="H92" s="1">
        <v>55</v>
      </c>
      <c r="I92" s="1" t="s">
        <v>32</v>
      </c>
      <c r="J92" s="1">
        <v>27.1</v>
      </c>
      <c r="K92" s="1">
        <f t="shared" si="21"/>
        <v>-2.8880000000000017</v>
      </c>
      <c r="L92" s="1"/>
      <c r="M92" s="1"/>
      <c r="N92" s="1">
        <v>80.320240000000013</v>
      </c>
      <c r="O92" s="1">
        <f t="shared" si="16"/>
        <v>4.8423999999999996</v>
      </c>
      <c r="P92" s="5"/>
      <c r="Q92" s="5"/>
      <c r="R92" s="1"/>
      <c r="S92" s="1">
        <f t="shared" si="17"/>
        <v>56.380769866182064</v>
      </c>
      <c r="T92" s="1">
        <f t="shared" si="18"/>
        <v>56.380769866182064</v>
      </c>
      <c r="U92" s="1">
        <v>23.718599999999999</v>
      </c>
      <c r="V92" s="1">
        <v>20.491599999999998</v>
      </c>
      <c r="W92" s="1">
        <v>0</v>
      </c>
      <c r="X92" s="1">
        <v>0</v>
      </c>
      <c r="Y92" s="1">
        <v>0</v>
      </c>
      <c r="Z92" s="1">
        <v>0</v>
      </c>
      <c r="AA92" s="1" t="s">
        <v>128</v>
      </c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8" t="s">
        <v>131</v>
      </c>
      <c r="B93" s="18" t="s">
        <v>31</v>
      </c>
      <c r="C93" s="18"/>
      <c r="D93" s="18"/>
      <c r="E93" s="18"/>
      <c r="F93" s="18"/>
      <c r="G93" s="19">
        <v>0</v>
      </c>
      <c r="H93" s="18">
        <v>60</v>
      </c>
      <c r="I93" s="18" t="s">
        <v>32</v>
      </c>
      <c r="J93" s="18"/>
      <c r="K93" s="18">
        <f t="shared" si="21"/>
        <v>0</v>
      </c>
      <c r="L93" s="18"/>
      <c r="M93" s="18"/>
      <c r="N93" s="18"/>
      <c r="O93" s="18">
        <f t="shared" si="16"/>
        <v>0</v>
      </c>
      <c r="P93" s="20"/>
      <c r="Q93" s="20"/>
      <c r="R93" s="18"/>
      <c r="S93" s="18" t="e">
        <f t="shared" si="17"/>
        <v>#DIV/0!</v>
      </c>
      <c r="T93" s="18" t="e">
        <f t="shared" si="18"/>
        <v>#DIV/0!</v>
      </c>
      <c r="U93" s="18">
        <v>0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 t="s">
        <v>46</v>
      </c>
      <c r="AB93" s="18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132</v>
      </c>
      <c r="B94" s="1" t="s">
        <v>36</v>
      </c>
      <c r="C94" s="1">
        <v>102</v>
      </c>
      <c r="D94" s="1">
        <v>1</v>
      </c>
      <c r="E94" s="1">
        <v>70</v>
      </c>
      <c r="F94" s="1"/>
      <c r="G94" s="6">
        <v>0.3</v>
      </c>
      <c r="H94" s="1">
        <v>40</v>
      </c>
      <c r="I94" s="1" t="s">
        <v>32</v>
      </c>
      <c r="J94" s="1">
        <v>107</v>
      </c>
      <c r="K94" s="1">
        <f t="shared" si="21"/>
        <v>-37</v>
      </c>
      <c r="L94" s="1"/>
      <c r="M94" s="1"/>
      <c r="N94" s="1">
        <v>81.400000000000006</v>
      </c>
      <c r="O94" s="1">
        <f t="shared" si="16"/>
        <v>14</v>
      </c>
      <c r="P94" s="5">
        <f t="shared" ref="P94:P95" si="22">10*O94-N94-F94</f>
        <v>58.599999999999994</v>
      </c>
      <c r="Q94" s="5"/>
      <c r="R94" s="1"/>
      <c r="S94" s="1">
        <f t="shared" si="17"/>
        <v>10</v>
      </c>
      <c r="T94" s="1">
        <f t="shared" si="18"/>
        <v>5.8142857142857149</v>
      </c>
      <c r="U94" s="1">
        <v>11.4</v>
      </c>
      <c r="V94" s="1">
        <v>5.4</v>
      </c>
      <c r="W94" s="1">
        <v>0</v>
      </c>
      <c r="X94" s="1">
        <v>0</v>
      </c>
      <c r="Y94" s="1">
        <v>0</v>
      </c>
      <c r="Z94" s="1">
        <v>0.2</v>
      </c>
      <c r="AA94" s="1" t="s">
        <v>128</v>
      </c>
      <c r="AB94" s="1">
        <f t="shared" si="19"/>
        <v>18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133</v>
      </c>
      <c r="B95" s="1" t="s">
        <v>36</v>
      </c>
      <c r="C95" s="1">
        <v>102</v>
      </c>
      <c r="D95" s="1">
        <v>1</v>
      </c>
      <c r="E95" s="1">
        <v>71</v>
      </c>
      <c r="F95" s="1"/>
      <c r="G95" s="6">
        <v>0.3</v>
      </c>
      <c r="H95" s="1">
        <v>40</v>
      </c>
      <c r="I95" s="1" t="s">
        <v>32</v>
      </c>
      <c r="J95" s="1">
        <v>100</v>
      </c>
      <c r="K95" s="1">
        <f t="shared" si="21"/>
        <v>-29</v>
      </c>
      <c r="L95" s="1"/>
      <c r="M95" s="1"/>
      <c r="N95" s="1">
        <v>57</v>
      </c>
      <c r="O95" s="1">
        <f t="shared" si="16"/>
        <v>14.2</v>
      </c>
      <c r="P95" s="5">
        <f t="shared" si="22"/>
        <v>85</v>
      </c>
      <c r="Q95" s="5"/>
      <c r="R95" s="1"/>
      <c r="S95" s="1">
        <f t="shared" si="17"/>
        <v>10</v>
      </c>
      <c r="T95" s="1">
        <f t="shared" si="18"/>
        <v>4.0140845070422539</v>
      </c>
      <c r="U95" s="1">
        <v>10</v>
      </c>
      <c r="V95" s="1">
        <v>4.4000000000000004</v>
      </c>
      <c r="W95" s="1">
        <v>0</v>
      </c>
      <c r="X95" s="1">
        <v>0</v>
      </c>
      <c r="Y95" s="1">
        <v>0</v>
      </c>
      <c r="Z95" s="1">
        <v>0.2</v>
      </c>
      <c r="AA95" s="1" t="s">
        <v>128</v>
      </c>
      <c r="AB95" s="1">
        <f t="shared" si="19"/>
        <v>26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134</v>
      </c>
      <c r="B96" s="10" t="s">
        <v>36</v>
      </c>
      <c r="C96" s="10">
        <v>51</v>
      </c>
      <c r="D96" s="10"/>
      <c r="E96" s="10"/>
      <c r="F96" s="10"/>
      <c r="G96" s="11">
        <v>0</v>
      </c>
      <c r="H96" s="10" t="e">
        <v>#N/A</v>
      </c>
      <c r="I96" s="10" t="s">
        <v>37</v>
      </c>
      <c r="J96" s="10"/>
      <c r="K96" s="10">
        <f t="shared" si="21"/>
        <v>0</v>
      </c>
      <c r="L96" s="10"/>
      <c r="M96" s="10"/>
      <c r="N96" s="10"/>
      <c r="O96" s="10">
        <f t="shared" si="16"/>
        <v>0</v>
      </c>
      <c r="P96" s="12"/>
      <c r="Q96" s="12"/>
      <c r="R96" s="10"/>
      <c r="S96" s="10" t="e">
        <f t="shared" si="17"/>
        <v>#DIV/0!</v>
      </c>
      <c r="T96" s="10" t="e">
        <f t="shared" si="18"/>
        <v>#DIV/0!</v>
      </c>
      <c r="U96" s="10">
        <v>1</v>
      </c>
      <c r="V96" s="10">
        <v>1.4</v>
      </c>
      <c r="W96" s="10">
        <v>0.8</v>
      </c>
      <c r="X96" s="10">
        <v>0.4</v>
      </c>
      <c r="Y96" s="10">
        <v>0</v>
      </c>
      <c r="Z96" s="10">
        <v>0</v>
      </c>
      <c r="AA96" s="10" t="s">
        <v>135</v>
      </c>
      <c r="AB96" s="10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</sheetData>
  <autoFilter ref="A3:AB96" xr:uid="{50904CB9-AE48-417C-95CD-4195ED104B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2024-09-18T07:54:55Z</dcterms:created>
  <dcterms:modified xsi:type="dcterms:W3CDTF">2024-09-19T07:26:15Z</dcterms:modified>
</cp:coreProperties>
</file>