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КИ филиалы\"/>
    </mc:Choice>
  </mc:AlternateContent>
  <xr:revisionPtr revIDLastSave="0" documentId="13_ncr:1_{BC4CDCFF-07B5-4D0C-8F8E-CFD6B757F4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96" i="1" l="1"/>
  <c r="P95" i="1"/>
  <c r="P93" i="1"/>
  <c r="P21" i="1"/>
  <c r="AB103" i="1" l="1"/>
  <c r="AB99" i="1"/>
  <c r="AB94" i="1"/>
  <c r="AB88" i="1"/>
  <c r="AB84" i="1"/>
  <c r="AB68" i="1"/>
  <c r="AB64" i="1"/>
  <c r="AB46" i="1"/>
  <c r="AB38" i="1"/>
  <c r="AB34" i="1"/>
  <c r="AB18" i="1"/>
  <c r="AB8" i="1"/>
  <c r="E96" i="1"/>
  <c r="L96" i="1" s="1"/>
  <c r="O96" i="1" s="1"/>
  <c r="T96" i="1" s="1"/>
  <c r="AB10" i="1"/>
  <c r="AB11" i="1"/>
  <c r="AB12" i="1"/>
  <c r="AB13" i="1"/>
  <c r="AB14" i="1"/>
  <c r="AB16" i="1"/>
  <c r="AB20" i="1"/>
  <c r="AB22" i="1"/>
  <c r="AB30" i="1"/>
  <c r="AB31" i="1"/>
  <c r="AB40" i="1"/>
  <c r="AB42" i="1"/>
  <c r="AB43" i="1"/>
  <c r="AB44" i="1"/>
  <c r="AB48" i="1"/>
  <c r="AB49" i="1"/>
  <c r="AB50" i="1"/>
  <c r="AB54" i="1"/>
  <c r="AB56" i="1"/>
  <c r="AB57" i="1"/>
  <c r="AB58" i="1"/>
  <c r="AB62" i="1"/>
  <c r="AB65" i="1"/>
  <c r="AB66" i="1"/>
  <c r="AB71" i="1"/>
  <c r="AB72" i="1"/>
  <c r="AB73" i="1"/>
  <c r="AB75" i="1"/>
  <c r="AB76" i="1"/>
  <c r="AB77" i="1"/>
  <c r="AB78" i="1"/>
  <c r="AB79" i="1"/>
  <c r="AB80" i="1"/>
  <c r="AB82" i="1"/>
  <c r="AB89" i="1"/>
  <c r="AB91" i="1"/>
  <c r="AB97" i="1"/>
  <c r="AB101" i="1"/>
  <c r="AB102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AB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AB21" i="1" s="1"/>
  <c r="L22" i="1"/>
  <c r="O22" i="1" s="1"/>
  <c r="S22" i="1" s="1"/>
  <c r="L23" i="1"/>
  <c r="O23" i="1" s="1"/>
  <c r="L24" i="1"/>
  <c r="O24" i="1" s="1"/>
  <c r="P24" i="1" s="1"/>
  <c r="AB24" i="1" s="1"/>
  <c r="L25" i="1"/>
  <c r="O25" i="1" s="1"/>
  <c r="L26" i="1"/>
  <c r="O26" i="1" s="1"/>
  <c r="P26" i="1" s="1"/>
  <c r="AB26" i="1" s="1"/>
  <c r="L27" i="1"/>
  <c r="O27" i="1" s="1"/>
  <c r="L28" i="1"/>
  <c r="O28" i="1" s="1"/>
  <c r="P28" i="1" s="1"/>
  <c r="AB28" i="1" s="1"/>
  <c r="L29" i="1"/>
  <c r="O29" i="1" s="1"/>
  <c r="L30" i="1"/>
  <c r="O30" i="1" s="1"/>
  <c r="S30" i="1" s="1"/>
  <c r="L31" i="1"/>
  <c r="O31" i="1" s="1"/>
  <c r="S31" i="1" s="1"/>
  <c r="L32" i="1"/>
  <c r="O32" i="1" s="1"/>
  <c r="P32" i="1" s="1"/>
  <c r="AB32" i="1" s="1"/>
  <c r="L33" i="1"/>
  <c r="O33" i="1" s="1"/>
  <c r="L34" i="1"/>
  <c r="O34" i="1" s="1"/>
  <c r="L35" i="1"/>
  <c r="O35" i="1" s="1"/>
  <c r="L36" i="1"/>
  <c r="O36" i="1" s="1"/>
  <c r="P36" i="1" s="1"/>
  <c r="AB36" i="1" s="1"/>
  <c r="L37" i="1"/>
  <c r="O37" i="1" s="1"/>
  <c r="L38" i="1"/>
  <c r="O38" i="1" s="1"/>
  <c r="L39" i="1"/>
  <c r="O39" i="1" s="1"/>
  <c r="L40" i="1"/>
  <c r="O40" i="1" s="1"/>
  <c r="S40" i="1" s="1"/>
  <c r="L41" i="1"/>
  <c r="O41" i="1" s="1"/>
  <c r="P41" i="1" s="1"/>
  <c r="AB41" i="1" s="1"/>
  <c r="L42" i="1"/>
  <c r="O42" i="1" s="1"/>
  <c r="S42" i="1" s="1"/>
  <c r="L43" i="1"/>
  <c r="O43" i="1" s="1"/>
  <c r="S43" i="1" s="1"/>
  <c r="L44" i="1"/>
  <c r="O44" i="1" s="1"/>
  <c r="S44" i="1" s="1"/>
  <c r="L45" i="1"/>
  <c r="O45" i="1" s="1"/>
  <c r="L46" i="1"/>
  <c r="O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AB51" i="1" s="1"/>
  <c r="L52" i="1"/>
  <c r="O52" i="1" s="1"/>
  <c r="L53" i="1"/>
  <c r="O53" i="1" s="1"/>
  <c r="AB53" i="1" s="1"/>
  <c r="L54" i="1"/>
  <c r="O54" i="1" s="1"/>
  <c r="S54" i="1" s="1"/>
  <c r="L55" i="1"/>
  <c r="O55" i="1" s="1"/>
  <c r="L56" i="1"/>
  <c r="O56" i="1" s="1"/>
  <c r="S56" i="1" s="1"/>
  <c r="L57" i="1"/>
  <c r="O57" i="1" s="1"/>
  <c r="S57" i="1" s="1"/>
  <c r="L58" i="1"/>
  <c r="O58" i="1" s="1"/>
  <c r="S58" i="1" s="1"/>
  <c r="L59" i="1"/>
  <c r="O59" i="1" s="1"/>
  <c r="P59" i="1" s="1"/>
  <c r="AB59" i="1" s="1"/>
  <c r="L60" i="1"/>
  <c r="O60" i="1" s="1"/>
  <c r="L61" i="1"/>
  <c r="O61" i="1" s="1"/>
  <c r="AB61" i="1" s="1"/>
  <c r="L62" i="1"/>
  <c r="O62" i="1" s="1"/>
  <c r="S62" i="1" s="1"/>
  <c r="L63" i="1"/>
  <c r="O63" i="1" s="1"/>
  <c r="L64" i="1"/>
  <c r="O64" i="1" s="1"/>
  <c r="L65" i="1"/>
  <c r="O65" i="1" s="1"/>
  <c r="S65" i="1" s="1"/>
  <c r="L66" i="1"/>
  <c r="O66" i="1" s="1"/>
  <c r="S66" i="1" s="1"/>
  <c r="L67" i="1"/>
  <c r="O67" i="1" s="1"/>
  <c r="L68" i="1"/>
  <c r="O68" i="1" s="1"/>
  <c r="L69" i="1"/>
  <c r="O69" i="1" s="1"/>
  <c r="L70" i="1"/>
  <c r="O70" i="1" s="1"/>
  <c r="P70" i="1" s="1"/>
  <c r="AB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L75" i="1"/>
  <c r="O75" i="1" s="1"/>
  <c r="S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AB81" i="1" s="1"/>
  <c r="L82" i="1"/>
  <c r="O82" i="1" s="1"/>
  <c r="S82" i="1" s="1"/>
  <c r="L83" i="1"/>
  <c r="O83" i="1" s="1"/>
  <c r="L84" i="1"/>
  <c r="O84" i="1" s="1"/>
  <c r="L85" i="1"/>
  <c r="O85" i="1" s="1"/>
  <c r="L86" i="1"/>
  <c r="O86" i="1" s="1"/>
  <c r="P86" i="1" s="1"/>
  <c r="AB86" i="1" s="1"/>
  <c r="L87" i="1"/>
  <c r="O87" i="1" s="1"/>
  <c r="L88" i="1"/>
  <c r="O88" i="1" s="1"/>
  <c r="L89" i="1"/>
  <c r="O89" i="1" s="1"/>
  <c r="S89" i="1" s="1"/>
  <c r="L90" i="1"/>
  <c r="O90" i="1" s="1"/>
  <c r="L91" i="1"/>
  <c r="O91" i="1" s="1"/>
  <c r="S91" i="1" s="1"/>
  <c r="L92" i="1"/>
  <c r="O92" i="1" s="1"/>
  <c r="T92" i="1" s="1"/>
  <c r="L93" i="1"/>
  <c r="O93" i="1" s="1"/>
  <c r="L94" i="1"/>
  <c r="O94" i="1" s="1"/>
  <c r="T94" i="1" s="1"/>
  <c r="L95" i="1"/>
  <c r="O95" i="1" s="1"/>
  <c r="L97" i="1"/>
  <c r="O97" i="1" s="1"/>
  <c r="T97" i="1" s="1"/>
  <c r="L98" i="1"/>
  <c r="O98" i="1" s="1"/>
  <c r="L99" i="1"/>
  <c r="O99" i="1" s="1"/>
  <c r="T99" i="1" s="1"/>
  <c r="L100" i="1"/>
  <c r="O100" i="1" s="1"/>
  <c r="L101" i="1"/>
  <c r="O101" i="1" s="1"/>
  <c r="T101" i="1" s="1"/>
  <c r="L102" i="1"/>
  <c r="O102" i="1" s="1"/>
  <c r="T102" i="1" s="1"/>
  <c r="L103" i="1"/>
  <c r="O103" i="1" s="1"/>
  <c r="T103" i="1" s="1"/>
  <c r="L104" i="1"/>
  <c r="O104" i="1" s="1"/>
  <c r="L6" i="1"/>
  <c r="K104" i="1"/>
  <c r="K103" i="1"/>
  <c r="K102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 l="1"/>
  <c r="AB92" i="1"/>
  <c r="AB96" i="1"/>
  <c r="T104" i="1"/>
  <c r="AB104" i="1"/>
  <c r="T100" i="1"/>
  <c r="AB100" i="1"/>
  <c r="T98" i="1"/>
  <c r="AB98" i="1"/>
  <c r="T95" i="1"/>
  <c r="AB95" i="1"/>
  <c r="T93" i="1"/>
  <c r="AB93" i="1"/>
  <c r="P87" i="1"/>
  <c r="AB87" i="1" s="1"/>
  <c r="AB85" i="1"/>
  <c r="AB83" i="1"/>
  <c r="P69" i="1"/>
  <c r="AB69" i="1" s="1"/>
  <c r="P67" i="1"/>
  <c r="AB67" i="1" s="1"/>
  <c r="P63" i="1"/>
  <c r="AB63" i="1" s="1"/>
  <c r="AB55" i="1"/>
  <c r="AB47" i="1"/>
  <c r="AB45" i="1"/>
  <c r="AB39" i="1"/>
  <c r="P37" i="1"/>
  <c r="AB37" i="1" s="1"/>
  <c r="AB35" i="1"/>
  <c r="P33" i="1"/>
  <c r="AB33" i="1" s="1"/>
  <c r="P29" i="1"/>
  <c r="AB29" i="1" s="1"/>
  <c r="AB27" i="1"/>
  <c r="P25" i="1"/>
  <c r="AB25" i="1" s="1"/>
  <c r="P23" i="1"/>
  <c r="AB23" i="1" s="1"/>
  <c r="AB19" i="1"/>
  <c r="P17" i="1"/>
  <c r="AB17" i="1" s="1"/>
  <c r="P9" i="1"/>
  <c r="AB9" i="1" s="1"/>
  <c r="AB7" i="1"/>
  <c r="S88" i="1"/>
  <c r="S86" i="1"/>
  <c r="S84" i="1"/>
  <c r="S70" i="1"/>
  <c r="S68" i="1"/>
  <c r="S64" i="1"/>
  <c r="S52" i="1"/>
  <c r="S46" i="1"/>
  <c r="S38" i="1"/>
  <c r="S36" i="1"/>
  <c r="S34" i="1"/>
  <c r="S32" i="1"/>
  <c r="S28" i="1"/>
  <c r="S26" i="1"/>
  <c r="S24" i="1"/>
  <c r="S18" i="1"/>
  <c r="S8" i="1"/>
  <c r="AB52" i="1"/>
  <c r="P60" i="1"/>
  <c r="AB60" i="1" s="1"/>
  <c r="AB74" i="1"/>
  <c r="AB90" i="1"/>
  <c r="S81" i="1"/>
  <c r="S61" i="1"/>
  <c r="S59" i="1"/>
  <c r="S53" i="1"/>
  <c r="S51" i="1"/>
  <c r="S41" i="1"/>
  <c r="S21" i="1"/>
  <c r="S15" i="1"/>
  <c r="K96" i="1"/>
  <c r="S103" i="1"/>
  <c r="S99" i="1"/>
  <c r="S95" i="1"/>
  <c r="S101" i="1"/>
  <c r="S97" i="1"/>
  <c r="S104" i="1"/>
  <c r="S102" i="1"/>
  <c r="S100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K5" i="1"/>
  <c r="O6" i="1"/>
  <c r="AB6" i="1" l="1"/>
  <c r="AB5" i="1" s="1"/>
  <c r="P5" i="1"/>
  <c r="S98" i="1"/>
  <c r="S93" i="1"/>
  <c r="S60" i="1"/>
  <c r="S74" i="1"/>
  <c r="S90" i="1"/>
  <c r="S7" i="1"/>
  <c r="S9" i="1"/>
  <c r="S17" i="1"/>
  <c r="S19" i="1"/>
  <c r="S23" i="1"/>
  <c r="S25" i="1"/>
  <c r="S27" i="1"/>
  <c r="S29" i="1"/>
  <c r="S33" i="1"/>
  <c r="S35" i="1"/>
  <c r="S37" i="1"/>
  <c r="S39" i="1"/>
  <c r="S45" i="1"/>
  <c r="S47" i="1"/>
  <c r="S55" i="1"/>
  <c r="S63" i="1"/>
  <c r="S67" i="1"/>
  <c r="S69" i="1"/>
  <c r="S83" i="1"/>
  <c r="S85" i="1"/>
  <c r="S87" i="1"/>
  <c r="O5" i="1"/>
  <c r="S6" i="1"/>
  <c r="T6" i="1"/>
</calcChain>
</file>

<file path=xl/sharedStrings.xml><?xml version="1.0" encoding="utf-8"?>
<sst xmlns="http://schemas.openxmlformats.org/spreadsheetml/2006/main" count="384" uniqueCount="146">
  <si>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</si>
  <si>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</si>
  <si>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</si>
  <si>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</si>
  <si>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</si>
  <si>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</si>
  <si>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</si>
  <si>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</si>
  <si>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</si>
  <si>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</si>
  <si>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</si>
  <si>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</si>
  <si>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</si>
  <si>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</si>
  <si>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</si>
  <si>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</si>
  <si>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</si>
  <si>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</si>
  <si>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</si>
  <si>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</si>
  <si>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</si>
  <si>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</si>
  <si>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</si>
  <si>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</si>
  <si>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</si>
  <si>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</si>
  <si>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</si>
  <si>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</si>
  <si>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</si>
  <si>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</si>
  <si>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</si>
  <si>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</si>
  <si>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</si>
  <si>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</si>
  <si>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</si>
  <si>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</si>
  <si>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</si>
  <si>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</si>
  <si>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</si>
  <si>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</si>
  <si>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</si>
  <si>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</si>
  <si>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</si>
  <si>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</si>
  <si>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</si>
  <si>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</si>
  <si>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</si>
  <si>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</si>
  <si>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</si>
  <si>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</si>
  <si>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</si>
  <si>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</si>
  <si>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</si>
  <si>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</si>
  <si>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</si>
  <si>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</si>
  <si>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</si>
  <si>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</si>
  <si>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</si>
  <si>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</si>
  <si>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</si>
  <si>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</si>
  <si>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</si>
  <si>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</si>
  <si>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</si>
  <si>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</si>
  <si>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</si>
  <si>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</si>
  <si>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</si>
  <si>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</si>
  <si>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</si>
  <si>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</si>
  <si>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</si>
  <si>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</si>
  <si>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</si>
  <si>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</si>
  <si>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</si>
  <si>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</si>
  <si>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</si>
  <si>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</si>
  <si>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</si>
  <si>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</si>
  <si>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</si>
  <si>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</si>
  <si>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</si>
  <si>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</si>
  <si>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</si>
  <si>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</si>
  <si>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</si>
  <si>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</si>
  <si>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326  Колбаса вареная Сочинка ТМ Стародворье,  0,45 кг.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</si>
  <si>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</si>
  <si>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</si>
  <si>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</si>
  <si>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</si>
  <si>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</si>
  <si>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</si>
  <si>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</si>
  <si>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</si>
  <si>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</si>
  <si>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</si>
  <si>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</si>
  <si>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</si>
  <si>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</si>
  <si>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</si>
  <si>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</si>
  <si>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</si>
  <si>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</si>
  <si>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</si>
  <si>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</si>
  <si>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</si>
  <si>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</si>
  <si>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</si>
  <si>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</si>
  <si>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</si>
  <si>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</si>
  <si>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</si>
  <si>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</si>
  <si>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</si>
  <si>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</si>
  <si>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</si>
  <si>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</si>
  <si>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</si>
  <si>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</si>
  <si>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</si>
  <si>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</si>
  <si>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нужно увеличить продажи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</si>
  <si>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</si>
  <si>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</si>
  <si>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</si>
  <si>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</si>
  <si>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</si>
  <si>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</si>
  <si>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</si>
  <si>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</si>
  <si>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</si>
  <si>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</si>
  <si>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</si>
  <si>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</si>
  <si>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</si>
  <si>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</si>
  <si>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</si>
  <si>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заказ</t>
  </si>
  <si>
    <t>21,09,</t>
  </si>
  <si>
    <t>Сарана</t>
  </si>
  <si>
    <t>новинка (Сарана)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</si>
</sst>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17" width="6.85546875" customWidth="1"/>
    <col min="18" max="18" width="21.5703125" customWidth="1"/>
    <col min="19" max="20" width="5.42578125" customWidth="1"/>
    <col min="21" max="26" width="6" customWidth="1"/>
    <col min="27" max="27" width="28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30902.785000000003</v>
      </c>
      <c r="F5" s="4">
        <f>SUM(F6:F499)</f>
        <v>21432.977999999999</v>
      </c>
      <c r="G5" s="6"/>
      <c r="H5" s="1"/>
      <c r="I5" s="1"/>
      <c r="J5" s="4">
        <f t="shared" ref="J5:Q5" si="0">SUM(J6:J499)</f>
        <v>31074.934999999998</v>
      </c>
      <c r="K5" s="4">
        <f t="shared" si="0"/>
        <v>-172.15000000000035</v>
      </c>
      <c r="L5" s="4">
        <f t="shared" si="0"/>
        <v>16705.34</v>
      </c>
      <c r="M5" s="4">
        <f t="shared" si="0"/>
        <v>14197.445</v>
      </c>
      <c r="N5" s="4">
        <f t="shared" si="0"/>
        <v>9708.9140399999942</v>
      </c>
      <c r="O5" s="4">
        <f t="shared" si="0"/>
        <v>3341.0680000000002</v>
      </c>
      <c r="P5" s="4">
        <f t="shared" si="0"/>
        <v>6244.0990000000038</v>
      </c>
      <c r="Q5" s="4">
        <f t="shared" si="0"/>
        <v>60</v>
      </c>
      <c r="R5" s="1"/>
      <c r="S5" s="1"/>
      <c r="T5" s="1"/>
      <c r="U5" s="4">
        <f t="shared" ref="U5:Z5" si="1">SUM(U6:U499)</f>
        <v>3895.8788000000004</v>
      </c>
      <c r="V5" s="4">
        <f t="shared" si="1"/>
        <v>3891.3452000000011</v>
      </c>
      <c r="W5" s="4">
        <f t="shared" si="1"/>
        <v>3723.2989999999995</v>
      </c>
      <c r="X5" s="4">
        <f t="shared" si="1"/>
        <v>3516.5359999999996</v>
      </c>
      <c r="Y5" s="4">
        <f t="shared" si="1"/>
        <v>3717.7177999999999</v>
      </c>
      <c r="Z5" s="4">
        <f t="shared" si="1"/>
        <v>3699.7173999999995</v>
      </c>
      <c r="AA5" s="1"/>
      <c r="AB5" s="4">
        <f>SUM(AB6:AB499)</f>
        <v>5826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130.22499999999999</v>
      </c>
      <c r="D6" s="1">
        <v>130.791</v>
      </c>
      <c r="E6" s="1">
        <v>98.915000000000006</v>
      </c>
      <c r="F6" s="1">
        <v>144.65799999999999</v>
      </c>
      <c r="G6" s="6">
        <v>1</v>
      </c>
      <c r="H6" s="1">
        <v>50</v>
      </c>
      <c r="I6" s="1" t="s">
        <v>32</v>
      </c>
      <c r="J6" s="1">
        <v>93.2</v>
      </c>
      <c r="K6" s="1">
        <f t="shared" ref="K6:K37" si="2">E6-J6</f>
        <v>5.7150000000000034</v>
      </c>
      <c r="L6" s="1">
        <f>E6-M6</f>
        <v>98.915000000000006</v>
      </c>
      <c r="M6" s="1"/>
      <c r="N6" s="1">
        <v>51.813799999999993</v>
      </c>
      <c r="O6" s="1">
        <f t="shared" ref="O6:O37" si="3">L6/5</f>
        <v>19.783000000000001</v>
      </c>
      <c r="P6" s="5"/>
      <c r="Q6" s="5"/>
      <c r="R6" s="1"/>
      <c r="S6" s="1">
        <f>(F6+N6+P6)/O6</f>
        <v>9.9313450942728583</v>
      </c>
      <c r="T6" s="1">
        <f>(F6+N6)/O6</f>
        <v>9.9313450942728583</v>
      </c>
      <c r="U6" s="1">
        <v>23.9758</v>
      </c>
      <c r="V6" s="1">
        <v>23.371200000000002</v>
      </c>
      <c r="W6" s="1">
        <v>23.7728</v>
      </c>
      <c r="X6" s="1">
        <v>22.607399999999998</v>
      </c>
      <c r="Y6" s="1">
        <v>18.489999999999998</v>
      </c>
      <c r="Z6" s="1">
        <v>21.101600000000001</v>
      </c>
      <c r="AA6" s="1"/>
      <c r="AB6" s="1">
        <f t="shared" ref="AB6:AB37" si="4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373.60399999999998</v>
      </c>
      <c r="D7" s="1">
        <v>518.63199999999995</v>
      </c>
      <c r="E7" s="1">
        <v>314.09300000000002</v>
      </c>
      <c r="F7" s="1">
        <v>518.03</v>
      </c>
      <c r="G7" s="6">
        <v>1</v>
      </c>
      <c r="H7" s="1">
        <v>45</v>
      </c>
      <c r="I7" s="1" t="s">
        <v>32</v>
      </c>
      <c r="J7" s="1">
        <v>323.39999999999998</v>
      </c>
      <c r="K7" s="1">
        <f t="shared" si="2"/>
        <v>-9.3069999999999595</v>
      </c>
      <c r="L7" s="1">
        <f t="shared" ref="L7:L69" si="5">E7-M7</f>
        <v>241.80500000000001</v>
      </c>
      <c r="M7" s="1">
        <v>72.287999999999997</v>
      </c>
      <c r="N7" s="1">
        <v>57.207400000000057</v>
      </c>
      <c r="O7" s="1">
        <f t="shared" si="3"/>
        <v>48.361000000000004</v>
      </c>
      <c r="P7" s="5"/>
      <c r="Q7" s="5"/>
      <c r="R7" s="1"/>
      <c r="S7" s="1">
        <f t="shared" ref="S7:S70" si="6">(F7+N7+P7)/O7</f>
        <v>11.894654783813403</v>
      </c>
      <c r="T7" s="1">
        <f t="shared" ref="T7:T70" si="7">(F7+N7)/O7</f>
        <v>11.894654783813403</v>
      </c>
      <c r="U7" s="1">
        <v>76.147400000000005</v>
      </c>
      <c r="V7" s="1">
        <v>83.744200000000006</v>
      </c>
      <c r="W7" s="1">
        <v>53.158200000000001</v>
      </c>
      <c r="X7" s="1">
        <v>46.107000000000014</v>
      </c>
      <c r="Y7" s="1">
        <v>84.778999999999996</v>
      </c>
      <c r="Z7" s="1">
        <v>87.238399999999999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517.64400000000001</v>
      </c>
      <c r="D8" s="1">
        <v>1006.537</v>
      </c>
      <c r="E8" s="1">
        <v>596.1</v>
      </c>
      <c r="F8" s="1">
        <v>827.81</v>
      </c>
      <c r="G8" s="6">
        <v>1</v>
      </c>
      <c r="H8" s="1">
        <v>45</v>
      </c>
      <c r="I8" s="1" t="s">
        <v>32</v>
      </c>
      <c r="J8" s="1">
        <v>561.74400000000003</v>
      </c>
      <c r="K8" s="1">
        <f t="shared" si="2"/>
        <v>34.355999999999995</v>
      </c>
      <c r="L8" s="1">
        <f t="shared" si="5"/>
        <v>337.69800000000004</v>
      </c>
      <c r="M8" s="1">
        <v>258.40199999999999</v>
      </c>
      <c r="N8" s="1">
        <v>20.431799999999839</v>
      </c>
      <c r="O8" s="1">
        <f t="shared" si="3"/>
        <v>67.539600000000007</v>
      </c>
      <c r="P8" s="5"/>
      <c r="Q8" s="5"/>
      <c r="R8" s="1"/>
      <c r="S8" s="1">
        <f t="shared" si="6"/>
        <v>12.559177134599549</v>
      </c>
      <c r="T8" s="1">
        <f t="shared" si="7"/>
        <v>12.559177134599549</v>
      </c>
      <c r="U8" s="1">
        <v>109.9558</v>
      </c>
      <c r="V8" s="1">
        <v>117.3306</v>
      </c>
      <c r="W8" s="1">
        <v>88.411199999999994</v>
      </c>
      <c r="X8" s="1">
        <v>75.882199999999997</v>
      </c>
      <c r="Y8" s="1">
        <v>118.2538</v>
      </c>
      <c r="Z8" s="1">
        <v>126.88939999999999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31.2</v>
      </c>
      <c r="D9" s="1">
        <v>334.91399999999999</v>
      </c>
      <c r="E9" s="1">
        <v>194.91499999999999</v>
      </c>
      <c r="F9" s="1">
        <v>146.501</v>
      </c>
      <c r="G9" s="6">
        <v>1</v>
      </c>
      <c r="H9" s="1">
        <v>40</v>
      </c>
      <c r="I9" s="1" t="s">
        <v>32</v>
      </c>
      <c r="J9" s="1">
        <v>181.87700000000001</v>
      </c>
      <c r="K9" s="1">
        <f t="shared" si="2"/>
        <v>13.037999999999982</v>
      </c>
      <c r="L9" s="1">
        <f t="shared" si="5"/>
        <v>156.43799999999999</v>
      </c>
      <c r="M9" s="1">
        <v>38.476999999999997</v>
      </c>
      <c r="N9" s="1"/>
      <c r="O9" s="1">
        <f t="shared" si="3"/>
        <v>31.287599999999998</v>
      </c>
      <c r="P9" s="5">
        <f t="shared" ref="P9" si="8">10*O9-N9-F9</f>
        <v>166.37499999999997</v>
      </c>
      <c r="Q9" s="5"/>
      <c r="R9" s="1"/>
      <c r="S9" s="1">
        <f t="shared" si="6"/>
        <v>10</v>
      </c>
      <c r="T9" s="1">
        <f t="shared" si="7"/>
        <v>4.6823981385596856</v>
      </c>
      <c r="U9" s="1">
        <v>24.448599999999999</v>
      </c>
      <c r="V9" s="1">
        <v>29.818000000000001</v>
      </c>
      <c r="W9" s="1">
        <v>26.654</v>
      </c>
      <c r="X9" s="1">
        <v>14.868600000000001</v>
      </c>
      <c r="Y9" s="1">
        <v>17.658799999999999</v>
      </c>
      <c r="Z9" s="1">
        <v>21.514800000000001</v>
      </c>
      <c r="AA9" s="1"/>
      <c r="AB9" s="1">
        <f t="shared" si="4"/>
        <v>166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36</v>
      </c>
      <c r="B10" s="14" t="s">
        <v>37</v>
      </c>
      <c r="C10" s="14"/>
      <c r="D10" s="14"/>
      <c r="E10" s="14"/>
      <c r="F10" s="14"/>
      <c r="G10" s="15">
        <v>0</v>
      </c>
      <c r="H10" s="14">
        <v>45</v>
      </c>
      <c r="I10" s="14" t="s">
        <v>32</v>
      </c>
      <c r="J10" s="14"/>
      <c r="K10" s="14">
        <f t="shared" si="2"/>
        <v>0</v>
      </c>
      <c r="L10" s="14">
        <f t="shared" si="5"/>
        <v>0</v>
      </c>
      <c r="M10" s="14"/>
      <c r="N10" s="14"/>
      <c r="O10" s="14">
        <f t="shared" si="3"/>
        <v>0</v>
      </c>
      <c r="P10" s="16"/>
      <c r="Q10" s="16"/>
      <c r="R10" s="14"/>
      <c r="S10" s="14" t="e">
        <f t="shared" si="6"/>
        <v>#DIV/0!</v>
      </c>
      <c r="T10" s="14" t="e">
        <f t="shared" si="7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 t="s">
        <v>38</v>
      </c>
      <c r="AB10" s="14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39</v>
      </c>
      <c r="B11" s="14" t="s">
        <v>37</v>
      </c>
      <c r="C11" s="14"/>
      <c r="D11" s="14"/>
      <c r="E11" s="14"/>
      <c r="F11" s="14"/>
      <c r="G11" s="15">
        <v>0</v>
      </c>
      <c r="H11" s="14">
        <v>45</v>
      </c>
      <c r="I11" s="14" t="s">
        <v>32</v>
      </c>
      <c r="J11" s="14"/>
      <c r="K11" s="14">
        <f t="shared" si="2"/>
        <v>0</v>
      </c>
      <c r="L11" s="14">
        <f t="shared" si="5"/>
        <v>0</v>
      </c>
      <c r="M11" s="14"/>
      <c r="N11" s="14"/>
      <c r="O11" s="14">
        <f t="shared" si="3"/>
        <v>0</v>
      </c>
      <c r="P11" s="16"/>
      <c r="Q11" s="16"/>
      <c r="R11" s="14"/>
      <c r="S11" s="14" t="e">
        <f t="shared" si="6"/>
        <v>#DIV/0!</v>
      </c>
      <c r="T11" s="14" t="e">
        <f t="shared" si="7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 t="s">
        <v>38</v>
      </c>
      <c r="AB11" s="14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40</v>
      </c>
      <c r="B12" s="14" t="s">
        <v>37</v>
      </c>
      <c r="C12" s="14"/>
      <c r="D12" s="14"/>
      <c r="E12" s="14"/>
      <c r="F12" s="14"/>
      <c r="G12" s="15">
        <v>0</v>
      </c>
      <c r="H12" s="14">
        <v>180</v>
      </c>
      <c r="I12" s="14" t="s">
        <v>32</v>
      </c>
      <c r="J12" s="14"/>
      <c r="K12" s="14">
        <f t="shared" si="2"/>
        <v>0</v>
      </c>
      <c r="L12" s="14">
        <f t="shared" si="5"/>
        <v>0</v>
      </c>
      <c r="M12" s="14"/>
      <c r="N12" s="14"/>
      <c r="O12" s="14">
        <f t="shared" si="3"/>
        <v>0</v>
      </c>
      <c r="P12" s="16"/>
      <c r="Q12" s="16"/>
      <c r="R12" s="14"/>
      <c r="S12" s="14" t="e">
        <f t="shared" si="6"/>
        <v>#DIV/0!</v>
      </c>
      <c r="T12" s="14" t="e">
        <f t="shared" si="7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 t="s">
        <v>38</v>
      </c>
      <c r="AB12" s="14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s="24" customFormat="1" x14ac:dyDescent="0.25">
      <c r="A13" s="21" t="s">
        <v>41</v>
      </c>
      <c r="B13" s="21" t="s">
        <v>37</v>
      </c>
      <c r="C13" s="21"/>
      <c r="D13" s="21"/>
      <c r="E13" s="21"/>
      <c r="F13" s="21"/>
      <c r="G13" s="22">
        <v>0.3</v>
      </c>
      <c r="H13" s="21">
        <v>40</v>
      </c>
      <c r="I13" s="21" t="s">
        <v>32</v>
      </c>
      <c r="J13" s="21"/>
      <c r="K13" s="21">
        <f t="shared" si="2"/>
        <v>0</v>
      </c>
      <c r="L13" s="21">
        <f t="shared" si="5"/>
        <v>0</v>
      </c>
      <c r="M13" s="21"/>
      <c r="N13" s="21"/>
      <c r="O13" s="21">
        <f t="shared" si="3"/>
        <v>0</v>
      </c>
      <c r="P13" s="23">
        <v>60</v>
      </c>
      <c r="Q13" s="23">
        <v>60</v>
      </c>
      <c r="R13" s="21" t="s">
        <v>144</v>
      </c>
      <c r="S13" s="21" t="e">
        <f t="shared" si="6"/>
        <v>#DIV/0!</v>
      </c>
      <c r="T13" s="21" t="e">
        <f t="shared" si="7"/>
        <v>#DIV/0!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 t="s">
        <v>145</v>
      </c>
      <c r="AB13" s="21">
        <f t="shared" si="4"/>
        <v>18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x14ac:dyDescent="0.25">
      <c r="A14" s="14" t="s">
        <v>42</v>
      </c>
      <c r="B14" s="14" t="s">
        <v>37</v>
      </c>
      <c r="C14" s="14"/>
      <c r="D14" s="14"/>
      <c r="E14" s="14"/>
      <c r="F14" s="14"/>
      <c r="G14" s="15">
        <v>0</v>
      </c>
      <c r="H14" s="14">
        <v>50</v>
      </c>
      <c r="I14" s="14" t="s">
        <v>32</v>
      </c>
      <c r="J14" s="14"/>
      <c r="K14" s="14">
        <f t="shared" si="2"/>
        <v>0</v>
      </c>
      <c r="L14" s="14">
        <f t="shared" si="5"/>
        <v>0</v>
      </c>
      <c r="M14" s="14"/>
      <c r="N14" s="14"/>
      <c r="O14" s="14">
        <f t="shared" si="3"/>
        <v>0</v>
      </c>
      <c r="P14" s="16"/>
      <c r="Q14" s="16"/>
      <c r="R14" s="14"/>
      <c r="S14" s="14" t="e">
        <f t="shared" si="6"/>
        <v>#DIV/0!</v>
      </c>
      <c r="T14" s="14" t="e">
        <f t="shared" si="7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 t="s">
        <v>38</v>
      </c>
      <c r="AB14" s="14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120</v>
      </c>
      <c r="D15" s="1">
        <v>180</v>
      </c>
      <c r="E15" s="1">
        <v>46</v>
      </c>
      <c r="F15" s="1">
        <v>250</v>
      </c>
      <c r="G15" s="6">
        <v>0.17</v>
      </c>
      <c r="H15" s="1">
        <v>180</v>
      </c>
      <c r="I15" s="1" t="s">
        <v>32</v>
      </c>
      <c r="J15" s="1">
        <v>46</v>
      </c>
      <c r="K15" s="1">
        <f t="shared" si="2"/>
        <v>0</v>
      </c>
      <c r="L15" s="1">
        <f t="shared" si="5"/>
        <v>46</v>
      </c>
      <c r="M15" s="1"/>
      <c r="N15" s="1"/>
      <c r="O15" s="1">
        <f t="shared" si="3"/>
        <v>9.1999999999999993</v>
      </c>
      <c r="P15" s="5"/>
      <c r="Q15" s="5"/>
      <c r="R15" s="1"/>
      <c r="S15" s="1">
        <f t="shared" si="6"/>
        <v>27.173913043478262</v>
      </c>
      <c r="T15" s="1">
        <f t="shared" si="7"/>
        <v>27.173913043478262</v>
      </c>
      <c r="U15" s="1">
        <v>3.4</v>
      </c>
      <c r="V15" s="1">
        <v>10.199999999999999</v>
      </c>
      <c r="W15" s="1">
        <v>25.8</v>
      </c>
      <c r="X15" s="1">
        <v>17.600000000000001</v>
      </c>
      <c r="Y15" s="1">
        <v>4.2</v>
      </c>
      <c r="Z15" s="1">
        <v>3</v>
      </c>
      <c r="AA15" s="13" t="s">
        <v>44</v>
      </c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45</v>
      </c>
      <c r="B16" s="14" t="s">
        <v>37</v>
      </c>
      <c r="C16" s="14"/>
      <c r="D16" s="14"/>
      <c r="E16" s="14"/>
      <c r="F16" s="14"/>
      <c r="G16" s="15">
        <v>0</v>
      </c>
      <c r="H16" s="14">
        <v>50</v>
      </c>
      <c r="I16" s="14" t="s">
        <v>32</v>
      </c>
      <c r="J16" s="14"/>
      <c r="K16" s="14">
        <f t="shared" si="2"/>
        <v>0</v>
      </c>
      <c r="L16" s="14">
        <f t="shared" si="5"/>
        <v>0</v>
      </c>
      <c r="M16" s="14"/>
      <c r="N16" s="14"/>
      <c r="O16" s="14">
        <f t="shared" si="3"/>
        <v>0</v>
      </c>
      <c r="P16" s="16"/>
      <c r="Q16" s="16"/>
      <c r="R16" s="14"/>
      <c r="S16" s="14" t="e">
        <f t="shared" si="6"/>
        <v>#DIV/0!</v>
      </c>
      <c r="T16" s="14" t="e">
        <f t="shared" si="7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 t="s">
        <v>38</v>
      </c>
      <c r="AB16" s="14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>
        <v>219</v>
      </c>
      <c r="D17" s="1">
        <v>60</v>
      </c>
      <c r="E17" s="1">
        <v>94</v>
      </c>
      <c r="F17" s="1">
        <v>173</v>
      </c>
      <c r="G17" s="6">
        <v>0.35</v>
      </c>
      <c r="H17" s="1">
        <v>50</v>
      </c>
      <c r="I17" s="1" t="s">
        <v>32</v>
      </c>
      <c r="J17" s="1">
        <v>91</v>
      </c>
      <c r="K17" s="1">
        <f t="shared" si="2"/>
        <v>3</v>
      </c>
      <c r="L17" s="1">
        <f t="shared" si="5"/>
        <v>94</v>
      </c>
      <c r="M17" s="1"/>
      <c r="N17" s="1"/>
      <c r="O17" s="1">
        <f t="shared" si="3"/>
        <v>18.8</v>
      </c>
      <c r="P17" s="5">
        <f t="shared" ref="P17" si="9">10*O17-N17-F17</f>
        <v>15</v>
      </c>
      <c r="Q17" s="5"/>
      <c r="R17" s="1"/>
      <c r="S17" s="1">
        <f t="shared" si="6"/>
        <v>10</v>
      </c>
      <c r="T17" s="1">
        <f t="shared" si="7"/>
        <v>9.202127659574467</v>
      </c>
      <c r="U17" s="1">
        <v>9.1999999999999993</v>
      </c>
      <c r="V17" s="1">
        <v>10.199999999999999</v>
      </c>
      <c r="W17" s="1">
        <v>26.6</v>
      </c>
      <c r="X17" s="1">
        <v>29</v>
      </c>
      <c r="Y17" s="1">
        <v>9.1999999999999993</v>
      </c>
      <c r="Z17" s="1">
        <v>7.4</v>
      </c>
      <c r="AA17" s="1"/>
      <c r="AB17" s="1">
        <f t="shared" si="4"/>
        <v>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31</v>
      </c>
      <c r="C18" s="1">
        <v>467.91300000000001</v>
      </c>
      <c r="D18" s="1">
        <v>502.42399999999998</v>
      </c>
      <c r="E18" s="1">
        <v>394.73099999999999</v>
      </c>
      <c r="F18" s="1">
        <v>496.678</v>
      </c>
      <c r="G18" s="6">
        <v>1</v>
      </c>
      <c r="H18" s="1">
        <v>55</v>
      </c>
      <c r="I18" s="1" t="s">
        <v>32</v>
      </c>
      <c r="J18" s="1">
        <v>371.08</v>
      </c>
      <c r="K18" s="1">
        <f t="shared" si="2"/>
        <v>23.65100000000001</v>
      </c>
      <c r="L18" s="1">
        <f t="shared" si="5"/>
        <v>307.88400000000001</v>
      </c>
      <c r="M18" s="1">
        <v>86.846999999999994</v>
      </c>
      <c r="N18" s="1">
        <v>244.74015999999989</v>
      </c>
      <c r="O18" s="1">
        <f t="shared" si="3"/>
        <v>61.576800000000006</v>
      </c>
      <c r="P18" s="5"/>
      <c r="Q18" s="5"/>
      <c r="R18" s="1"/>
      <c r="S18" s="1">
        <f t="shared" si="6"/>
        <v>12.040543841186938</v>
      </c>
      <c r="T18" s="1">
        <f t="shared" si="7"/>
        <v>12.040543841186938</v>
      </c>
      <c r="U18" s="1">
        <v>96.5762</v>
      </c>
      <c r="V18" s="1">
        <v>92.752399999999994</v>
      </c>
      <c r="W18" s="1">
        <v>85.031000000000006</v>
      </c>
      <c r="X18" s="1">
        <v>85.022599999999997</v>
      </c>
      <c r="Y18" s="1">
        <v>87.128</v>
      </c>
      <c r="Z18" s="1">
        <v>87.985600000000005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2057.2460000000001</v>
      </c>
      <c r="D19" s="1">
        <v>2948.0810000000001</v>
      </c>
      <c r="E19" s="1">
        <v>3447.6379999999999</v>
      </c>
      <c r="F19" s="1">
        <v>1219.518</v>
      </c>
      <c r="G19" s="6">
        <v>1</v>
      </c>
      <c r="H19" s="1">
        <v>50</v>
      </c>
      <c r="I19" s="1" t="s">
        <v>32</v>
      </c>
      <c r="J19" s="1">
        <v>3458.2150000000001</v>
      </c>
      <c r="K19" s="1">
        <f t="shared" si="2"/>
        <v>-10.577000000000226</v>
      </c>
      <c r="L19" s="1">
        <f t="shared" si="5"/>
        <v>1410.213</v>
      </c>
      <c r="M19" s="1">
        <v>2037.425</v>
      </c>
      <c r="N19" s="1">
        <v>1412.46388</v>
      </c>
      <c r="O19" s="1">
        <f t="shared" si="3"/>
        <v>282.04259999999999</v>
      </c>
      <c r="P19" s="5">
        <f>10.2*O19-N19-F19</f>
        <v>244.85263999999984</v>
      </c>
      <c r="Q19" s="5"/>
      <c r="R19" s="1"/>
      <c r="S19" s="1">
        <f t="shared" si="6"/>
        <v>10.200000000000001</v>
      </c>
      <c r="T19" s="1">
        <f t="shared" si="7"/>
        <v>9.3318593715984761</v>
      </c>
      <c r="U19" s="1">
        <v>343.16180000000003</v>
      </c>
      <c r="V19" s="1">
        <v>320.96140000000003</v>
      </c>
      <c r="W19" s="1">
        <v>344.87979999999999</v>
      </c>
      <c r="X19" s="1">
        <v>332.42419999999998</v>
      </c>
      <c r="Y19" s="1">
        <v>334.41820000000001</v>
      </c>
      <c r="Z19" s="1">
        <v>329.78339999999997</v>
      </c>
      <c r="AA19" s="1"/>
      <c r="AB19" s="1">
        <f t="shared" si="4"/>
        <v>245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49</v>
      </c>
      <c r="B20" s="14" t="s">
        <v>31</v>
      </c>
      <c r="C20" s="14"/>
      <c r="D20" s="14"/>
      <c r="E20" s="14"/>
      <c r="F20" s="14"/>
      <c r="G20" s="15">
        <v>0</v>
      </c>
      <c r="H20" s="14">
        <v>60</v>
      </c>
      <c r="I20" s="14" t="s">
        <v>32</v>
      </c>
      <c r="J20" s="14"/>
      <c r="K20" s="14">
        <f t="shared" si="2"/>
        <v>0</v>
      </c>
      <c r="L20" s="14">
        <f t="shared" si="5"/>
        <v>0</v>
      </c>
      <c r="M20" s="14"/>
      <c r="N20" s="14"/>
      <c r="O20" s="14">
        <f t="shared" si="3"/>
        <v>0</v>
      </c>
      <c r="P20" s="16"/>
      <c r="Q20" s="16"/>
      <c r="R20" s="14"/>
      <c r="S20" s="14" t="e">
        <f t="shared" si="6"/>
        <v>#DIV/0!</v>
      </c>
      <c r="T20" s="14" t="e">
        <f t="shared" si="7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 t="s">
        <v>38</v>
      </c>
      <c r="AB20" s="14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663.30799999999999</v>
      </c>
      <c r="D21" s="1">
        <v>550.87599999999998</v>
      </c>
      <c r="E21" s="1">
        <v>534.48400000000004</v>
      </c>
      <c r="F21" s="1">
        <v>587.80499999999995</v>
      </c>
      <c r="G21" s="6">
        <v>1</v>
      </c>
      <c r="H21" s="1">
        <v>60</v>
      </c>
      <c r="I21" s="1" t="s">
        <v>32</v>
      </c>
      <c r="J21" s="1">
        <v>498.71</v>
      </c>
      <c r="K21" s="1">
        <f t="shared" si="2"/>
        <v>35.774000000000058</v>
      </c>
      <c r="L21" s="1">
        <f t="shared" si="5"/>
        <v>534.48400000000004</v>
      </c>
      <c r="M21" s="1"/>
      <c r="N21" s="1">
        <v>114.90299999999981</v>
      </c>
      <c r="O21" s="1">
        <f t="shared" si="3"/>
        <v>106.89680000000001</v>
      </c>
      <c r="P21" s="5">
        <f>10.4*O21-N21-F21</f>
        <v>409.01872000000037</v>
      </c>
      <c r="Q21" s="5"/>
      <c r="R21" s="1"/>
      <c r="S21" s="1">
        <f t="shared" si="6"/>
        <v>10.4</v>
      </c>
      <c r="T21" s="1">
        <f t="shared" si="7"/>
        <v>6.5737047320406194</v>
      </c>
      <c r="U21" s="1">
        <v>103.56100000000001</v>
      </c>
      <c r="V21" s="1">
        <v>111.6998</v>
      </c>
      <c r="W21" s="1">
        <v>123.3052</v>
      </c>
      <c r="X21" s="1">
        <v>112.05719999999999</v>
      </c>
      <c r="Y21" s="1">
        <v>124.357</v>
      </c>
      <c r="Z21" s="1">
        <v>122.8098</v>
      </c>
      <c r="AA21" s="1"/>
      <c r="AB21" s="1">
        <f t="shared" si="4"/>
        <v>409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51</v>
      </c>
      <c r="B22" s="10" t="s">
        <v>31</v>
      </c>
      <c r="C22" s="10"/>
      <c r="D22" s="10">
        <v>7.76</v>
      </c>
      <c r="E22" s="19">
        <v>7.76</v>
      </c>
      <c r="F22" s="10"/>
      <c r="G22" s="11">
        <v>0</v>
      </c>
      <c r="H22" s="10" t="e">
        <v>#N/A</v>
      </c>
      <c r="I22" s="10" t="s">
        <v>52</v>
      </c>
      <c r="J22" s="10">
        <v>7.5</v>
      </c>
      <c r="K22" s="10">
        <f t="shared" si="2"/>
        <v>0.25999999999999979</v>
      </c>
      <c r="L22" s="10">
        <f t="shared" si="5"/>
        <v>7.76</v>
      </c>
      <c r="M22" s="10"/>
      <c r="N22" s="10"/>
      <c r="O22" s="10">
        <f t="shared" si="3"/>
        <v>1.552</v>
      </c>
      <c r="P22" s="12"/>
      <c r="Q22" s="12"/>
      <c r="R22" s="10"/>
      <c r="S22" s="10">
        <f t="shared" si="6"/>
        <v>0</v>
      </c>
      <c r="T22" s="10">
        <f t="shared" si="7"/>
        <v>0</v>
      </c>
      <c r="U22" s="10">
        <v>1.57</v>
      </c>
      <c r="V22" s="10">
        <v>1.57</v>
      </c>
      <c r="W22" s="10">
        <v>0</v>
      </c>
      <c r="X22" s="10">
        <v>0</v>
      </c>
      <c r="Y22" s="10">
        <v>0</v>
      </c>
      <c r="Z22" s="10">
        <v>0</v>
      </c>
      <c r="AA22" s="10" t="s">
        <v>53</v>
      </c>
      <c r="AB22" s="10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31</v>
      </c>
      <c r="C23" s="1">
        <v>291.95</v>
      </c>
      <c r="D23" s="1">
        <v>224.25</v>
      </c>
      <c r="E23" s="1">
        <v>222.292</v>
      </c>
      <c r="F23" s="1">
        <v>274.62799999999999</v>
      </c>
      <c r="G23" s="6">
        <v>1</v>
      </c>
      <c r="H23" s="1">
        <v>60</v>
      </c>
      <c r="I23" s="1" t="s">
        <v>32</v>
      </c>
      <c r="J23" s="1">
        <v>212.28</v>
      </c>
      <c r="K23" s="1">
        <f t="shared" si="2"/>
        <v>10.012</v>
      </c>
      <c r="L23" s="1">
        <f t="shared" si="5"/>
        <v>222.292</v>
      </c>
      <c r="M23" s="1"/>
      <c r="N23" s="1"/>
      <c r="O23" s="1">
        <f t="shared" si="3"/>
        <v>44.458399999999997</v>
      </c>
      <c r="P23" s="5">
        <f t="shared" ref="P23:P29" si="10">10*O23-N23-F23</f>
        <v>169.95599999999996</v>
      </c>
      <c r="Q23" s="5"/>
      <c r="R23" s="1"/>
      <c r="S23" s="1">
        <f t="shared" si="6"/>
        <v>10</v>
      </c>
      <c r="T23" s="1">
        <f t="shared" si="7"/>
        <v>6.1771903622262609</v>
      </c>
      <c r="U23" s="1">
        <v>34.242400000000004</v>
      </c>
      <c r="V23" s="1">
        <v>41.463999999999999</v>
      </c>
      <c r="W23" s="1">
        <v>55.206400000000002</v>
      </c>
      <c r="X23" s="1">
        <v>47.820799999999998</v>
      </c>
      <c r="Y23" s="1">
        <v>34.186399999999999</v>
      </c>
      <c r="Z23" s="1">
        <v>32.936799999999998</v>
      </c>
      <c r="AA23" s="1"/>
      <c r="AB23" s="1">
        <f t="shared" si="4"/>
        <v>170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192.97300000000001</v>
      </c>
      <c r="D24" s="1">
        <v>210.77799999999999</v>
      </c>
      <c r="E24" s="1">
        <v>160.398</v>
      </c>
      <c r="F24" s="1">
        <v>212.28700000000001</v>
      </c>
      <c r="G24" s="6">
        <v>1</v>
      </c>
      <c r="H24" s="1">
        <v>60</v>
      </c>
      <c r="I24" s="1" t="s">
        <v>32</v>
      </c>
      <c r="J24" s="1">
        <v>151.29</v>
      </c>
      <c r="K24" s="1">
        <f t="shared" si="2"/>
        <v>9.1080000000000041</v>
      </c>
      <c r="L24" s="1">
        <f t="shared" si="5"/>
        <v>160.398</v>
      </c>
      <c r="M24" s="1"/>
      <c r="N24" s="1">
        <v>23.341400000000078</v>
      </c>
      <c r="O24" s="1">
        <f t="shared" si="3"/>
        <v>32.079599999999999</v>
      </c>
      <c r="P24" s="5">
        <f t="shared" si="10"/>
        <v>85.167599999999908</v>
      </c>
      <c r="Q24" s="5"/>
      <c r="R24" s="1"/>
      <c r="S24" s="1">
        <f t="shared" si="6"/>
        <v>10</v>
      </c>
      <c r="T24" s="1">
        <f t="shared" si="7"/>
        <v>7.3451165226499109</v>
      </c>
      <c r="U24" s="1">
        <v>34.057400000000001</v>
      </c>
      <c r="V24" s="1">
        <v>37.233999999999988</v>
      </c>
      <c r="W24" s="1">
        <v>36.756399999999999</v>
      </c>
      <c r="X24" s="1">
        <v>34.830599999999997</v>
      </c>
      <c r="Y24" s="1">
        <v>34.9358</v>
      </c>
      <c r="Z24" s="1">
        <v>32.276600000000002</v>
      </c>
      <c r="AA24" s="1"/>
      <c r="AB24" s="1">
        <f t="shared" si="4"/>
        <v>85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301.09100000000001</v>
      </c>
      <c r="D25" s="1">
        <v>375.64400000000001</v>
      </c>
      <c r="E25" s="1">
        <v>246.78899999999999</v>
      </c>
      <c r="F25" s="1">
        <v>389.55700000000002</v>
      </c>
      <c r="G25" s="6">
        <v>1</v>
      </c>
      <c r="H25" s="1">
        <v>60</v>
      </c>
      <c r="I25" s="1" t="s">
        <v>32</v>
      </c>
      <c r="J25" s="1">
        <v>242.52</v>
      </c>
      <c r="K25" s="1">
        <f t="shared" si="2"/>
        <v>4.268999999999977</v>
      </c>
      <c r="L25" s="1">
        <f t="shared" si="5"/>
        <v>207.33299999999997</v>
      </c>
      <c r="M25" s="1">
        <v>39.456000000000003</v>
      </c>
      <c r="N25" s="1"/>
      <c r="O25" s="1">
        <f t="shared" si="3"/>
        <v>41.466599999999993</v>
      </c>
      <c r="P25" s="5">
        <f t="shared" si="10"/>
        <v>25.108999999999924</v>
      </c>
      <c r="Q25" s="5"/>
      <c r="R25" s="1"/>
      <c r="S25" s="1">
        <f t="shared" si="6"/>
        <v>10</v>
      </c>
      <c r="T25" s="1">
        <f t="shared" si="7"/>
        <v>9.3944765184509968</v>
      </c>
      <c r="U25" s="1">
        <v>48.208799999999997</v>
      </c>
      <c r="V25" s="1">
        <v>45.5824</v>
      </c>
      <c r="W25" s="1">
        <v>49.667400000000001</v>
      </c>
      <c r="X25" s="1">
        <v>47.569800000000001</v>
      </c>
      <c r="Y25" s="1">
        <v>45.3262</v>
      </c>
      <c r="Z25" s="1">
        <v>43.018999999999998</v>
      </c>
      <c r="AA25" s="1"/>
      <c r="AB25" s="1">
        <f t="shared" si="4"/>
        <v>25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162.14400000000001</v>
      </c>
      <c r="D26" s="1">
        <v>166.483</v>
      </c>
      <c r="E26" s="1">
        <v>207.602</v>
      </c>
      <c r="F26" s="1">
        <v>107.672</v>
      </c>
      <c r="G26" s="6">
        <v>1</v>
      </c>
      <c r="H26" s="1">
        <v>35</v>
      </c>
      <c r="I26" s="1" t="s">
        <v>32</v>
      </c>
      <c r="J26" s="1">
        <v>208.16300000000001</v>
      </c>
      <c r="K26" s="1">
        <f t="shared" si="2"/>
        <v>-0.56100000000000705</v>
      </c>
      <c r="L26" s="1">
        <f t="shared" si="5"/>
        <v>93.701000000000008</v>
      </c>
      <c r="M26" s="1">
        <v>113.901</v>
      </c>
      <c r="N26" s="1"/>
      <c r="O26" s="1">
        <f t="shared" si="3"/>
        <v>18.740200000000002</v>
      </c>
      <c r="P26" s="5">
        <f t="shared" si="10"/>
        <v>79.730000000000018</v>
      </c>
      <c r="Q26" s="5"/>
      <c r="R26" s="1"/>
      <c r="S26" s="1">
        <f t="shared" si="6"/>
        <v>10</v>
      </c>
      <c r="T26" s="1">
        <f t="shared" si="7"/>
        <v>5.7455096530453247</v>
      </c>
      <c r="U26" s="1">
        <v>10.049799999999999</v>
      </c>
      <c r="V26" s="1">
        <v>12.4672</v>
      </c>
      <c r="W26" s="1">
        <v>22.963200000000001</v>
      </c>
      <c r="X26" s="1">
        <v>21.927199999999999</v>
      </c>
      <c r="Y26" s="1">
        <v>8.1842000000000006</v>
      </c>
      <c r="Z26" s="1">
        <v>7.6256000000000013</v>
      </c>
      <c r="AA26" s="1"/>
      <c r="AB26" s="1">
        <f t="shared" si="4"/>
        <v>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90.856999999999999</v>
      </c>
      <c r="D27" s="1">
        <v>262.35899999999998</v>
      </c>
      <c r="E27" s="1">
        <v>72.795000000000002</v>
      </c>
      <c r="F27" s="1">
        <v>236.27199999999999</v>
      </c>
      <c r="G27" s="6">
        <v>1</v>
      </c>
      <c r="H27" s="1">
        <v>30</v>
      </c>
      <c r="I27" s="1" t="s">
        <v>32</v>
      </c>
      <c r="J27" s="1">
        <v>128.30000000000001</v>
      </c>
      <c r="K27" s="1">
        <f t="shared" si="2"/>
        <v>-55.50500000000001</v>
      </c>
      <c r="L27" s="1">
        <f t="shared" si="5"/>
        <v>72.795000000000002</v>
      </c>
      <c r="M27" s="1"/>
      <c r="N27" s="1">
        <v>49.649000000000044</v>
      </c>
      <c r="O27" s="1">
        <f t="shared" si="3"/>
        <v>14.559000000000001</v>
      </c>
      <c r="P27" s="5"/>
      <c r="Q27" s="5"/>
      <c r="R27" s="1"/>
      <c r="S27" s="1">
        <f t="shared" si="6"/>
        <v>19.638780135998353</v>
      </c>
      <c r="T27" s="1">
        <f t="shared" si="7"/>
        <v>19.638780135998353</v>
      </c>
      <c r="U27" s="1">
        <v>30.484999999999999</v>
      </c>
      <c r="V27" s="1">
        <v>30.8308</v>
      </c>
      <c r="W27" s="1">
        <v>19.793400000000009</v>
      </c>
      <c r="X27" s="1">
        <v>20.620799999999999</v>
      </c>
      <c r="Y27" s="1">
        <v>28.72239999999999</v>
      </c>
      <c r="Z27" s="1">
        <v>25.56</v>
      </c>
      <c r="AA27" s="13" t="s">
        <v>44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243.93899999999999</v>
      </c>
      <c r="D28" s="1">
        <v>531.64099999999996</v>
      </c>
      <c r="E28" s="1">
        <v>547.38400000000001</v>
      </c>
      <c r="F28" s="1">
        <v>190.977</v>
      </c>
      <c r="G28" s="6">
        <v>1</v>
      </c>
      <c r="H28" s="1">
        <v>30</v>
      </c>
      <c r="I28" s="1" t="s">
        <v>32</v>
      </c>
      <c r="J28" s="1">
        <v>545.55200000000002</v>
      </c>
      <c r="K28" s="1">
        <f t="shared" si="2"/>
        <v>1.8319999999999936</v>
      </c>
      <c r="L28" s="1">
        <f t="shared" si="5"/>
        <v>287.03200000000004</v>
      </c>
      <c r="M28" s="1">
        <v>260.35199999999998</v>
      </c>
      <c r="N28" s="1">
        <v>82.05699999999996</v>
      </c>
      <c r="O28" s="1">
        <f t="shared" si="3"/>
        <v>57.406400000000005</v>
      </c>
      <c r="P28" s="5">
        <f t="shared" si="10"/>
        <v>301.03000000000009</v>
      </c>
      <c r="Q28" s="5"/>
      <c r="R28" s="1"/>
      <c r="S28" s="1">
        <f t="shared" si="6"/>
        <v>10</v>
      </c>
      <c r="T28" s="1">
        <f t="shared" si="7"/>
        <v>4.7561595919618709</v>
      </c>
      <c r="U28" s="1">
        <v>46.519000000000013</v>
      </c>
      <c r="V28" s="1">
        <v>47.061000000000007</v>
      </c>
      <c r="W28" s="1">
        <v>46.480800000000002</v>
      </c>
      <c r="X28" s="1">
        <v>43.210799999999992</v>
      </c>
      <c r="Y28" s="1">
        <v>34.153799999999997</v>
      </c>
      <c r="Z28" s="1">
        <v>36.609799999999993</v>
      </c>
      <c r="AA28" s="1"/>
      <c r="AB28" s="1">
        <f t="shared" si="4"/>
        <v>301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>
        <v>285.91500000000002</v>
      </c>
      <c r="D29" s="1">
        <v>353.39499999999998</v>
      </c>
      <c r="E29" s="1">
        <v>327.28699999999998</v>
      </c>
      <c r="F29" s="1">
        <v>254.25</v>
      </c>
      <c r="G29" s="6">
        <v>1</v>
      </c>
      <c r="H29" s="1">
        <v>30</v>
      </c>
      <c r="I29" s="1" t="s">
        <v>32</v>
      </c>
      <c r="J29" s="1">
        <v>320.7</v>
      </c>
      <c r="K29" s="1">
        <f t="shared" si="2"/>
        <v>6.5869999999999891</v>
      </c>
      <c r="L29" s="1">
        <f t="shared" si="5"/>
        <v>327.28699999999998</v>
      </c>
      <c r="M29" s="1"/>
      <c r="N29" s="1">
        <v>91.44459999999998</v>
      </c>
      <c r="O29" s="1">
        <f t="shared" si="3"/>
        <v>65.457399999999993</v>
      </c>
      <c r="P29" s="5">
        <f t="shared" si="10"/>
        <v>308.87940000000003</v>
      </c>
      <c r="Q29" s="5"/>
      <c r="R29" s="1"/>
      <c r="S29" s="1">
        <f t="shared" si="6"/>
        <v>10.000000000000002</v>
      </c>
      <c r="T29" s="1">
        <f t="shared" si="7"/>
        <v>5.281214958125438</v>
      </c>
      <c r="U29" s="1">
        <v>56.849600000000002</v>
      </c>
      <c r="V29" s="1">
        <v>57.394199999999998</v>
      </c>
      <c r="W29" s="1">
        <v>56.030799999999999</v>
      </c>
      <c r="X29" s="1">
        <v>53.653200000000012</v>
      </c>
      <c r="Y29" s="1">
        <v>56.535600000000002</v>
      </c>
      <c r="Z29" s="1">
        <v>59.976599999999998</v>
      </c>
      <c r="AA29" s="1"/>
      <c r="AB29" s="1">
        <f t="shared" si="4"/>
        <v>309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61</v>
      </c>
      <c r="B30" s="14" t="s">
        <v>31</v>
      </c>
      <c r="C30" s="14"/>
      <c r="D30" s="14"/>
      <c r="E30" s="14"/>
      <c r="F30" s="14"/>
      <c r="G30" s="15">
        <v>0</v>
      </c>
      <c r="H30" s="14">
        <v>45</v>
      </c>
      <c r="I30" s="14" t="s">
        <v>32</v>
      </c>
      <c r="J30" s="14"/>
      <c r="K30" s="14">
        <f t="shared" si="2"/>
        <v>0</v>
      </c>
      <c r="L30" s="14">
        <f t="shared" si="5"/>
        <v>0</v>
      </c>
      <c r="M30" s="14"/>
      <c r="N30" s="14"/>
      <c r="O30" s="14">
        <f t="shared" si="3"/>
        <v>0</v>
      </c>
      <c r="P30" s="16"/>
      <c r="Q30" s="16"/>
      <c r="R30" s="14"/>
      <c r="S30" s="14" t="e">
        <f t="shared" si="6"/>
        <v>#DIV/0!</v>
      </c>
      <c r="T30" s="14" t="e">
        <f t="shared" si="7"/>
        <v>#DIV/0!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 t="s">
        <v>38</v>
      </c>
      <c r="AB30" s="14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62</v>
      </c>
      <c r="B31" s="14" t="s">
        <v>31</v>
      </c>
      <c r="C31" s="14"/>
      <c r="D31" s="14"/>
      <c r="E31" s="14"/>
      <c r="F31" s="14"/>
      <c r="G31" s="15">
        <v>0</v>
      </c>
      <c r="H31" s="14">
        <v>40</v>
      </c>
      <c r="I31" s="14" t="s">
        <v>32</v>
      </c>
      <c r="J31" s="14"/>
      <c r="K31" s="14">
        <f t="shared" si="2"/>
        <v>0</v>
      </c>
      <c r="L31" s="14">
        <f t="shared" si="5"/>
        <v>0</v>
      </c>
      <c r="M31" s="14"/>
      <c r="N31" s="14"/>
      <c r="O31" s="14">
        <f t="shared" si="3"/>
        <v>0</v>
      </c>
      <c r="P31" s="16"/>
      <c r="Q31" s="16"/>
      <c r="R31" s="14"/>
      <c r="S31" s="14" t="e">
        <f t="shared" si="6"/>
        <v>#DIV/0!</v>
      </c>
      <c r="T31" s="14" t="e">
        <f t="shared" si="7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 t="s">
        <v>38</v>
      </c>
      <c r="AB31" s="14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666.25900000000001</v>
      </c>
      <c r="D32" s="1">
        <v>699.03800000000001</v>
      </c>
      <c r="E32" s="1">
        <v>636.06700000000001</v>
      </c>
      <c r="F32" s="1">
        <v>639.87800000000004</v>
      </c>
      <c r="G32" s="6">
        <v>1</v>
      </c>
      <c r="H32" s="1">
        <v>40</v>
      </c>
      <c r="I32" s="1" t="s">
        <v>32</v>
      </c>
      <c r="J32" s="1">
        <v>630.298</v>
      </c>
      <c r="K32" s="1">
        <f t="shared" si="2"/>
        <v>5.7690000000000055</v>
      </c>
      <c r="L32" s="1">
        <f t="shared" si="5"/>
        <v>529.76900000000001</v>
      </c>
      <c r="M32" s="1">
        <v>106.298</v>
      </c>
      <c r="N32" s="1">
        <v>362.0447999999999</v>
      </c>
      <c r="O32" s="1">
        <f t="shared" si="3"/>
        <v>105.9538</v>
      </c>
      <c r="P32" s="5">
        <f t="shared" ref="P32:P37" si="11">10*O32-N32-F32</f>
        <v>57.615200000000073</v>
      </c>
      <c r="Q32" s="5"/>
      <c r="R32" s="1"/>
      <c r="S32" s="1">
        <f t="shared" si="6"/>
        <v>10</v>
      </c>
      <c r="T32" s="1">
        <f t="shared" si="7"/>
        <v>9.4562233728285339</v>
      </c>
      <c r="U32" s="1">
        <v>128.30879999999999</v>
      </c>
      <c r="V32" s="1">
        <v>116.29600000000001</v>
      </c>
      <c r="W32" s="1">
        <v>111.44499999999999</v>
      </c>
      <c r="X32" s="1">
        <v>115.73560000000001</v>
      </c>
      <c r="Y32" s="1">
        <v>117.218</v>
      </c>
      <c r="Z32" s="1">
        <v>124.3892</v>
      </c>
      <c r="AA32" s="1"/>
      <c r="AB32" s="1">
        <f t="shared" si="4"/>
        <v>58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83.296000000000006</v>
      </c>
      <c r="D33" s="1">
        <v>534.51800000000003</v>
      </c>
      <c r="E33" s="1">
        <v>247.00200000000001</v>
      </c>
      <c r="F33" s="1">
        <v>315.52800000000002</v>
      </c>
      <c r="G33" s="6">
        <v>1</v>
      </c>
      <c r="H33" s="1">
        <v>40</v>
      </c>
      <c r="I33" s="1" t="s">
        <v>32</v>
      </c>
      <c r="J33" s="1">
        <v>267.05599999999998</v>
      </c>
      <c r="K33" s="1">
        <f t="shared" si="2"/>
        <v>-20.053999999999974</v>
      </c>
      <c r="L33" s="1">
        <f t="shared" si="5"/>
        <v>175.81800000000001</v>
      </c>
      <c r="M33" s="1">
        <v>71.183999999999997</v>
      </c>
      <c r="N33" s="1">
        <v>10.2774</v>
      </c>
      <c r="O33" s="1">
        <f t="shared" si="3"/>
        <v>35.163600000000002</v>
      </c>
      <c r="P33" s="5">
        <f t="shared" si="11"/>
        <v>25.830600000000004</v>
      </c>
      <c r="Q33" s="5"/>
      <c r="R33" s="1"/>
      <c r="S33" s="1">
        <f t="shared" si="6"/>
        <v>10</v>
      </c>
      <c r="T33" s="1">
        <f t="shared" si="7"/>
        <v>9.2654165102549229</v>
      </c>
      <c r="U33" s="1">
        <v>43.245399999999997</v>
      </c>
      <c r="V33" s="1">
        <v>48.854599999999998</v>
      </c>
      <c r="W33" s="1">
        <v>33.364400000000003</v>
      </c>
      <c r="X33" s="1">
        <v>25.380400000000002</v>
      </c>
      <c r="Y33" s="1">
        <v>30.174800000000001</v>
      </c>
      <c r="Z33" s="1">
        <v>33.985600000000012</v>
      </c>
      <c r="AA33" s="1"/>
      <c r="AB33" s="1">
        <f t="shared" si="4"/>
        <v>26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86.484999999999999</v>
      </c>
      <c r="D34" s="1">
        <v>59.68</v>
      </c>
      <c r="E34" s="1">
        <v>57.052</v>
      </c>
      <c r="F34" s="1">
        <v>77.588999999999999</v>
      </c>
      <c r="G34" s="6">
        <v>1</v>
      </c>
      <c r="H34" s="1">
        <v>45</v>
      </c>
      <c r="I34" s="1" t="s">
        <v>32</v>
      </c>
      <c r="J34" s="1">
        <v>58.4</v>
      </c>
      <c r="K34" s="1">
        <f t="shared" si="2"/>
        <v>-1.347999999999999</v>
      </c>
      <c r="L34" s="1">
        <f t="shared" si="5"/>
        <v>57.052</v>
      </c>
      <c r="M34" s="1"/>
      <c r="N34" s="1">
        <v>47.291199999999989</v>
      </c>
      <c r="O34" s="1">
        <f t="shared" si="3"/>
        <v>11.410399999999999</v>
      </c>
      <c r="P34" s="5"/>
      <c r="Q34" s="5"/>
      <c r="R34" s="1"/>
      <c r="S34" s="1">
        <f t="shared" si="6"/>
        <v>10.944419126410994</v>
      </c>
      <c r="T34" s="1">
        <f t="shared" si="7"/>
        <v>10.944419126410994</v>
      </c>
      <c r="U34" s="1">
        <v>13.735200000000001</v>
      </c>
      <c r="V34" s="1">
        <v>12.6226</v>
      </c>
      <c r="W34" s="1">
        <v>12.267200000000001</v>
      </c>
      <c r="X34" s="1">
        <v>12.0002</v>
      </c>
      <c r="Y34" s="1">
        <v>10.544600000000001</v>
      </c>
      <c r="Z34" s="1">
        <v>9.5586000000000002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18.872</v>
      </c>
      <c r="D35" s="1">
        <v>93.724999999999994</v>
      </c>
      <c r="E35" s="1">
        <v>5.36</v>
      </c>
      <c r="F35" s="1">
        <v>93.724999999999994</v>
      </c>
      <c r="G35" s="6">
        <v>1</v>
      </c>
      <c r="H35" s="1">
        <v>30</v>
      </c>
      <c r="I35" s="1" t="s">
        <v>32</v>
      </c>
      <c r="J35" s="1">
        <v>22.3</v>
      </c>
      <c r="K35" s="1">
        <f t="shared" si="2"/>
        <v>-16.940000000000001</v>
      </c>
      <c r="L35" s="1">
        <f t="shared" si="5"/>
        <v>5.36</v>
      </c>
      <c r="M35" s="1"/>
      <c r="N35" s="1">
        <v>39.944399999999987</v>
      </c>
      <c r="O35" s="1">
        <f t="shared" si="3"/>
        <v>1.0720000000000001</v>
      </c>
      <c r="P35" s="5"/>
      <c r="Q35" s="5"/>
      <c r="R35" s="1"/>
      <c r="S35" s="1">
        <f t="shared" si="6"/>
        <v>124.69160447761193</v>
      </c>
      <c r="T35" s="1">
        <f t="shared" si="7"/>
        <v>124.69160447761193</v>
      </c>
      <c r="U35" s="1">
        <v>11.5992</v>
      </c>
      <c r="V35" s="1">
        <v>10.309200000000001</v>
      </c>
      <c r="W35" s="1">
        <v>5.4019999999999992</v>
      </c>
      <c r="X35" s="1">
        <v>5.94</v>
      </c>
      <c r="Y35" s="1">
        <v>2.5954000000000002</v>
      </c>
      <c r="Z35" s="1">
        <v>3.0981999999999998</v>
      </c>
      <c r="AA35" s="13" t="s">
        <v>44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481.33199999999999</v>
      </c>
      <c r="D36" s="1">
        <v>361.55799999999999</v>
      </c>
      <c r="E36" s="1">
        <v>465.86200000000002</v>
      </c>
      <c r="F36" s="1">
        <v>280.49</v>
      </c>
      <c r="G36" s="6">
        <v>1</v>
      </c>
      <c r="H36" s="1">
        <v>50</v>
      </c>
      <c r="I36" s="1" t="s">
        <v>32</v>
      </c>
      <c r="J36" s="1">
        <v>455.35399999999998</v>
      </c>
      <c r="K36" s="1">
        <f t="shared" si="2"/>
        <v>10.508000000000038</v>
      </c>
      <c r="L36" s="1">
        <f t="shared" si="5"/>
        <v>290.447</v>
      </c>
      <c r="M36" s="1">
        <v>175.41499999999999</v>
      </c>
      <c r="N36" s="1">
        <v>191.05624000000009</v>
      </c>
      <c r="O36" s="1">
        <f t="shared" si="3"/>
        <v>58.089399999999998</v>
      </c>
      <c r="P36" s="5">
        <f t="shared" si="11"/>
        <v>109.34775999999988</v>
      </c>
      <c r="Q36" s="5"/>
      <c r="R36" s="1"/>
      <c r="S36" s="1">
        <f t="shared" si="6"/>
        <v>10</v>
      </c>
      <c r="T36" s="1">
        <f t="shared" si="7"/>
        <v>8.117595292772867</v>
      </c>
      <c r="U36" s="1">
        <v>70.513999999999996</v>
      </c>
      <c r="V36" s="1">
        <v>66.790599999999998</v>
      </c>
      <c r="W36" s="1">
        <v>57.485200000000013</v>
      </c>
      <c r="X36" s="1">
        <v>63.446600000000011</v>
      </c>
      <c r="Y36" s="1">
        <v>87.549800000000005</v>
      </c>
      <c r="Z36" s="1">
        <v>83.8476</v>
      </c>
      <c r="AA36" s="1"/>
      <c r="AB36" s="1">
        <f t="shared" si="4"/>
        <v>109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301.40199999999999</v>
      </c>
      <c r="D37" s="1">
        <v>163.815</v>
      </c>
      <c r="E37" s="1">
        <v>208.161</v>
      </c>
      <c r="F37" s="1">
        <v>188.273</v>
      </c>
      <c r="G37" s="6">
        <v>1</v>
      </c>
      <c r="H37" s="1">
        <v>50</v>
      </c>
      <c r="I37" s="1" t="s">
        <v>32</v>
      </c>
      <c r="J37" s="1">
        <v>218</v>
      </c>
      <c r="K37" s="1">
        <f t="shared" si="2"/>
        <v>-9.8389999999999986</v>
      </c>
      <c r="L37" s="1">
        <f t="shared" si="5"/>
        <v>208.161</v>
      </c>
      <c r="M37" s="1"/>
      <c r="N37" s="1">
        <v>169.92508000000001</v>
      </c>
      <c r="O37" s="1">
        <f t="shared" si="3"/>
        <v>41.632199999999997</v>
      </c>
      <c r="P37" s="5">
        <f t="shared" si="11"/>
        <v>58.123919999999998</v>
      </c>
      <c r="Q37" s="5"/>
      <c r="R37" s="1"/>
      <c r="S37" s="1">
        <f t="shared" si="6"/>
        <v>10</v>
      </c>
      <c r="T37" s="1">
        <f t="shared" si="7"/>
        <v>8.6038710421260465</v>
      </c>
      <c r="U37" s="1">
        <v>48.128999999999998</v>
      </c>
      <c r="V37" s="1">
        <v>42.135199999999998</v>
      </c>
      <c r="W37" s="1">
        <v>28.329000000000001</v>
      </c>
      <c r="X37" s="1">
        <v>35.403399999999998</v>
      </c>
      <c r="Y37" s="1">
        <v>52.172199999999997</v>
      </c>
      <c r="Z37" s="1">
        <v>48.428600000000003</v>
      </c>
      <c r="AA37" s="1"/>
      <c r="AB37" s="1">
        <f t="shared" si="4"/>
        <v>58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136.25800000000001</v>
      </c>
      <c r="D38" s="1">
        <v>236.721</v>
      </c>
      <c r="E38" s="1">
        <v>120.28</v>
      </c>
      <c r="F38" s="1">
        <v>223.14400000000001</v>
      </c>
      <c r="G38" s="6">
        <v>1</v>
      </c>
      <c r="H38" s="1">
        <v>50</v>
      </c>
      <c r="I38" s="1" t="s">
        <v>32</v>
      </c>
      <c r="J38" s="1">
        <v>136.4</v>
      </c>
      <c r="K38" s="1">
        <f t="shared" ref="K38:K68" si="12">E38-J38</f>
        <v>-16.120000000000005</v>
      </c>
      <c r="L38" s="1">
        <f t="shared" si="5"/>
        <v>101.31100000000001</v>
      </c>
      <c r="M38" s="1">
        <v>18.969000000000001</v>
      </c>
      <c r="N38" s="1">
        <v>58.482320000000001</v>
      </c>
      <c r="O38" s="1">
        <f t="shared" ref="O38:O69" si="13">L38/5</f>
        <v>20.2622</v>
      </c>
      <c r="P38" s="5"/>
      <c r="Q38" s="5"/>
      <c r="R38" s="1"/>
      <c r="S38" s="1">
        <f t="shared" si="6"/>
        <v>13.899098814541365</v>
      </c>
      <c r="T38" s="1">
        <f t="shared" si="7"/>
        <v>13.899098814541365</v>
      </c>
      <c r="U38" s="1">
        <v>34.247799999999998</v>
      </c>
      <c r="V38" s="1">
        <v>35.693800000000003</v>
      </c>
      <c r="W38" s="1">
        <v>24.927600000000002</v>
      </c>
      <c r="X38" s="1">
        <v>26.0932</v>
      </c>
      <c r="Y38" s="1">
        <v>34.646599999999999</v>
      </c>
      <c r="Z38" s="1">
        <v>31.202200000000001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37</v>
      </c>
      <c r="C39" s="1">
        <v>512</v>
      </c>
      <c r="D39" s="1">
        <v>822</v>
      </c>
      <c r="E39" s="1">
        <v>493</v>
      </c>
      <c r="F39" s="1">
        <v>755</v>
      </c>
      <c r="G39" s="6">
        <v>0.4</v>
      </c>
      <c r="H39" s="1">
        <v>45</v>
      </c>
      <c r="I39" s="1" t="s">
        <v>32</v>
      </c>
      <c r="J39" s="1">
        <v>503</v>
      </c>
      <c r="K39" s="1">
        <f t="shared" si="12"/>
        <v>-10</v>
      </c>
      <c r="L39" s="1">
        <f t="shared" si="5"/>
        <v>313</v>
      </c>
      <c r="M39" s="1">
        <v>180</v>
      </c>
      <c r="N39" s="1">
        <v>23.200000000000049</v>
      </c>
      <c r="O39" s="1">
        <f t="shared" si="13"/>
        <v>62.6</v>
      </c>
      <c r="P39" s="5"/>
      <c r="Q39" s="5"/>
      <c r="R39" s="1"/>
      <c r="S39" s="1">
        <f t="shared" si="6"/>
        <v>12.431309904153355</v>
      </c>
      <c r="T39" s="1">
        <f t="shared" si="7"/>
        <v>12.431309904153355</v>
      </c>
      <c r="U39" s="1">
        <v>92.2</v>
      </c>
      <c r="V39" s="1">
        <v>107.6</v>
      </c>
      <c r="W39" s="1">
        <v>105.4</v>
      </c>
      <c r="X39" s="1">
        <v>98</v>
      </c>
      <c r="Y39" s="1">
        <v>98.2</v>
      </c>
      <c r="Z39" s="1">
        <v>88.4</v>
      </c>
      <c r="AA39" s="1"/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71</v>
      </c>
      <c r="B40" s="14" t="s">
        <v>37</v>
      </c>
      <c r="C40" s="14"/>
      <c r="D40" s="14"/>
      <c r="E40" s="14"/>
      <c r="F40" s="14"/>
      <c r="G40" s="15">
        <v>0</v>
      </c>
      <c r="H40" s="14">
        <v>50</v>
      </c>
      <c r="I40" s="14" t="s">
        <v>32</v>
      </c>
      <c r="J40" s="14"/>
      <c r="K40" s="14">
        <f t="shared" si="12"/>
        <v>0</v>
      </c>
      <c r="L40" s="14">
        <f t="shared" si="5"/>
        <v>0</v>
      </c>
      <c r="M40" s="14"/>
      <c r="N40" s="14"/>
      <c r="O40" s="14">
        <f t="shared" si="13"/>
        <v>0</v>
      </c>
      <c r="P40" s="16"/>
      <c r="Q40" s="16"/>
      <c r="R40" s="14"/>
      <c r="S40" s="14" t="e">
        <f t="shared" si="6"/>
        <v>#DIV/0!</v>
      </c>
      <c r="T40" s="14" t="e">
        <f t="shared" si="7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 t="s">
        <v>38</v>
      </c>
      <c r="AB40" s="14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37</v>
      </c>
      <c r="C41" s="1">
        <v>578</v>
      </c>
      <c r="D41" s="1">
        <v>927</v>
      </c>
      <c r="E41" s="1">
        <v>847</v>
      </c>
      <c r="F41" s="1">
        <v>584</v>
      </c>
      <c r="G41" s="6">
        <v>0.4</v>
      </c>
      <c r="H41" s="1">
        <v>45</v>
      </c>
      <c r="I41" s="1" t="s">
        <v>32</v>
      </c>
      <c r="J41" s="1">
        <v>850</v>
      </c>
      <c r="K41" s="1">
        <f t="shared" si="12"/>
        <v>-3</v>
      </c>
      <c r="L41" s="1">
        <f t="shared" si="5"/>
        <v>367</v>
      </c>
      <c r="M41" s="1">
        <v>480</v>
      </c>
      <c r="N41" s="1">
        <v>71.400000000000091</v>
      </c>
      <c r="O41" s="1">
        <f t="shared" si="13"/>
        <v>73.400000000000006</v>
      </c>
      <c r="P41" s="5">
        <f>10*O41-N41-F41</f>
        <v>78.599999999999909</v>
      </c>
      <c r="Q41" s="5"/>
      <c r="R41" s="1"/>
      <c r="S41" s="1">
        <f t="shared" si="6"/>
        <v>10</v>
      </c>
      <c r="T41" s="1">
        <f t="shared" si="7"/>
        <v>8.9291553133514991</v>
      </c>
      <c r="U41" s="1">
        <v>85.4</v>
      </c>
      <c r="V41" s="1">
        <v>95</v>
      </c>
      <c r="W41" s="1">
        <v>101.2</v>
      </c>
      <c r="X41" s="1">
        <v>97.4</v>
      </c>
      <c r="Y41" s="1">
        <v>93.4</v>
      </c>
      <c r="Z41" s="1">
        <v>87.2</v>
      </c>
      <c r="AA41" s="1"/>
      <c r="AB41" s="1">
        <f t="shared" si="14"/>
        <v>31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73</v>
      </c>
      <c r="B42" s="14" t="s">
        <v>31</v>
      </c>
      <c r="C42" s="14"/>
      <c r="D42" s="14"/>
      <c r="E42" s="14"/>
      <c r="F42" s="14"/>
      <c r="G42" s="15">
        <v>0</v>
      </c>
      <c r="H42" s="14">
        <v>45</v>
      </c>
      <c r="I42" s="14" t="s">
        <v>32</v>
      </c>
      <c r="J42" s="14"/>
      <c r="K42" s="14">
        <f t="shared" si="12"/>
        <v>0</v>
      </c>
      <c r="L42" s="14">
        <f t="shared" si="5"/>
        <v>0</v>
      </c>
      <c r="M42" s="14"/>
      <c r="N42" s="14"/>
      <c r="O42" s="14">
        <f t="shared" si="13"/>
        <v>0</v>
      </c>
      <c r="P42" s="16"/>
      <c r="Q42" s="16"/>
      <c r="R42" s="14"/>
      <c r="S42" s="14" t="e">
        <f t="shared" si="6"/>
        <v>#DIV/0!</v>
      </c>
      <c r="T42" s="14" t="e">
        <f t="shared" si="7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 t="s">
        <v>38</v>
      </c>
      <c r="AB42" s="14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74</v>
      </c>
      <c r="B43" s="14" t="s">
        <v>37</v>
      </c>
      <c r="C43" s="14"/>
      <c r="D43" s="14"/>
      <c r="E43" s="14"/>
      <c r="F43" s="14"/>
      <c r="G43" s="15">
        <v>0</v>
      </c>
      <c r="H43" s="14">
        <v>45</v>
      </c>
      <c r="I43" s="14" t="s">
        <v>32</v>
      </c>
      <c r="J43" s="14"/>
      <c r="K43" s="14">
        <f t="shared" si="12"/>
        <v>0</v>
      </c>
      <c r="L43" s="14">
        <f t="shared" si="5"/>
        <v>0</v>
      </c>
      <c r="M43" s="14"/>
      <c r="N43" s="14"/>
      <c r="O43" s="14">
        <f t="shared" si="13"/>
        <v>0</v>
      </c>
      <c r="P43" s="16"/>
      <c r="Q43" s="16"/>
      <c r="R43" s="14"/>
      <c r="S43" s="14" t="e">
        <f t="shared" si="6"/>
        <v>#DIV/0!</v>
      </c>
      <c r="T43" s="14" t="e">
        <f t="shared" si="7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 t="s">
        <v>38</v>
      </c>
      <c r="AB43" s="14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75</v>
      </c>
      <c r="B44" s="14" t="s">
        <v>37</v>
      </c>
      <c r="C44" s="14"/>
      <c r="D44" s="14"/>
      <c r="E44" s="14"/>
      <c r="F44" s="14"/>
      <c r="G44" s="15">
        <v>0</v>
      </c>
      <c r="H44" s="14">
        <v>40</v>
      </c>
      <c r="I44" s="14" t="s">
        <v>32</v>
      </c>
      <c r="J44" s="14"/>
      <c r="K44" s="14">
        <f t="shared" si="12"/>
        <v>0</v>
      </c>
      <c r="L44" s="14">
        <f t="shared" si="5"/>
        <v>0</v>
      </c>
      <c r="M44" s="14"/>
      <c r="N44" s="14"/>
      <c r="O44" s="14">
        <f t="shared" si="13"/>
        <v>0</v>
      </c>
      <c r="P44" s="16"/>
      <c r="Q44" s="16"/>
      <c r="R44" s="14"/>
      <c r="S44" s="14" t="e">
        <f t="shared" si="6"/>
        <v>#DIV/0!</v>
      </c>
      <c r="T44" s="14" t="e">
        <f t="shared" si="7"/>
        <v>#DIV/0!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 t="s">
        <v>38</v>
      </c>
      <c r="AB44" s="14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176.52</v>
      </c>
      <c r="D45" s="1">
        <v>250.155</v>
      </c>
      <c r="E45" s="1">
        <v>158.42699999999999</v>
      </c>
      <c r="F45" s="1">
        <v>196.762</v>
      </c>
      <c r="G45" s="6">
        <v>1</v>
      </c>
      <c r="H45" s="1">
        <v>40</v>
      </c>
      <c r="I45" s="1" t="s">
        <v>32</v>
      </c>
      <c r="J45" s="1">
        <v>206.67699999999999</v>
      </c>
      <c r="K45" s="1">
        <f t="shared" si="12"/>
        <v>-48.25</v>
      </c>
      <c r="L45" s="1">
        <f t="shared" si="5"/>
        <v>95.899000000000001</v>
      </c>
      <c r="M45" s="1">
        <v>62.527999999999999</v>
      </c>
      <c r="N45" s="1">
        <v>95.80240000000002</v>
      </c>
      <c r="O45" s="1">
        <f t="shared" si="13"/>
        <v>19.1798</v>
      </c>
      <c r="P45" s="5"/>
      <c r="Q45" s="5"/>
      <c r="R45" s="1"/>
      <c r="S45" s="1">
        <f t="shared" si="6"/>
        <v>15.253777411651845</v>
      </c>
      <c r="T45" s="1">
        <f t="shared" si="7"/>
        <v>15.253777411651845</v>
      </c>
      <c r="U45" s="1">
        <v>34.5184</v>
      </c>
      <c r="V45" s="1">
        <v>31.2272</v>
      </c>
      <c r="W45" s="1">
        <v>13.547000000000001</v>
      </c>
      <c r="X45" s="1">
        <v>17.172999999999998</v>
      </c>
      <c r="Y45" s="1">
        <v>31.834199999999999</v>
      </c>
      <c r="Z45" s="1">
        <v>30.815799999999999</v>
      </c>
      <c r="AA45" s="1"/>
      <c r="AB45" s="1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37</v>
      </c>
      <c r="C46" s="1">
        <v>246</v>
      </c>
      <c r="D46" s="1">
        <v>258</v>
      </c>
      <c r="E46" s="1">
        <v>142</v>
      </c>
      <c r="F46" s="1">
        <v>326</v>
      </c>
      <c r="G46" s="6">
        <v>0.4</v>
      </c>
      <c r="H46" s="1">
        <v>40</v>
      </c>
      <c r="I46" s="1" t="s">
        <v>32</v>
      </c>
      <c r="J46" s="1">
        <v>146</v>
      </c>
      <c r="K46" s="1">
        <f t="shared" si="12"/>
        <v>-4</v>
      </c>
      <c r="L46" s="1">
        <f t="shared" si="5"/>
        <v>136</v>
      </c>
      <c r="M46" s="1">
        <v>6</v>
      </c>
      <c r="N46" s="1"/>
      <c r="O46" s="1">
        <f t="shared" si="13"/>
        <v>27.2</v>
      </c>
      <c r="P46" s="5"/>
      <c r="Q46" s="5"/>
      <c r="R46" s="1"/>
      <c r="S46" s="1">
        <f t="shared" si="6"/>
        <v>11.98529411764706</v>
      </c>
      <c r="T46" s="1">
        <f t="shared" si="7"/>
        <v>11.98529411764706</v>
      </c>
      <c r="U46" s="1">
        <v>34.799999999999997</v>
      </c>
      <c r="V46" s="1">
        <v>47</v>
      </c>
      <c r="W46" s="1">
        <v>53.2</v>
      </c>
      <c r="X46" s="1">
        <v>46.2</v>
      </c>
      <c r="Y46" s="1">
        <v>50.4</v>
      </c>
      <c r="Z46" s="1">
        <v>46.6</v>
      </c>
      <c r="AA46" s="1"/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37</v>
      </c>
      <c r="C47" s="1">
        <v>368</v>
      </c>
      <c r="D47" s="1">
        <v>558</v>
      </c>
      <c r="E47" s="1">
        <v>221</v>
      </c>
      <c r="F47" s="1">
        <v>660</v>
      </c>
      <c r="G47" s="6">
        <v>0.4</v>
      </c>
      <c r="H47" s="1">
        <v>45</v>
      </c>
      <c r="I47" s="1" t="s">
        <v>32</v>
      </c>
      <c r="J47" s="1">
        <v>226</v>
      </c>
      <c r="K47" s="1">
        <f t="shared" si="12"/>
        <v>-5</v>
      </c>
      <c r="L47" s="1">
        <f t="shared" si="5"/>
        <v>221</v>
      </c>
      <c r="M47" s="1"/>
      <c r="N47" s="1"/>
      <c r="O47" s="1">
        <f t="shared" si="13"/>
        <v>44.2</v>
      </c>
      <c r="P47" s="5"/>
      <c r="Q47" s="5"/>
      <c r="R47" s="1"/>
      <c r="S47" s="1">
        <f t="shared" si="6"/>
        <v>14.932126696832578</v>
      </c>
      <c r="T47" s="1">
        <f t="shared" si="7"/>
        <v>14.932126696832578</v>
      </c>
      <c r="U47" s="1">
        <v>69.8</v>
      </c>
      <c r="V47" s="1">
        <v>88.2</v>
      </c>
      <c r="W47" s="1">
        <v>75.599999999999994</v>
      </c>
      <c r="X47" s="1">
        <v>61.8</v>
      </c>
      <c r="Y47" s="1">
        <v>67.2</v>
      </c>
      <c r="Z47" s="1">
        <v>62</v>
      </c>
      <c r="AA47" s="1"/>
      <c r="AB47" s="1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79</v>
      </c>
      <c r="B48" s="10" t="s">
        <v>31</v>
      </c>
      <c r="C48" s="10"/>
      <c r="D48" s="10">
        <v>35.429000000000002</v>
      </c>
      <c r="E48" s="10">
        <v>35.429000000000002</v>
      </c>
      <c r="F48" s="10"/>
      <c r="G48" s="11">
        <v>0</v>
      </c>
      <c r="H48" s="10" t="e">
        <v>#N/A</v>
      </c>
      <c r="I48" s="10" t="s">
        <v>52</v>
      </c>
      <c r="J48" s="10">
        <v>36.228999999999999</v>
      </c>
      <c r="K48" s="10">
        <f t="shared" si="12"/>
        <v>-0.79999999999999716</v>
      </c>
      <c r="L48" s="10">
        <f t="shared" si="5"/>
        <v>0</v>
      </c>
      <c r="M48" s="10">
        <v>35.429000000000002</v>
      </c>
      <c r="N48" s="10"/>
      <c r="O48" s="10">
        <f t="shared" si="13"/>
        <v>0</v>
      </c>
      <c r="P48" s="12"/>
      <c r="Q48" s="12"/>
      <c r="R48" s="10"/>
      <c r="S48" s="10" t="e">
        <f t="shared" si="6"/>
        <v>#DIV/0!</v>
      </c>
      <c r="T48" s="10" t="e">
        <f t="shared" si="7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/>
      <c r="AB48" s="10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80</v>
      </c>
      <c r="B49" s="14" t="s">
        <v>31</v>
      </c>
      <c r="C49" s="14"/>
      <c r="D49" s="14"/>
      <c r="E49" s="14"/>
      <c r="F49" s="14"/>
      <c r="G49" s="15">
        <v>0</v>
      </c>
      <c r="H49" s="14">
        <v>40</v>
      </c>
      <c r="I49" s="14" t="s">
        <v>32</v>
      </c>
      <c r="J49" s="14"/>
      <c r="K49" s="14">
        <f t="shared" si="12"/>
        <v>0</v>
      </c>
      <c r="L49" s="14">
        <f t="shared" si="5"/>
        <v>0</v>
      </c>
      <c r="M49" s="14"/>
      <c r="N49" s="14"/>
      <c r="O49" s="14">
        <f t="shared" si="13"/>
        <v>0</v>
      </c>
      <c r="P49" s="16"/>
      <c r="Q49" s="16"/>
      <c r="R49" s="14"/>
      <c r="S49" s="14" t="e">
        <f t="shared" si="6"/>
        <v>#DIV/0!</v>
      </c>
      <c r="T49" s="14" t="e">
        <f t="shared" si="7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 t="s">
        <v>38</v>
      </c>
      <c r="AB49" s="14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81</v>
      </c>
      <c r="B50" s="14" t="s">
        <v>37</v>
      </c>
      <c r="C50" s="14"/>
      <c r="D50" s="14">
        <v>24</v>
      </c>
      <c r="E50" s="14">
        <v>24</v>
      </c>
      <c r="F50" s="14"/>
      <c r="G50" s="15">
        <v>0</v>
      </c>
      <c r="H50" s="14">
        <v>40</v>
      </c>
      <c r="I50" s="14" t="s">
        <v>32</v>
      </c>
      <c r="J50" s="14">
        <v>24</v>
      </c>
      <c r="K50" s="14">
        <f t="shared" si="12"/>
        <v>0</v>
      </c>
      <c r="L50" s="14">
        <f t="shared" si="5"/>
        <v>0</v>
      </c>
      <c r="M50" s="14">
        <v>24</v>
      </c>
      <c r="N50" s="14"/>
      <c r="O50" s="14">
        <f t="shared" si="13"/>
        <v>0</v>
      </c>
      <c r="P50" s="16"/>
      <c r="Q50" s="16"/>
      <c r="R50" s="14"/>
      <c r="S50" s="14" t="e">
        <f t="shared" si="6"/>
        <v>#DIV/0!</v>
      </c>
      <c r="T50" s="14" t="e">
        <f t="shared" si="7"/>
        <v>#DIV/0!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 t="s">
        <v>38</v>
      </c>
      <c r="AB50" s="14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37</v>
      </c>
      <c r="C51" s="1">
        <v>650</v>
      </c>
      <c r="D51" s="1">
        <v>972</v>
      </c>
      <c r="E51" s="1">
        <v>825</v>
      </c>
      <c r="F51" s="1">
        <v>710</v>
      </c>
      <c r="G51" s="6">
        <v>0.4</v>
      </c>
      <c r="H51" s="1">
        <v>40</v>
      </c>
      <c r="I51" s="1" t="s">
        <v>32</v>
      </c>
      <c r="J51" s="1">
        <v>838</v>
      </c>
      <c r="K51" s="1">
        <f t="shared" si="12"/>
        <v>-13</v>
      </c>
      <c r="L51" s="1">
        <f t="shared" si="5"/>
        <v>345</v>
      </c>
      <c r="M51" s="1">
        <v>480</v>
      </c>
      <c r="N51" s="1"/>
      <c r="O51" s="1">
        <f t="shared" si="13"/>
        <v>69</v>
      </c>
      <c r="P51" s="5"/>
      <c r="Q51" s="5"/>
      <c r="R51" s="1"/>
      <c r="S51" s="1">
        <f t="shared" si="6"/>
        <v>10.289855072463768</v>
      </c>
      <c r="T51" s="1">
        <f t="shared" si="7"/>
        <v>10.289855072463768</v>
      </c>
      <c r="U51" s="1">
        <v>86.2</v>
      </c>
      <c r="V51" s="1">
        <v>105.2</v>
      </c>
      <c r="W51" s="1">
        <v>122.4</v>
      </c>
      <c r="X51" s="1">
        <v>110.6</v>
      </c>
      <c r="Y51" s="1">
        <v>100.6</v>
      </c>
      <c r="Z51" s="1">
        <v>97.8</v>
      </c>
      <c r="AA51" s="1"/>
      <c r="AB51" s="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31</v>
      </c>
      <c r="C52" s="1">
        <v>107.494</v>
      </c>
      <c r="D52" s="1">
        <v>335.93400000000003</v>
      </c>
      <c r="E52" s="1">
        <v>126.39700000000001</v>
      </c>
      <c r="F52" s="1">
        <v>298.17099999999999</v>
      </c>
      <c r="G52" s="6">
        <v>1</v>
      </c>
      <c r="H52" s="1">
        <v>50</v>
      </c>
      <c r="I52" s="1" t="s">
        <v>32</v>
      </c>
      <c r="J52" s="1">
        <v>130.55000000000001</v>
      </c>
      <c r="K52" s="1">
        <f t="shared" si="12"/>
        <v>-4.1530000000000058</v>
      </c>
      <c r="L52" s="1">
        <f t="shared" si="5"/>
        <v>126.39700000000001</v>
      </c>
      <c r="M52" s="1"/>
      <c r="N52" s="1">
        <v>63.120480000000043</v>
      </c>
      <c r="O52" s="1">
        <f t="shared" si="13"/>
        <v>25.279400000000003</v>
      </c>
      <c r="P52" s="5"/>
      <c r="Q52" s="5"/>
      <c r="R52" s="1"/>
      <c r="S52" s="1">
        <f t="shared" si="6"/>
        <v>14.291932561690546</v>
      </c>
      <c r="T52" s="1">
        <f t="shared" si="7"/>
        <v>14.291932561690546</v>
      </c>
      <c r="U52" s="1">
        <v>38.065800000000003</v>
      </c>
      <c r="V52" s="1">
        <v>39.419199999999996</v>
      </c>
      <c r="W52" s="1">
        <v>28.2498</v>
      </c>
      <c r="X52" s="1">
        <v>26.381399999999999</v>
      </c>
      <c r="Y52" s="1">
        <v>25.869399999999999</v>
      </c>
      <c r="Z52" s="1">
        <v>27.193000000000001</v>
      </c>
      <c r="AA52" s="1"/>
      <c r="AB52" s="1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31</v>
      </c>
      <c r="C53" s="1">
        <v>133.37100000000001</v>
      </c>
      <c r="D53" s="1">
        <v>183.60499999999999</v>
      </c>
      <c r="E53" s="1">
        <v>110.06699999999999</v>
      </c>
      <c r="F53" s="1">
        <v>182.09700000000001</v>
      </c>
      <c r="G53" s="6">
        <v>1</v>
      </c>
      <c r="H53" s="1">
        <v>50</v>
      </c>
      <c r="I53" s="1" t="s">
        <v>32</v>
      </c>
      <c r="J53" s="1">
        <v>111.75</v>
      </c>
      <c r="K53" s="1">
        <f t="shared" si="12"/>
        <v>-1.6830000000000069</v>
      </c>
      <c r="L53" s="1">
        <f t="shared" si="5"/>
        <v>110.06699999999999</v>
      </c>
      <c r="M53" s="1"/>
      <c r="N53" s="1">
        <v>47.094880000000053</v>
      </c>
      <c r="O53" s="1">
        <f t="shared" si="13"/>
        <v>22.013399999999997</v>
      </c>
      <c r="P53" s="5"/>
      <c r="Q53" s="5"/>
      <c r="R53" s="1"/>
      <c r="S53" s="1">
        <f t="shared" si="6"/>
        <v>10.411471194817706</v>
      </c>
      <c r="T53" s="1">
        <f t="shared" si="7"/>
        <v>10.411471194817706</v>
      </c>
      <c r="U53" s="1">
        <v>28.2788</v>
      </c>
      <c r="V53" s="1">
        <v>29.435199999999998</v>
      </c>
      <c r="W53" s="1">
        <v>24.350999999999999</v>
      </c>
      <c r="X53" s="1">
        <v>22.998999999999999</v>
      </c>
      <c r="Y53" s="1">
        <v>26.003799999999998</v>
      </c>
      <c r="Z53" s="1">
        <v>22.4314</v>
      </c>
      <c r="AA53" s="1"/>
      <c r="AB53" s="1">
        <f t="shared" si="14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85</v>
      </c>
      <c r="B54" s="10" t="s">
        <v>31</v>
      </c>
      <c r="C54" s="10">
        <v>122.92700000000001</v>
      </c>
      <c r="D54" s="10">
        <v>133.196</v>
      </c>
      <c r="E54" s="10">
        <v>235.11500000000001</v>
      </c>
      <c r="F54" s="10"/>
      <c r="G54" s="11">
        <v>0</v>
      </c>
      <c r="H54" s="10" t="e">
        <v>#N/A</v>
      </c>
      <c r="I54" s="10" t="s">
        <v>52</v>
      </c>
      <c r="J54" s="10">
        <v>236.85400000000001</v>
      </c>
      <c r="K54" s="10">
        <f t="shared" si="12"/>
        <v>-1.7390000000000043</v>
      </c>
      <c r="L54" s="10">
        <f t="shared" si="5"/>
        <v>94.985000000000014</v>
      </c>
      <c r="M54" s="10">
        <v>140.13</v>
      </c>
      <c r="N54" s="10"/>
      <c r="O54" s="10">
        <f t="shared" si="13"/>
        <v>18.997000000000003</v>
      </c>
      <c r="P54" s="12"/>
      <c r="Q54" s="12"/>
      <c r="R54" s="10"/>
      <c r="S54" s="10">
        <f t="shared" si="6"/>
        <v>0</v>
      </c>
      <c r="T54" s="10">
        <f t="shared" si="7"/>
        <v>0</v>
      </c>
      <c r="U54" s="10">
        <v>22.145800000000001</v>
      </c>
      <c r="V54" s="10">
        <v>21.117599999999989</v>
      </c>
      <c r="W54" s="10">
        <v>16.1936</v>
      </c>
      <c r="X54" s="10">
        <v>14.0566</v>
      </c>
      <c r="Y54" s="10">
        <v>23.401399999999999</v>
      </c>
      <c r="Z54" s="10">
        <v>24.30060000000001</v>
      </c>
      <c r="AA54" s="10" t="s">
        <v>86</v>
      </c>
      <c r="AB54" s="10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238.70699999999999</v>
      </c>
      <c r="D55" s="1">
        <v>2147.33</v>
      </c>
      <c r="E55" s="1">
        <v>1575.203</v>
      </c>
      <c r="F55" s="1">
        <v>735.85599999999999</v>
      </c>
      <c r="G55" s="6">
        <v>1</v>
      </c>
      <c r="H55" s="1">
        <v>40</v>
      </c>
      <c r="I55" s="1" t="s">
        <v>32</v>
      </c>
      <c r="J55" s="1">
        <v>1697.9680000000001</v>
      </c>
      <c r="K55" s="1">
        <f t="shared" si="12"/>
        <v>-122.7650000000001</v>
      </c>
      <c r="L55" s="1">
        <f t="shared" si="5"/>
        <v>163.08699999999999</v>
      </c>
      <c r="M55" s="1">
        <v>1412.116</v>
      </c>
      <c r="N55" s="1">
        <v>355.16660000000041</v>
      </c>
      <c r="O55" s="1">
        <f t="shared" si="13"/>
        <v>32.617399999999996</v>
      </c>
      <c r="P55" s="5"/>
      <c r="Q55" s="5"/>
      <c r="R55" s="1"/>
      <c r="S55" s="1">
        <f t="shared" si="6"/>
        <v>33.4490977208484</v>
      </c>
      <c r="T55" s="1">
        <f t="shared" si="7"/>
        <v>33.4490977208484</v>
      </c>
      <c r="U55" s="1">
        <v>113.8446</v>
      </c>
      <c r="V55" s="1">
        <v>100.3737999999999</v>
      </c>
      <c r="W55" s="1">
        <v>64.792200000000008</v>
      </c>
      <c r="X55" s="1">
        <v>64.044799999999995</v>
      </c>
      <c r="Y55" s="1">
        <v>84.848999999999975</v>
      </c>
      <c r="Z55" s="1">
        <v>85.013600000000039</v>
      </c>
      <c r="AA55" s="20" t="s">
        <v>44</v>
      </c>
      <c r="AB55" s="1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88</v>
      </c>
      <c r="B56" s="10" t="s">
        <v>31</v>
      </c>
      <c r="C56" s="10">
        <v>17.888999999999999</v>
      </c>
      <c r="D56" s="10">
        <v>0.121</v>
      </c>
      <c r="E56" s="10">
        <v>-9.02</v>
      </c>
      <c r="F56" s="10"/>
      <c r="G56" s="11">
        <v>0</v>
      </c>
      <c r="H56" s="10" t="e">
        <v>#N/A</v>
      </c>
      <c r="I56" s="10" t="s">
        <v>52</v>
      </c>
      <c r="J56" s="10">
        <v>16.3</v>
      </c>
      <c r="K56" s="10">
        <f t="shared" si="12"/>
        <v>-25.32</v>
      </c>
      <c r="L56" s="10">
        <f t="shared" si="5"/>
        <v>-9.02</v>
      </c>
      <c r="M56" s="10"/>
      <c r="N56" s="10"/>
      <c r="O56" s="10">
        <f t="shared" si="13"/>
        <v>-1.8039999999999998</v>
      </c>
      <c r="P56" s="12"/>
      <c r="Q56" s="12"/>
      <c r="R56" s="10"/>
      <c r="S56" s="10">
        <f t="shared" si="6"/>
        <v>0</v>
      </c>
      <c r="T56" s="10">
        <f t="shared" si="7"/>
        <v>0</v>
      </c>
      <c r="U56" s="10">
        <v>11.7736</v>
      </c>
      <c r="V56" s="10">
        <v>16.420999999999999</v>
      </c>
      <c r="W56" s="10">
        <v>13.278</v>
      </c>
      <c r="X56" s="10">
        <v>9.0882000000000005</v>
      </c>
      <c r="Y56" s="10">
        <v>-0.152</v>
      </c>
      <c r="Z56" s="10">
        <v>0.30320000000000003</v>
      </c>
      <c r="AA56" s="10" t="s">
        <v>86</v>
      </c>
      <c r="AB56" s="10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89</v>
      </c>
      <c r="B57" s="14" t="s">
        <v>37</v>
      </c>
      <c r="C57" s="14"/>
      <c r="D57" s="14"/>
      <c r="E57" s="14"/>
      <c r="F57" s="14"/>
      <c r="G57" s="15">
        <v>0</v>
      </c>
      <c r="H57" s="14">
        <v>50</v>
      </c>
      <c r="I57" s="14" t="s">
        <v>32</v>
      </c>
      <c r="J57" s="14"/>
      <c r="K57" s="14">
        <f t="shared" si="12"/>
        <v>0</v>
      </c>
      <c r="L57" s="14">
        <f t="shared" si="5"/>
        <v>0</v>
      </c>
      <c r="M57" s="14"/>
      <c r="N57" s="14"/>
      <c r="O57" s="14">
        <f t="shared" si="13"/>
        <v>0</v>
      </c>
      <c r="P57" s="16"/>
      <c r="Q57" s="16"/>
      <c r="R57" s="14"/>
      <c r="S57" s="14" t="e">
        <f t="shared" si="6"/>
        <v>#DIV/0!</v>
      </c>
      <c r="T57" s="14" t="e">
        <f t="shared" si="7"/>
        <v>#DIV/0!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 t="s">
        <v>38</v>
      </c>
      <c r="AB57" s="14">
        <f t="shared" si="14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90</v>
      </c>
      <c r="B58" s="10" t="s">
        <v>37</v>
      </c>
      <c r="C58" s="10"/>
      <c r="D58" s="10">
        <v>24</v>
      </c>
      <c r="E58" s="10">
        <v>24</v>
      </c>
      <c r="F58" s="10"/>
      <c r="G58" s="11">
        <v>0</v>
      </c>
      <c r="H58" s="10" t="e">
        <v>#N/A</v>
      </c>
      <c r="I58" s="10" t="s">
        <v>52</v>
      </c>
      <c r="J58" s="10">
        <v>24</v>
      </c>
      <c r="K58" s="10">
        <f t="shared" si="12"/>
        <v>0</v>
      </c>
      <c r="L58" s="10">
        <f t="shared" si="5"/>
        <v>0</v>
      </c>
      <c r="M58" s="10">
        <v>24</v>
      </c>
      <c r="N58" s="10"/>
      <c r="O58" s="10">
        <f t="shared" si="13"/>
        <v>0</v>
      </c>
      <c r="P58" s="12"/>
      <c r="Q58" s="12"/>
      <c r="R58" s="10"/>
      <c r="S58" s="10" t="e">
        <f t="shared" si="6"/>
        <v>#DIV/0!</v>
      </c>
      <c r="T58" s="10" t="e">
        <f t="shared" si="7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10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192.34399999999999</v>
      </c>
      <c r="D59" s="1">
        <v>365.75700000000001</v>
      </c>
      <c r="E59" s="1">
        <v>332.18599999999998</v>
      </c>
      <c r="F59" s="1">
        <v>185.74700000000001</v>
      </c>
      <c r="G59" s="6">
        <v>1</v>
      </c>
      <c r="H59" s="1">
        <v>40</v>
      </c>
      <c r="I59" s="1" t="s">
        <v>32</v>
      </c>
      <c r="J59" s="1">
        <v>330.92099999999999</v>
      </c>
      <c r="K59" s="1">
        <f t="shared" si="12"/>
        <v>1.2649999999999864</v>
      </c>
      <c r="L59" s="1">
        <f t="shared" si="5"/>
        <v>169.56499999999997</v>
      </c>
      <c r="M59" s="1">
        <v>162.62100000000001</v>
      </c>
      <c r="N59" s="1">
        <v>85.767200000000059</v>
      </c>
      <c r="O59" s="1">
        <f t="shared" si="13"/>
        <v>33.912999999999997</v>
      </c>
      <c r="P59" s="5">
        <f t="shared" ref="P59:P60" si="15">10*O59-N59-F59</f>
        <v>67.615799999999922</v>
      </c>
      <c r="Q59" s="5"/>
      <c r="R59" s="1"/>
      <c r="S59" s="1">
        <f t="shared" si="6"/>
        <v>10</v>
      </c>
      <c r="T59" s="1">
        <f t="shared" si="7"/>
        <v>8.0061982130746348</v>
      </c>
      <c r="U59" s="1">
        <v>37.081200000000003</v>
      </c>
      <c r="V59" s="1">
        <v>35.1768</v>
      </c>
      <c r="W59" s="1">
        <v>28.178399999999989</v>
      </c>
      <c r="X59" s="1">
        <v>31.60479999999999</v>
      </c>
      <c r="Y59" s="1">
        <v>33.003399999999999</v>
      </c>
      <c r="Z59" s="1">
        <v>25.753</v>
      </c>
      <c r="AA59" s="1"/>
      <c r="AB59" s="1">
        <f t="shared" si="14"/>
        <v>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37</v>
      </c>
      <c r="C60" s="1">
        <v>249</v>
      </c>
      <c r="D60" s="1">
        <v>426</v>
      </c>
      <c r="E60" s="1">
        <v>274</v>
      </c>
      <c r="F60" s="1">
        <v>363</v>
      </c>
      <c r="G60" s="6">
        <v>0.4</v>
      </c>
      <c r="H60" s="1">
        <v>40</v>
      </c>
      <c r="I60" s="1" t="s">
        <v>32</v>
      </c>
      <c r="J60" s="1">
        <v>278</v>
      </c>
      <c r="K60" s="1">
        <f t="shared" si="12"/>
        <v>-4</v>
      </c>
      <c r="L60" s="1">
        <f t="shared" si="5"/>
        <v>214</v>
      </c>
      <c r="M60" s="1">
        <v>60</v>
      </c>
      <c r="N60" s="1"/>
      <c r="O60" s="1">
        <f t="shared" si="13"/>
        <v>42.8</v>
      </c>
      <c r="P60" s="5">
        <f t="shared" si="15"/>
        <v>65</v>
      </c>
      <c r="Q60" s="5"/>
      <c r="R60" s="1"/>
      <c r="S60" s="1">
        <f t="shared" si="6"/>
        <v>10</v>
      </c>
      <c r="T60" s="1">
        <f t="shared" si="7"/>
        <v>8.4813084112149539</v>
      </c>
      <c r="U60" s="1">
        <v>45.6</v>
      </c>
      <c r="V60" s="1">
        <v>57.8</v>
      </c>
      <c r="W60" s="1">
        <v>57</v>
      </c>
      <c r="X60" s="1">
        <v>51.2</v>
      </c>
      <c r="Y60" s="1">
        <v>58.4</v>
      </c>
      <c r="Z60" s="1">
        <v>55</v>
      </c>
      <c r="AA60" s="1"/>
      <c r="AB60" s="1">
        <f t="shared" si="14"/>
        <v>26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37</v>
      </c>
      <c r="C61" s="1">
        <v>246</v>
      </c>
      <c r="D61" s="1">
        <v>750</v>
      </c>
      <c r="E61" s="1">
        <v>358</v>
      </c>
      <c r="F61" s="1">
        <v>582</v>
      </c>
      <c r="G61" s="6">
        <v>0.4</v>
      </c>
      <c r="H61" s="1">
        <v>40</v>
      </c>
      <c r="I61" s="1" t="s">
        <v>32</v>
      </c>
      <c r="J61" s="1">
        <v>361</v>
      </c>
      <c r="K61" s="1">
        <f t="shared" si="12"/>
        <v>-3</v>
      </c>
      <c r="L61" s="1">
        <f t="shared" si="5"/>
        <v>274</v>
      </c>
      <c r="M61" s="1">
        <v>84</v>
      </c>
      <c r="N61" s="1"/>
      <c r="O61" s="1">
        <f t="shared" si="13"/>
        <v>54.8</v>
      </c>
      <c r="P61" s="5"/>
      <c r="Q61" s="5"/>
      <c r="R61" s="1"/>
      <c r="S61" s="1">
        <f t="shared" si="6"/>
        <v>10.62043795620438</v>
      </c>
      <c r="T61" s="1">
        <f t="shared" si="7"/>
        <v>10.62043795620438</v>
      </c>
      <c r="U61" s="1">
        <v>71.599999999999994</v>
      </c>
      <c r="V61" s="1">
        <v>86</v>
      </c>
      <c r="W61" s="1">
        <v>74.400000000000006</v>
      </c>
      <c r="X61" s="1">
        <v>62.8</v>
      </c>
      <c r="Y61" s="1">
        <v>69.2</v>
      </c>
      <c r="Z61" s="1">
        <v>72</v>
      </c>
      <c r="AA61" s="1"/>
      <c r="AB61" s="1">
        <f t="shared" si="14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94</v>
      </c>
      <c r="B62" s="14" t="s">
        <v>31</v>
      </c>
      <c r="C62" s="14"/>
      <c r="D62" s="14"/>
      <c r="E62" s="14"/>
      <c r="F62" s="14"/>
      <c r="G62" s="15">
        <v>0</v>
      </c>
      <c r="H62" s="14">
        <v>50</v>
      </c>
      <c r="I62" s="14" t="s">
        <v>32</v>
      </c>
      <c r="J62" s="14"/>
      <c r="K62" s="14">
        <f t="shared" si="12"/>
        <v>0</v>
      </c>
      <c r="L62" s="14">
        <f t="shared" si="5"/>
        <v>0</v>
      </c>
      <c r="M62" s="14"/>
      <c r="N62" s="14"/>
      <c r="O62" s="14">
        <f t="shared" si="13"/>
        <v>0</v>
      </c>
      <c r="P62" s="16"/>
      <c r="Q62" s="16"/>
      <c r="R62" s="14"/>
      <c r="S62" s="14" t="e">
        <f t="shared" si="6"/>
        <v>#DIV/0!</v>
      </c>
      <c r="T62" s="14" t="e">
        <f t="shared" si="7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 t="s">
        <v>38</v>
      </c>
      <c r="AB62" s="14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31</v>
      </c>
      <c r="C63" s="1">
        <v>142.691</v>
      </c>
      <c r="D63" s="1">
        <v>217.59</v>
      </c>
      <c r="E63" s="1">
        <v>158.31399999999999</v>
      </c>
      <c r="F63" s="1">
        <v>175.626</v>
      </c>
      <c r="G63" s="6">
        <v>1</v>
      </c>
      <c r="H63" s="1">
        <v>50</v>
      </c>
      <c r="I63" s="1" t="s">
        <v>32</v>
      </c>
      <c r="J63" s="1">
        <v>151.30000000000001</v>
      </c>
      <c r="K63" s="1">
        <f t="shared" si="12"/>
        <v>7.0139999999999816</v>
      </c>
      <c r="L63" s="1">
        <f t="shared" si="5"/>
        <v>158.31399999999999</v>
      </c>
      <c r="M63" s="1"/>
      <c r="N63" s="1">
        <v>33.795799999999957</v>
      </c>
      <c r="O63" s="1">
        <f t="shared" si="13"/>
        <v>31.662799999999997</v>
      </c>
      <c r="P63" s="5">
        <f t="shared" ref="P63" si="16">10*O63-N63-F63</f>
        <v>107.20620000000005</v>
      </c>
      <c r="Q63" s="5"/>
      <c r="R63" s="1"/>
      <c r="S63" s="1">
        <f t="shared" si="6"/>
        <v>10.000000000000002</v>
      </c>
      <c r="T63" s="1">
        <f t="shared" si="7"/>
        <v>6.6141276197935746</v>
      </c>
      <c r="U63" s="1">
        <v>30.207799999999999</v>
      </c>
      <c r="V63" s="1">
        <v>31.8886</v>
      </c>
      <c r="W63" s="1">
        <v>29.293600000000001</v>
      </c>
      <c r="X63" s="1">
        <v>26.984000000000002</v>
      </c>
      <c r="Y63" s="1">
        <v>31.308</v>
      </c>
      <c r="Z63" s="1">
        <v>34.861600000000003</v>
      </c>
      <c r="AA63" s="1"/>
      <c r="AB63" s="1">
        <f t="shared" si="14"/>
        <v>107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44.094999999999999</v>
      </c>
      <c r="D64" s="1"/>
      <c r="E64" s="1">
        <v>34.372</v>
      </c>
      <c r="F64" s="1"/>
      <c r="G64" s="6">
        <v>1</v>
      </c>
      <c r="H64" s="1">
        <v>50</v>
      </c>
      <c r="I64" s="1" t="s">
        <v>32</v>
      </c>
      <c r="J64" s="1">
        <v>39.1</v>
      </c>
      <c r="K64" s="1">
        <f t="shared" si="12"/>
        <v>-4.7280000000000015</v>
      </c>
      <c r="L64" s="1">
        <f t="shared" si="5"/>
        <v>34.372</v>
      </c>
      <c r="M64" s="1"/>
      <c r="N64" s="1">
        <v>96.9452</v>
      </c>
      <c r="O64" s="1">
        <f t="shared" si="13"/>
        <v>6.8743999999999996</v>
      </c>
      <c r="P64" s="5"/>
      <c r="Q64" s="5"/>
      <c r="R64" s="1"/>
      <c r="S64" s="1">
        <f t="shared" si="6"/>
        <v>14.102350750610963</v>
      </c>
      <c r="T64" s="1">
        <f t="shared" si="7"/>
        <v>14.102350750610963</v>
      </c>
      <c r="U64" s="1">
        <v>8.8132000000000001</v>
      </c>
      <c r="V64" s="1">
        <v>1.9388000000000001</v>
      </c>
      <c r="W64" s="1">
        <v>0</v>
      </c>
      <c r="X64" s="1">
        <v>0</v>
      </c>
      <c r="Y64" s="1">
        <v>0</v>
      </c>
      <c r="Z64" s="1">
        <v>0</v>
      </c>
      <c r="AA64" s="1" t="s">
        <v>97</v>
      </c>
      <c r="AB64" s="1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98</v>
      </c>
      <c r="B65" s="14" t="s">
        <v>37</v>
      </c>
      <c r="C65" s="14"/>
      <c r="D65" s="14"/>
      <c r="E65" s="14"/>
      <c r="F65" s="14"/>
      <c r="G65" s="15">
        <v>0</v>
      </c>
      <c r="H65" s="14">
        <v>50</v>
      </c>
      <c r="I65" s="14" t="s">
        <v>32</v>
      </c>
      <c r="J65" s="14"/>
      <c r="K65" s="14">
        <f t="shared" si="12"/>
        <v>0</v>
      </c>
      <c r="L65" s="14">
        <f t="shared" si="5"/>
        <v>0</v>
      </c>
      <c r="M65" s="14"/>
      <c r="N65" s="14"/>
      <c r="O65" s="14">
        <f t="shared" si="13"/>
        <v>0</v>
      </c>
      <c r="P65" s="16"/>
      <c r="Q65" s="16"/>
      <c r="R65" s="14"/>
      <c r="S65" s="14" t="e">
        <f t="shared" si="6"/>
        <v>#DIV/0!</v>
      </c>
      <c r="T65" s="14" t="e">
        <f t="shared" si="7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 t="s">
        <v>38</v>
      </c>
      <c r="AB65" s="14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99</v>
      </c>
      <c r="B66" s="10" t="s">
        <v>31</v>
      </c>
      <c r="C66" s="10"/>
      <c r="D66" s="10">
        <v>127.67</v>
      </c>
      <c r="E66" s="10">
        <v>127.67</v>
      </c>
      <c r="F66" s="10"/>
      <c r="G66" s="11">
        <v>0</v>
      </c>
      <c r="H66" s="10" t="e">
        <v>#N/A</v>
      </c>
      <c r="I66" s="10" t="s">
        <v>52</v>
      </c>
      <c r="J66" s="10">
        <v>127.67</v>
      </c>
      <c r="K66" s="10">
        <f t="shared" si="12"/>
        <v>0</v>
      </c>
      <c r="L66" s="10">
        <f t="shared" si="5"/>
        <v>0</v>
      </c>
      <c r="M66" s="10">
        <v>127.67</v>
      </c>
      <c r="N66" s="10"/>
      <c r="O66" s="10">
        <f t="shared" si="13"/>
        <v>0</v>
      </c>
      <c r="P66" s="12"/>
      <c r="Q66" s="12"/>
      <c r="R66" s="10"/>
      <c r="S66" s="10" t="e">
        <f t="shared" si="6"/>
        <v>#DIV/0!</v>
      </c>
      <c r="T66" s="10" t="e">
        <f t="shared" si="7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37</v>
      </c>
      <c r="C67" s="1">
        <v>657</v>
      </c>
      <c r="D67" s="1">
        <v>1185</v>
      </c>
      <c r="E67" s="1">
        <v>1040</v>
      </c>
      <c r="F67" s="1">
        <v>686</v>
      </c>
      <c r="G67" s="6">
        <v>0.4</v>
      </c>
      <c r="H67" s="1">
        <v>40</v>
      </c>
      <c r="I67" s="1" t="s">
        <v>32</v>
      </c>
      <c r="J67" s="1">
        <v>1039</v>
      </c>
      <c r="K67" s="1">
        <f t="shared" si="12"/>
        <v>1</v>
      </c>
      <c r="L67" s="1">
        <f t="shared" si="5"/>
        <v>546</v>
      </c>
      <c r="M67" s="1">
        <v>494</v>
      </c>
      <c r="N67" s="1">
        <v>163.19999999999999</v>
      </c>
      <c r="O67" s="1">
        <f t="shared" si="13"/>
        <v>109.2</v>
      </c>
      <c r="P67" s="5">
        <f t="shared" ref="P67:P70" si="17">10*O67-N67-F67</f>
        <v>242.79999999999995</v>
      </c>
      <c r="Q67" s="5"/>
      <c r="R67" s="1"/>
      <c r="S67" s="1">
        <f t="shared" si="6"/>
        <v>10</v>
      </c>
      <c r="T67" s="1">
        <f t="shared" si="7"/>
        <v>7.7765567765567765</v>
      </c>
      <c r="U67" s="1">
        <v>116.2</v>
      </c>
      <c r="V67" s="1">
        <v>124.2</v>
      </c>
      <c r="W67" s="1">
        <v>126.6</v>
      </c>
      <c r="X67" s="1">
        <v>117.6</v>
      </c>
      <c r="Y67" s="1">
        <v>130.6</v>
      </c>
      <c r="Z67" s="1">
        <v>130.19999999999999</v>
      </c>
      <c r="AA67" s="1"/>
      <c r="AB67" s="1">
        <f t="shared" si="14"/>
        <v>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37</v>
      </c>
      <c r="C68" s="1">
        <v>525</v>
      </c>
      <c r="D68" s="1">
        <v>1165</v>
      </c>
      <c r="E68" s="1">
        <v>932</v>
      </c>
      <c r="F68" s="1">
        <v>668</v>
      </c>
      <c r="G68" s="6">
        <v>0.4</v>
      </c>
      <c r="H68" s="1">
        <v>40</v>
      </c>
      <c r="I68" s="1" t="s">
        <v>32</v>
      </c>
      <c r="J68" s="1">
        <v>938</v>
      </c>
      <c r="K68" s="1">
        <f t="shared" si="12"/>
        <v>-6</v>
      </c>
      <c r="L68" s="1">
        <f t="shared" si="5"/>
        <v>392</v>
      </c>
      <c r="M68" s="1">
        <v>540</v>
      </c>
      <c r="N68" s="1">
        <v>124.40000000000011</v>
      </c>
      <c r="O68" s="1">
        <f t="shared" si="13"/>
        <v>78.400000000000006</v>
      </c>
      <c r="P68" s="5"/>
      <c r="Q68" s="5"/>
      <c r="R68" s="1"/>
      <c r="S68" s="1">
        <f t="shared" si="6"/>
        <v>10.107142857142858</v>
      </c>
      <c r="T68" s="1">
        <f t="shared" si="7"/>
        <v>10.107142857142858</v>
      </c>
      <c r="U68" s="1">
        <v>97.4</v>
      </c>
      <c r="V68" s="1">
        <v>105.8</v>
      </c>
      <c r="W68" s="1">
        <v>110.6</v>
      </c>
      <c r="X68" s="1">
        <v>98</v>
      </c>
      <c r="Y68" s="1">
        <v>93.4</v>
      </c>
      <c r="Z68" s="1">
        <v>95.2</v>
      </c>
      <c r="AA68" s="1"/>
      <c r="AB68" s="1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233.34899999999999</v>
      </c>
      <c r="D69" s="1">
        <v>165.15799999999999</v>
      </c>
      <c r="E69" s="1">
        <v>253.47800000000001</v>
      </c>
      <c r="F69" s="1">
        <v>111.336</v>
      </c>
      <c r="G69" s="6">
        <v>1</v>
      </c>
      <c r="H69" s="1">
        <v>40</v>
      </c>
      <c r="I69" s="1" t="s">
        <v>32</v>
      </c>
      <c r="J69" s="1">
        <v>238.08099999999999</v>
      </c>
      <c r="K69" s="1">
        <f t="shared" ref="K69:K100" si="18">E69-J69</f>
        <v>15.39700000000002</v>
      </c>
      <c r="L69" s="1">
        <f t="shared" si="5"/>
        <v>170.99700000000001</v>
      </c>
      <c r="M69" s="1">
        <v>82.480999999999995</v>
      </c>
      <c r="N69" s="1">
        <v>44.3048</v>
      </c>
      <c r="O69" s="1">
        <f t="shared" si="13"/>
        <v>34.199400000000004</v>
      </c>
      <c r="P69" s="5">
        <f t="shared" si="17"/>
        <v>186.35320000000002</v>
      </c>
      <c r="Q69" s="5"/>
      <c r="R69" s="1"/>
      <c r="S69" s="1">
        <f t="shared" si="6"/>
        <v>10</v>
      </c>
      <c r="T69" s="1">
        <f t="shared" si="7"/>
        <v>4.5509804265571905</v>
      </c>
      <c r="U69" s="1">
        <v>27.271799999999999</v>
      </c>
      <c r="V69" s="1">
        <v>27.602599999999999</v>
      </c>
      <c r="W69" s="1">
        <v>32.635800000000003</v>
      </c>
      <c r="X69" s="1">
        <v>32.146999999999991</v>
      </c>
      <c r="Y69" s="1">
        <v>31.3156</v>
      </c>
      <c r="Z69" s="1">
        <v>30.648599999999991</v>
      </c>
      <c r="AA69" s="1"/>
      <c r="AB69" s="1">
        <f t="shared" si="14"/>
        <v>186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31</v>
      </c>
      <c r="C70" s="1">
        <v>182.666</v>
      </c>
      <c r="D70" s="1">
        <v>291.61599999999999</v>
      </c>
      <c r="E70" s="1">
        <v>343.12900000000002</v>
      </c>
      <c r="F70" s="1">
        <v>106.495</v>
      </c>
      <c r="G70" s="6">
        <v>1</v>
      </c>
      <c r="H70" s="1">
        <v>40</v>
      </c>
      <c r="I70" s="1" t="s">
        <v>32</v>
      </c>
      <c r="J70" s="1">
        <v>335.66500000000002</v>
      </c>
      <c r="K70" s="1">
        <f t="shared" si="18"/>
        <v>7.4639999999999986</v>
      </c>
      <c r="L70" s="1">
        <f t="shared" ref="L70:L104" si="19">E70-M70</f>
        <v>158.36400000000003</v>
      </c>
      <c r="M70" s="1">
        <v>184.76499999999999</v>
      </c>
      <c r="N70" s="1">
        <v>44.643800000000027</v>
      </c>
      <c r="O70" s="1">
        <f t="shared" ref="O70:O104" si="20">L70/5</f>
        <v>31.672800000000006</v>
      </c>
      <c r="P70" s="5">
        <f t="shared" si="17"/>
        <v>165.58920000000001</v>
      </c>
      <c r="Q70" s="5"/>
      <c r="R70" s="1"/>
      <c r="S70" s="1">
        <f t="shared" si="6"/>
        <v>10</v>
      </c>
      <c r="T70" s="1">
        <f t="shared" si="7"/>
        <v>4.7718799727210728</v>
      </c>
      <c r="U70" s="1">
        <v>25.512799999999999</v>
      </c>
      <c r="V70" s="1">
        <v>25.965599999999998</v>
      </c>
      <c r="W70" s="1">
        <v>29.647600000000001</v>
      </c>
      <c r="X70" s="1">
        <v>28.394600000000001</v>
      </c>
      <c r="Y70" s="1">
        <v>19.651</v>
      </c>
      <c r="Z70" s="1">
        <v>19.1494</v>
      </c>
      <c r="AA70" s="1"/>
      <c r="AB70" s="1">
        <f t="shared" ref="AB70:AB104" si="21">ROUND(P70*G70,0)</f>
        <v>166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104</v>
      </c>
      <c r="B71" s="10" t="s">
        <v>31</v>
      </c>
      <c r="C71" s="10"/>
      <c r="D71" s="10">
        <v>209.542</v>
      </c>
      <c r="E71" s="10">
        <v>209.542</v>
      </c>
      <c r="F71" s="10"/>
      <c r="G71" s="11">
        <v>0</v>
      </c>
      <c r="H71" s="10" t="e">
        <v>#N/A</v>
      </c>
      <c r="I71" s="10" t="s">
        <v>52</v>
      </c>
      <c r="J71" s="10">
        <v>209.542</v>
      </c>
      <c r="K71" s="10">
        <f t="shared" si="18"/>
        <v>0</v>
      </c>
      <c r="L71" s="10">
        <f t="shared" si="19"/>
        <v>0</v>
      </c>
      <c r="M71" s="10">
        <v>209.542</v>
      </c>
      <c r="N71" s="10"/>
      <c r="O71" s="10">
        <f t="shared" si="20"/>
        <v>0</v>
      </c>
      <c r="P71" s="12"/>
      <c r="Q71" s="12"/>
      <c r="R71" s="10"/>
      <c r="S71" s="10" t="e">
        <f t="shared" ref="S71:S104" si="22">(F71+N71+P71)/O71</f>
        <v>#DIV/0!</v>
      </c>
      <c r="T71" s="10" t="e">
        <f t="shared" ref="T71:T104" si="23">(F71+N71)/O71</f>
        <v>#DIV/0!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/>
      <c r="AB71" s="10">
        <f t="shared" si="2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105</v>
      </c>
      <c r="B72" s="14" t="s">
        <v>31</v>
      </c>
      <c r="C72" s="14"/>
      <c r="D72" s="14">
        <v>58.427</v>
      </c>
      <c r="E72" s="14">
        <v>58.427</v>
      </c>
      <c r="F72" s="14"/>
      <c r="G72" s="15">
        <v>0</v>
      </c>
      <c r="H72" s="14">
        <v>40</v>
      </c>
      <c r="I72" s="14" t="s">
        <v>32</v>
      </c>
      <c r="J72" s="14">
        <v>58.427</v>
      </c>
      <c r="K72" s="14">
        <f t="shared" si="18"/>
        <v>0</v>
      </c>
      <c r="L72" s="14">
        <f t="shared" si="19"/>
        <v>0</v>
      </c>
      <c r="M72" s="14">
        <v>58.427</v>
      </c>
      <c r="N72" s="14"/>
      <c r="O72" s="14">
        <f t="shared" si="20"/>
        <v>0</v>
      </c>
      <c r="P72" s="16"/>
      <c r="Q72" s="16"/>
      <c r="R72" s="14"/>
      <c r="S72" s="14" t="e">
        <f t="shared" si="22"/>
        <v>#DIV/0!</v>
      </c>
      <c r="T72" s="14" t="e">
        <f t="shared" si="23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38</v>
      </c>
      <c r="AB72" s="14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0" t="s">
        <v>31</v>
      </c>
      <c r="C73" s="10"/>
      <c r="D73" s="10">
        <v>12.916</v>
      </c>
      <c r="E73" s="10">
        <v>12.916</v>
      </c>
      <c r="F73" s="10"/>
      <c r="G73" s="11">
        <v>0</v>
      </c>
      <c r="H73" s="10" t="e">
        <v>#N/A</v>
      </c>
      <c r="I73" s="10" t="s">
        <v>52</v>
      </c>
      <c r="J73" s="10">
        <v>12.916</v>
      </c>
      <c r="K73" s="10">
        <f t="shared" si="18"/>
        <v>0</v>
      </c>
      <c r="L73" s="10">
        <f t="shared" si="19"/>
        <v>0</v>
      </c>
      <c r="M73" s="10">
        <v>12.916</v>
      </c>
      <c r="N73" s="10"/>
      <c r="O73" s="10">
        <f t="shared" si="20"/>
        <v>0</v>
      </c>
      <c r="P73" s="12"/>
      <c r="Q73" s="12"/>
      <c r="R73" s="10"/>
      <c r="S73" s="10" t="e">
        <f t="shared" si="22"/>
        <v>#DIV/0!</v>
      </c>
      <c r="T73" s="10" t="e">
        <f t="shared" si="23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/>
      <c r="AB73" s="10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>
        <v>68.477000000000004</v>
      </c>
      <c r="D74" s="1">
        <v>156.60499999999999</v>
      </c>
      <c r="E74" s="1">
        <v>62.064999999999998</v>
      </c>
      <c r="F74" s="1">
        <v>133.74199999999999</v>
      </c>
      <c r="G74" s="6">
        <v>1</v>
      </c>
      <c r="H74" s="1">
        <v>30</v>
      </c>
      <c r="I74" s="1" t="s">
        <v>32</v>
      </c>
      <c r="J74" s="1">
        <v>86.1</v>
      </c>
      <c r="K74" s="1">
        <f t="shared" si="18"/>
        <v>-24.034999999999997</v>
      </c>
      <c r="L74" s="1">
        <f t="shared" si="19"/>
        <v>62.064999999999998</v>
      </c>
      <c r="M74" s="1"/>
      <c r="N74" s="1">
        <v>14.56400000000002</v>
      </c>
      <c r="O74" s="1">
        <f t="shared" si="20"/>
        <v>12.413</v>
      </c>
      <c r="P74" s="5"/>
      <c r="Q74" s="5"/>
      <c r="R74" s="1"/>
      <c r="S74" s="1">
        <f t="shared" si="22"/>
        <v>11.947635543381939</v>
      </c>
      <c r="T74" s="1">
        <f t="shared" si="23"/>
        <v>11.947635543381939</v>
      </c>
      <c r="U74" s="1">
        <v>18.128</v>
      </c>
      <c r="V74" s="1">
        <v>19.433199999999999</v>
      </c>
      <c r="W74" s="1">
        <v>13.2074</v>
      </c>
      <c r="X74" s="1">
        <v>13.094200000000001</v>
      </c>
      <c r="Y74" s="1">
        <v>17.512599999999999</v>
      </c>
      <c r="Z74" s="1">
        <v>18.442599999999999</v>
      </c>
      <c r="AA74" s="1"/>
      <c r="AB74" s="1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108</v>
      </c>
      <c r="B75" s="14" t="s">
        <v>37</v>
      </c>
      <c r="C75" s="14"/>
      <c r="D75" s="14"/>
      <c r="E75" s="14"/>
      <c r="F75" s="14"/>
      <c r="G75" s="15">
        <v>0</v>
      </c>
      <c r="H75" s="14">
        <v>60</v>
      </c>
      <c r="I75" s="14" t="s">
        <v>32</v>
      </c>
      <c r="J75" s="14"/>
      <c r="K75" s="14">
        <f t="shared" si="18"/>
        <v>0</v>
      </c>
      <c r="L75" s="14">
        <f t="shared" si="19"/>
        <v>0</v>
      </c>
      <c r="M75" s="14"/>
      <c r="N75" s="14"/>
      <c r="O75" s="14">
        <f t="shared" si="20"/>
        <v>0</v>
      </c>
      <c r="P75" s="16"/>
      <c r="Q75" s="16"/>
      <c r="R75" s="14"/>
      <c r="S75" s="14" t="e">
        <f t="shared" si="22"/>
        <v>#DIV/0!</v>
      </c>
      <c r="T75" s="14" t="e">
        <f t="shared" si="23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 t="s">
        <v>38</v>
      </c>
      <c r="AB75" s="14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109</v>
      </c>
      <c r="B76" s="14" t="s">
        <v>37</v>
      </c>
      <c r="C76" s="14"/>
      <c r="D76" s="14"/>
      <c r="E76" s="14"/>
      <c r="F76" s="14"/>
      <c r="G76" s="15">
        <v>0</v>
      </c>
      <c r="H76" s="14">
        <v>50</v>
      </c>
      <c r="I76" s="14" t="s">
        <v>32</v>
      </c>
      <c r="J76" s="14"/>
      <c r="K76" s="14">
        <f t="shared" si="18"/>
        <v>0</v>
      </c>
      <c r="L76" s="14">
        <f t="shared" si="19"/>
        <v>0</v>
      </c>
      <c r="M76" s="14"/>
      <c r="N76" s="14"/>
      <c r="O76" s="14">
        <f t="shared" si="20"/>
        <v>0</v>
      </c>
      <c r="P76" s="16"/>
      <c r="Q76" s="16"/>
      <c r="R76" s="14"/>
      <c r="S76" s="14" t="e">
        <f t="shared" si="22"/>
        <v>#DIV/0!</v>
      </c>
      <c r="T76" s="14" t="e">
        <f t="shared" si="23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 t="s">
        <v>38</v>
      </c>
      <c r="AB76" s="14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110</v>
      </c>
      <c r="B77" s="14" t="s">
        <v>37</v>
      </c>
      <c r="C77" s="14"/>
      <c r="D77" s="14"/>
      <c r="E77" s="14"/>
      <c r="F77" s="14"/>
      <c r="G77" s="15">
        <v>0</v>
      </c>
      <c r="H77" s="14">
        <v>50</v>
      </c>
      <c r="I77" s="14" t="s">
        <v>32</v>
      </c>
      <c r="J77" s="14"/>
      <c r="K77" s="14">
        <f t="shared" si="18"/>
        <v>0</v>
      </c>
      <c r="L77" s="14">
        <f t="shared" si="19"/>
        <v>0</v>
      </c>
      <c r="M77" s="14"/>
      <c r="N77" s="14"/>
      <c r="O77" s="14">
        <f t="shared" si="20"/>
        <v>0</v>
      </c>
      <c r="P77" s="16"/>
      <c r="Q77" s="16"/>
      <c r="R77" s="14"/>
      <c r="S77" s="14" t="e">
        <f t="shared" si="22"/>
        <v>#DIV/0!</v>
      </c>
      <c r="T77" s="14" t="e">
        <f t="shared" si="23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 t="s">
        <v>38</v>
      </c>
      <c r="AB77" s="14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111</v>
      </c>
      <c r="B78" s="14" t="s">
        <v>37</v>
      </c>
      <c r="C78" s="14"/>
      <c r="D78" s="14"/>
      <c r="E78" s="14"/>
      <c r="F78" s="14"/>
      <c r="G78" s="15">
        <v>0</v>
      </c>
      <c r="H78" s="14">
        <v>30</v>
      </c>
      <c r="I78" s="14" t="s">
        <v>32</v>
      </c>
      <c r="J78" s="14"/>
      <c r="K78" s="14">
        <f t="shared" si="18"/>
        <v>0</v>
      </c>
      <c r="L78" s="14">
        <f t="shared" si="19"/>
        <v>0</v>
      </c>
      <c r="M78" s="14"/>
      <c r="N78" s="14"/>
      <c r="O78" s="14">
        <f t="shared" si="20"/>
        <v>0</v>
      </c>
      <c r="P78" s="16"/>
      <c r="Q78" s="16"/>
      <c r="R78" s="14"/>
      <c r="S78" s="14" t="e">
        <f t="shared" si="22"/>
        <v>#DIV/0!</v>
      </c>
      <c r="T78" s="14" t="e">
        <f t="shared" si="23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38</v>
      </c>
      <c r="AB78" s="14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112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32</v>
      </c>
      <c r="J79" s="14"/>
      <c r="K79" s="14">
        <f t="shared" si="18"/>
        <v>0</v>
      </c>
      <c r="L79" s="14">
        <f t="shared" si="19"/>
        <v>0</v>
      </c>
      <c r="M79" s="14"/>
      <c r="N79" s="14"/>
      <c r="O79" s="14">
        <f t="shared" si="20"/>
        <v>0</v>
      </c>
      <c r="P79" s="16"/>
      <c r="Q79" s="16"/>
      <c r="R79" s="14"/>
      <c r="S79" s="14" t="e">
        <f t="shared" si="22"/>
        <v>#DIV/0!</v>
      </c>
      <c r="T79" s="14" t="e">
        <f t="shared" si="23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38</v>
      </c>
      <c r="AB79" s="14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113</v>
      </c>
      <c r="B80" s="14" t="s">
        <v>37</v>
      </c>
      <c r="C80" s="14"/>
      <c r="D80" s="14"/>
      <c r="E80" s="14"/>
      <c r="F80" s="14"/>
      <c r="G80" s="15">
        <v>0</v>
      </c>
      <c r="H80" s="14">
        <v>40</v>
      </c>
      <c r="I80" s="14" t="s">
        <v>32</v>
      </c>
      <c r="J80" s="14"/>
      <c r="K80" s="14">
        <f t="shared" si="18"/>
        <v>0</v>
      </c>
      <c r="L80" s="14">
        <f t="shared" si="19"/>
        <v>0</v>
      </c>
      <c r="M80" s="14"/>
      <c r="N80" s="14"/>
      <c r="O80" s="14">
        <f t="shared" si="20"/>
        <v>0</v>
      </c>
      <c r="P80" s="16"/>
      <c r="Q80" s="16"/>
      <c r="R80" s="14"/>
      <c r="S80" s="14" t="e">
        <f t="shared" si="22"/>
        <v>#DIV/0!</v>
      </c>
      <c r="T80" s="14" t="e">
        <f t="shared" si="23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 t="s">
        <v>38</v>
      </c>
      <c r="AB80" s="14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37</v>
      </c>
      <c r="C81" s="1">
        <v>54</v>
      </c>
      <c r="D81" s="1">
        <v>12</v>
      </c>
      <c r="E81" s="1">
        <v>33</v>
      </c>
      <c r="F81" s="1">
        <v>12</v>
      </c>
      <c r="G81" s="6">
        <v>0.4</v>
      </c>
      <c r="H81" s="1">
        <v>50</v>
      </c>
      <c r="I81" s="1" t="s">
        <v>32</v>
      </c>
      <c r="J81" s="1">
        <v>34</v>
      </c>
      <c r="K81" s="1">
        <f t="shared" si="18"/>
        <v>-1</v>
      </c>
      <c r="L81" s="1">
        <f t="shared" si="19"/>
        <v>33</v>
      </c>
      <c r="M81" s="1"/>
      <c r="N81" s="1">
        <v>99.199999999999989</v>
      </c>
      <c r="O81" s="1">
        <f t="shared" si="20"/>
        <v>6.6</v>
      </c>
      <c r="P81" s="5"/>
      <c r="Q81" s="5"/>
      <c r="R81" s="1"/>
      <c r="S81" s="1">
        <f t="shared" si="22"/>
        <v>16.848484848484848</v>
      </c>
      <c r="T81" s="1">
        <f t="shared" si="23"/>
        <v>16.848484848484848</v>
      </c>
      <c r="U81" s="1">
        <v>10.199999999999999</v>
      </c>
      <c r="V81" s="1">
        <v>4</v>
      </c>
      <c r="W81" s="1">
        <v>0</v>
      </c>
      <c r="X81" s="1">
        <v>0</v>
      </c>
      <c r="Y81" s="1">
        <v>0</v>
      </c>
      <c r="Z81" s="1">
        <v>0</v>
      </c>
      <c r="AA81" s="1" t="s">
        <v>97</v>
      </c>
      <c r="AB81" s="1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115</v>
      </c>
      <c r="B82" s="14" t="s">
        <v>37</v>
      </c>
      <c r="C82" s="14"/>
      <c r="D82" s="14"/>
      <c r="E82" s="14"/>
      <c r="F82" s="14"/>
      <c r="G82" s="15">
        <v>0</v>
      </c>
      <c r="H82" s="14">
        <v>150</v>
      </c>
      <c r="I82" s="14" t="s">
        <v>32</v>
      </c>
      <c r="J82" s="14"/>
      <c r="K82" s="14">
        <f t="shared" si="18"/>
        <v>0</v>
      </c>
      <c r="L82" s="14">
        <f t="shared" si="19"/>
        <v>0</v>
      </c>
      <c r="M82" s="14"/>
      <c r="N82" s="14"/>
      <c r="O82" s="14">
        <f t="shared" si="20"/>
        <v>0</v>
      </c>
      <c r="P82" s="16"/>
      <c r="Q82" s="16"/>
      <c r="R82" s="14"/>
      <c r="S82" s="14" t="e">
        <f t="shared" si="22"/>
        <v>#DIV/0!</v>
      </c>
      <c r="T82" s="14" t="e">
        <f t="shared" si="23"/>
        <v>#DIV/0!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 t="s">
        <v>38</v>
      </c>
      <c r="AB82" s="14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116</v>
      </c>
      <c r="B83" s="1" t="s">
        <v>37</v>
      </c>
      <c r="C83" s="1"/>
      <c r="D83" s="1"/>
      <c r="E83" s="1"/>
      <c r="F83" s="1"/>
      <c r="G83" s="6">
        <v>0.06</v>
      </c>
      <c r="H83" s="1">
        <v>60</v>
      </c>
      <c r="I83" s="1" t="s">
        <v>32</v>
      </c>
      <c r="J83" s="1"/>
      <c r="K83" s="1">
        <f t="shared" si="18"/>
        <v>0</v>
      </c>
      <c r="L83" s="1">
        <f t="shared" si="19"/>
        <v>0</v>
      </c>
      <c r="M83" s="1"/>
      <c r="N83" s="17"/>
      <c r="O83" s="1">
        <f t="shared" si="20"/>
        <v>0</v>
      </c>
      <c r="P83" s="18">
        <v>50</v>
      </c>
      <c r="Q83" s="5"/>
      <c r="R83" s="1"/>
      <c r="S83" s="1" t="e">
        <f t="shared" si="22"/>
        <v>#DIV/0!</v>
      </c>
      <c r="T83" s="1" t="e">
        <f t="shared" si="23"/>
        <v>#DIV/0!</v>
      </c>
      <c r="U83" s="1">
        <v>0</v>
      </c>
      <c r="V83" s="1">
        <v>0</v>
      </c>
      <c r="W83" s="1">
        <v>1.6</v>
      </c>
      <c r="X83" s="1">
        <v>4</v>
      </c>
      <c r="Y83" s="1">
        <v>6.8</v>
      </c>
      <c r="Z83" s="1">
        <v>7.4</v>
      </c>
      <c r="AA83" s="17" t="s">
        <v>117</v>
      </c>
      <c r="AB83" s="1">
        <f t="shared" si="21"/>
        <v>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118</v>
      </c>
      <c r="B84" s="1" t="s">
        <v>37</v>
      </c>
      <c r="C84" s="1"/>
      <c r="D84" s="1"/>
      <c r="E84" s="1">
        <v>-6</v>
      </c>
      <c r="F84" s="1"/>
      <c r="G84" s="6">
        <v>0.15</v>
      </c>
      <c r="H84" s="1">
        <v>60</v>
      </c>
      <c r="I84" s="1" t="s">
        <v>32</v>
      </c>
      <c r="J84" s="1"/>
      <c r="K84" s="1">
        <f t="shared" si="18"/>
        <v>-6</v>
      </c>
      <c r="L84" s="1">
        <f t="shared" si="19"/>
        <v>-6</v>
      </c>
      <c r="M84" s="1"/>
      <c r="N84" s="17"/>
      <c r="O84" s="1">
        <f t="shared" si="20"/>
        <v>-1.2</v>
      </c>
      <c r="P84" s="18">
        <v>50</v>
      </c>
      <c r="Q84" s="5"/>
      <c r="R84" s="1"/>
      <c r="S84" s="1">
        <f t="shared" si="22"/>
        <v>-41.666666666666671</v>
      </c>
      <c r="T84" s="1">
        <f t="shared" si="23"/>
        <v>0</v>
      </c>
      <c r="U84" s="1">
        <v>0</v>
      </c>
      <c r="V84" s="1">
        <v>0.6</v>
      </c>
      <c r="W84" s="1">
        <v>8.1999999999999993</v>
      </c>
      <c r="X84" s="1">
        <v>9.6</v>
      </c>
      <c r="Y84" s="1">
        <v>5.2</v>
      </c>
      <c r="Z84" s="1">
        <v>3.4</v>
      </c>
      <c r="AA84" s="17" t="s">
        <v>117</v>
      </c>
      <c r="AB84" s="1">
        <f t="shared" si="21"/>
        <v>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31</v>
      </c>
      <c r="C85" s="1">
        <v>91.9</v>
      </c>
      <c r="D85" s="1">
        <v>53.344999999999999</v>
      </c>
      <c r="E85" s="1">
        <v>19.510999999999999</v>
      </c>
      <c r="F85" s="1">
        <v>116.523</v>
      </c>
      <c r="G85" s="6">
        <v>1</v>
      </c>
      <c r="H85" s="1">
        <v>55</v>
      </c>
      <c r="I85" s="1" t="s">
        <v>32</v>
      </c>
      <c r="J85" s="1">
        <v>21</v>
      </c>
      <c r="K85" s="1">
        <f t="shared" si="18"/>
        <v>-1.4890000000000008</v>
      </c>
      <c r="L85" s="1">
        <f t="shared" si="19"/>
        <v>19.510999999999999</v>
      </c>
      <c r="M85" s="1"/>
      <c r="N85" s="1"/>
      <c r="O85" s="1">
        <f t="shared" si="20"/>
        <v>3.9021999999999997</v>
      </c>
      <c r="P85" s="5"/>
      <c r="Q85" s="5"/>
      <c r="R85" s="1"/>
      <c r="S85" s="1">
        <f t="shared" si="22"/>
        <v>29.860847726923275</v>
      </c>
      <c r="T85" s="1">
        <f t="shared" si="23"/>
        <v>29.860847726923275</v>
      </c>
      <c r="U85" s="1">
        <v>5.4375999999999998</v>
      </c>
      <c r="V85" s="1">
        <v>9.0831999999999997</v>
      </c>
      <c r="W85" s="1">
        <v>13.325799999999999</v>
      </c>
      <c r="X85" s="1">
        <v>11.553000000000001</v>
      </c>
      <c r="Y85" s="1">
        <v>10.555199999999999</v>
      </c>
      <c r="Z85" s="1">
        <v>9.2024000000000008</v>
      </c>
      <c r="AA85" s="20" t="s">
        <v>44</v>
      </c>
      <c r="AB85" s="1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37</v>
      </c>
      <c r="C86" s="1">
        <v>57</v>
      </c>
      <c r="D86" s="1">
        <v>30</v>
      </c>
      <c r="E86" s="1">
        <v>34</v>
      </c>
      <c r="F86" s="1">
        <v>52</v>
      </c>
      <c r="G86" s="6">
        <v>0.4</v>
      </c>
      <c r="H86" s="1">
        <v>55</v>
      </c>
      <c r="I86" s="1" t="s">
        <v>32</v>
      </c>
      <c r="J86" s="1">
        <v>34</v>
      </c>
      <c r="K86" s="1">
        <f t="shared" si="18"/>
        <v>0</v>
      </c>
      <c r="L86" s="1">
        <f t="shared" si="19"/>
        <v>34</v>
      </c>
      <c r="M86" s="1"/>
      <c r="N86" s="1"/>
      <c r="O86" s="1">
        <f t="shared" si="20"/>
        <v>6.8</v>
      </c>
      <c r="P86" s="5">
        <f t="shared" ref="P86:P87" si="24">10*O86-N86-F86</f>
        <v>16</v>
      </c>
      <c r="Q86" s="5"/>
      <c r="R86" s="1"/>
      <c r="S86" s="1">
        <f t="shared" si="22"/>
        <v>10</v>
      </c>
      <c r="T86" s="1">
        <f t="shared" si="23"/>
        <v>7.6470588235294121</v>
      </c>
      <c r="U86" s="1">
        <v>6.6</v>
      </c>
      <c r="V86" s="1">
        <v>8.6</v>
      </c>
      <c r="W86" s="1">
        <v>6.4</v>
      </c>
      <c r="X86" s="1">
        <v>5.8</v>
      </c>
      <c r="Y86" s="1">
        <v>9.8000000000000007</v>
      </c>
      <c r="Z86" s="1">
        <v>9.1999999999999993</v>
      </c>
      <c r="AA86" s="1"/>
      <c r="AB86" s="1">
        <f t="shared" si="21"/>
        <v>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31</v>
      </c>
      <c r="C87" s="1">
        <v>106.22199999999999</v>
      </c>
      <c r="D87" s="1">
        <v>52.645000000000003</v>
      </c>
      <c r="E87" s="1">
        <v>63.125999999999998</v>
      </c>
      <c r="F87" s="1">
        <v>79.927000000000007</v>
      </c>
      <c r="G87" s="6">
        <v>1</v>
      </c>
      <c r="H87" s="1">
        <v>55</v>
      </c>
      <c r="I87" s="1" t="s">
        <v>32</v>
      </c>
      <c r="J87" s="1">
        <v>65.7</v>
      </c>
      <c r="K87" s="1">
        <f t="shared" si="18"/>
        <v>-2.5740000000000052</v>
      </c>
      <c r="L87" s="1">
        <f t="shared" si="19"/>
        <v>63.125999999999998</v>
      </c>
      <c r="M87" s="1"/>
      <c r="N87" s="1"/>
      <c r="O87" s="1">
        <f t="shared" si="20"/>
        <v>12.6252</v>
      </c>
      <c r="P87" s="5">
        <f t="shared" si="24"/>
        <v>46.324999999999989</v>
      </c>
      <c r="Q87" s="5"/>
      <c r="R87" s="1"/>
      <c r="S87" s="1">
        <f t="shared" si="22"/>
        <v>10</v>
      </c>
      <c r="T87" s="1">
        <f t="shared" si="23"/>
        <v>6.3307511960206577</v>
      </c>
      <c r="U87" s="1">
        <v>12.017799999999999</v>
      </c>
      <c r="V87" s="1">
        <v>13.439</v>
      </c>
      <c r="W87" s="1">
        <v>14.409800000000001</v>
      </c>
      <c r="X87" s="1">
        <v>13.6966</v>
      </c>
      <c r="Y87" s="1">
        <v>13.535600000000001</v>
      </c>
      <c r="Z87" s="1">
        <v>12.709199999999999</v>
      </c>
      <c r="AA87" s="1"/>
      <c r="AB87" s="1">
        <f t="shared" si="21"/>
        <v>46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37</v>
      </c>
      <c r="C88" s="1">
        <v>56</v>
      </c>
      <c r="D88" s="1">
        <v>50</v>
      </c>
      <c r="E88" s="1">
        <v>26</v>
      </c>
      <c r="F88" s="1">
        <v>77</v>
      </c>
      <c r="G88" s="6">
        <v>0.4</v>
      </c>
      <c r="H88" s="1">
        <v>55</v>
      </c>
      <c r="I88" s="1" t="s">
        <v>32</v>
      </c>
      <c r="J88" s="1">
        <v>28</v>
      </c>
      <c r="K88" s="1">
        <f t="shared" si="18"/>
        <v>-2</v>
      </c>
      <c r="L88" s="1">
        <f t="shared" si="19"/>
        <v>26</v>
      </c>
      <c r="M88" s="1"/>
      <c r="N88" s="1"/>
      <c r="O88" s="1">
        <f t="shared" si="20"/>
        <v>5.2</v>
      </c>
      <c r="P88" s="5"/>
      <c r="Q88" s="5"/>
      <c r="R88" s="1"/>
      <c r="S88" s="1">
        <f t="shared" si="22"/>
        <v>14.807692307692307</v>
      </c>
      <c r="T88" s="1">
        <f t="shared" si="23"/>
        <v>14.807692307692307</v>
      </c>
      <c r="U88" s="1">
        <v>7.8</v>
      </c>
      <c r="V88" s="1">
        <v>10.6</v>
      </c>
      <c r="W88" s="1">
        <v>9.4</v>
      </c>
      <c r="X88" s="1">
        <v>9.1999999999999993</v>
      </c>
      <c r="Y88" s="1">
        <v>11.4</v>
      </c>
      <c r="Z88" s="1">
        <v>10.4</v>
      </c>
      <c r="AA88" s="1"/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123</v>
      </c>
      <c r="B89" s="14" t="s">
        <v>31</v>
      </c>
      <c r="C89" s="14"/>
      <c r="D89" s="14"/>
      <c r="E89" s="14"/>
      <c r="F89" s="14"/>
      <c r="G89" s="15">
        <v>0</v>
      </c>
      <c r="H89" s="14">
        <v>50</v>
      </c>
      <c r="I89" s="14" t="s">
        <v>32</v>
      </c>
      <c r="J89" s="14"/>
      <c r="K89" s="14">
        <f t="shared" si="18"/>
        <v>0</v>
      </c>
      <c r="L89" s="14">
        <f t="shared" si="19"/>
        <v>0</v>
      </c>
      <c r="M89" s="14"/>
      <c r="N89" s="14"/>
      <c r="O89" s="14">
        <f t="shared" si="20"/>
        <v>0</v>
      </c>
      <c r="P89" s="16"/>
      <c r="Q89" s="16"/>
      <c r="R89" s="14"/>
      <c r="S89" s="14" t="e">
        <f t="shared" si="22"/>
        <v>#DIV/0!</v>
      </c>
      <c r="T89" s="14" t="e">
        <f t="shared" si="23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38</v>
      </c>
      <c r="AB89" s="14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31</v>
      </c>
      <c r="C90" s="1">
        <v>297.23</v>
      </c>
      <c r="D90" s="1">
        <v>392.85</v>
      </c>
      <c r="E90" s="1">
        <v>240.59800000000001</v>
      </c>
      <c r="F90" s="1">
        <v>392.85</v>
      </c>
      <c r="G90" s="6">
        <v>1</v>
      </c>
      <c r="H90" s="1">
        <v>60</v>
      </c>
      <c r="I90" s="1" t="s">
        <v>32</v>
      </c>
      <c r="J90" s="1">
        <v>309.54000000000002</v>
      </c>
      <c r="K90" s="1">
        <f t="shared" si="18"/>
        <v>-68.942000000000007</v>
      </c>
      <c r="L90" s="1">
        <f t="shared" si="19"/>
        <v>240.59800000000001</v>
      </c>
      <c r="M90" s="1"/>
      <c r="N90" s="1">
        <v>225.874</v>
      </c>
      <c r="O90" s="1">
        <f t="shared" si="20"/>
        <v>48.119600000000005</v>
      </c>
      <c r="P90" s="5"/>
      <c r="Q90" s="5"/>
      <c r="R90" s="1"/>
      <c r="S90" s="1">
        <f t="shared" si="22"/>
        <v>12.858045370285705</v>
      </c>
      <c r="T90" s="1">
        <f t="shared" si="23"/>
        <v>12.858045370285705</v>
      </c>
      <c r="U90" s="1">
        <v>71.779600000000002</v>
      </c>
      <c r="V90" s="1">
        <v>65.975999999999999</v>
      </c>
      <c r="W90" s="1">
        <v>39.095599999999997</v>
      </c>
      <c r="X90" s="1">
        <v>41.519599999999997</v>
      </c>
      <c r="Y90" s="1">
        <v>64.830799999999996</v>
      </c>
      <c r="Z90" s="1">
        <v>65.0608</v>
      </c>
      <c r="AA90" s="1"/>
      <c r="AB90" s="1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0" t="s">
        <v>37</v>
      </c>
      <c r="C91" s="10">
        <v>69</v>
      </c>
      <c r="D91" s="10"/>
      <c r="E91" s="10">
        <v>29</v>
      </c>
      <c r="F91" s="10">
        <v>37</v>
      </c>
      <c r="G91" s="11">
        <v>0</v>
      </c>
      <c r="H91" s="10">
        <v>40</v>
      </c>
      <c r="I91" s="10" t="s">
        <v>52</v>
      </c>
      <c r="J91" s="10">
        <v>33</v>
      </c>
      <c r="K91" s="10">
        <f t="shared" si="18"/>
        <v>-4</v>
      </c>
      <c r="L91" s="10">
        <f t="shared" si="19"/>
        <v>29</v>
      </c>
      <c r="M91" s="10"/>
      <c r="N91" s="10"/>
      <c r="O91" s="10">
        <f t="shared" si="20"/>
        <v>5.8</v>
      </c>
      <c r="P91" s="12"/>
      <c r="Q91" s="12"/>
      <c r="R91" s="10"/>
      <c r="S91" s="10">
        <f t="shared" si="22"/>
        <v>6.3793103448275863</v>
      </c>
      <c r="T91" s="10">
        <f t="shared" si="23"/>
        <v>6.3793103448275863</v>
      </c>
      <c r="U91" s="10">
        <v>3</v>
      </c>
      <c r="V91" s="10">
        <v>3</v>
      </c>
      <c r="W91" s="10">
        <v>4.4000000000000004</v>
      </c>
      <c r="X91" s="10">
        <v>6.2</v>
      </c>
      <c r="Y91" s="10">
        <v>12.8</v>
      </c>
      <c r="Z91" s="10">
        <v>11.8</v>
      </c>
      <c r="AA91" s="13" t="s">
        <v>126</v>
      </c>
      <c r="AB91" s="10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37</v>
      </c>
      <c r="C92" s="1">
        <v>32</v>
      </c>
      <c r="D92" s="1">
        <v>18</v>
      </c>
      <c r="E92" s="1">
        <v>18</v>
      </c>
      <c r="F92" s="1">
        <v>16</v>
      </c>
      <c r="G92" s="6">
        <v>0.3</v>
      </c>
      <c r="H92" s="1">
        <v>40</v>
      </c>
      <c r="I92" s="1" t="s">
        <v>32</v>
      </c>
      <c r="J92" s="1">
        <v>25</v>
      </c>
      <c r="K92" s="1">
        <f t="shared" si="18"/>
        <v>-7</v>
      </c>
      <c r="L92" s="1">
        <f t="shared" si="19"/>
        <v>18</v>
      </c>
      <c r="M92" s="1"/>
      <c r="N92" s="1">
        <v>11.2</v>
      </c>
      <c r="O92" s="1">
        <f t="shared" si="20"/>
        <v>3.6</v>
      </c>
      <c r="P92" s="5">
        <v>10</v>
      </c>
      <c r="Q92" s="5"/>
      <c r="R92" s="1"/>
      <c r="S92" s="1">
        <f t="shared" si="22"/>
        <v>10.333333333333334</v>
      </c>
      <c r="T92" s="1">
        <f t="shared" si="23"/>
        <v>7.5555555555555554</v>
      </c>
      <c r="U92" s="1">
        <v>3.2</v>
      </c>
      <c r="V92" s="1">
        <v>4.2</v>
      </c>
      <c r="W92" s="1">
        <v>4.5999999999999996</v>
      </c>
      <c r="X92" s="1">
        <v>3</v>
      </c>
      <c r="Y92" s="1">
        <v>5.2</v>
      </c>
      <c r="Z92" s="1">
        <v>6</v>
      </c>
      <c r="AA92" s="1"/>
      <c r="AB92" s="1">
        <f t="shared" si="21"/>
        <v>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>
        <v>1569.758</v>
      </c>
      <c r="D93" s="1">
        <v>3483.4780000000001</v>
      </c>
      <c r="E93" s="1">
        <v>3634.33</v>
      </c>
      <c r="F93" s="1">
        <v>1075.056</v>
      </c>
      <c r="G93" s="6">
        <v>1</v>
      </c>
      <c r="H93" s="1">
        <v>60</v>
      </c>
      <c r="I93" s="1" t="s">
        <v>32</v>
      </c>
      <c r="J93" s="1">
        <v>3591.7910000000002</v>
      </c>
      <c r="K93" s="1">
        <f t="shared" si="18"/>
        <v>42.53899999999976</v>
      </c>
      <c r="L93" s="1">
        <f t="shared" si="19"/>
        <v>1614.039</v>
      </c>
      <c r="M93" s="1">
        <v>2020.2909999999999</v>
      </c>
      <c r="N93" s="1">
        <v>1247.937879999999</v>
      </c>
      <c r="O93" s="1">
        <f t="shared" si="20"/>
        <v>322.80779999999999</v>
      </c>
      <c r="P93" s="5">
        <f>10.4*O93-N93-F93</f>
        <v>1034.2072400000011</v>
      </c>
      <c r="Q93" s="5"/>
      <c r="R93" s="1"/>
      <c r="S93" s="1">
        <f t="shared" si="22"/>
        <v>10.4</v>
      </c>
      <c r="T93" s="1">
        <f t="shared" si="23"/>
        <v>7.1962135983083408</v>
      </c>
      <c r="U93" s="1">
        <v>298.47519999999997</v>
      </c>
      <c r="V93" s="1">
        <v>272.68520000000012</v>
      </c>
      <c r="W93" s="1">
        <v>276.46759999999989</v>
      </c>
      <c r="X93" s="1">
        <v>258.12520000000001</v>
      </c>
      <c r="Y93" s="1">
        <v>277.83</v>
      </c>
      <c r="Z93" s="1">
        <v>279.48860000000002</v>
      </c>
      <c r="AA93" s="1"/>
      <c r="AB93" s="1">
        <f t="shared" si="21"/>
        <v>1034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129</v>
      </c>
      <c r="B94" s="1" t="s">
        <v>37</v>
      </c>
      <c r="C94" s="1"/>
      <c r="D94" s="1"/>
      <c r="E94" s="1"/>
      <c r="F94" s="1"/>
      <c r="G94" s="6">
        <v>0.1</v>
      </c>
      <c r="H94" s="1">
        <v>60</v>
      </c>
      <c r="I94" s="1" t="s">
        <v>32</v>
      </c>
      <c r="J94" s="1"/>
      <c r="K94" s="1">
        <f t="shared" si="18"/>
        <v>0</v>
      </c>
      <c r="L94" s="1">
        <f t="shared" si="19"/>
        <v>0</v>
      </c>
      <c r="M94" s="1"/>
      <c r="N94" s="17"/>
      <c r="O94" s="1">
        <f t="shared" si="20"/>
        <v>0</v>
      </c>
      <c r="P94" s="18">
        <v>30</v>
      </c>
      <c r="Q94" s="5"/>
      <c r="R94" s="1"/>
      <c r="S94" s="1" t="e">
        <f t="shared" si="22"/>
        <v>#DIV/0!</v>
      </c>
      <c r="T94" s="1" t="e">
        <f t="shared" si="23"/>
        <v>#DIV/0!</v>
      </c>
      <c r="U94" s="1">
        <v>0</v>
      </c>
      <c r="V94" s="1">
        <v>0</v>
      </c>
      <c r="W94" s="1">
        <v>-0.6</v>
      </c>
      <c r="X94" s="1">
        <v>-1</v>
      </c>
      <c r="Y94" s="1">
        <v>-0.8</v>
      </c>
      <c r="Z94" s="1">
        <v>-0.4</v>
      </c>
      <c r="AA94" s="17" t="s">
        <v>117</v>
      </c>
      <c r="AB94" s="1">
        <f t="shared" si="21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31</v>
      </c>
      <c r="C95" s="1">
        <v>2735.2289999999998</v>
      </c>
      <c r="D95" s="1">
        <v>3351.01</v>
      </c>
      <c r="E95" s="1">
        <v>3620.5929999999998</v>
      </c>
      <c r="F95" s="1">
        <v>1888.8050000000001</v>
      </c>
      <c r="G95" s="6">
        <v>1</v>
      </c>
      <c r="H95" s="1">
        <v>60</v>
      </c>
      <c r="I95" s="1" t="s">
        <v>32</v>
      </c>
      <c r="J95" s="1">
        <v>3537.7449999999999</v>
      </c>
      <c r="K95" s="1">
        <f t="shared" si="18"/>
        <v>82.847999999999956</v>
      </c>
      <c r="L95" s="1">
        <f t="shared" si="19"/>
        <v>2113.6480000000001</v>
      </c>
      <c r="M95" s="1">
        <v>1506.9449999999999</v>
      </c>
      <c r="N95" s="1">
        <v>1700.2876799999981</v>
      </c>
      <c r="O95" s="1">
        <f t="shared" si="20"/>
        <v>422.7296</v>
      </c>
      <c r="P95" s="5">
        <f t="shared" ref="P95:P96" si="25">10.4*O95-N95-F95</f>
        <v>807.29516000000217</v>
      </c>
      <c r="Q95" s="5"/>
      <c r="R95" s="1"/>
      <c r="S95" s="1">
        <f t="shared" si="22"/>
        <v>10.4</v>
      </c>
      <c r="T95" s="1">
        <f t="shared" si="23"/>
        <v>8.4902800277056496</v>
      </c>
      <c r="U95" s="1">
        <v>442.22599999999989</v>
      </c>
      <c r="V95" s="1">
        <v>407.9774000000001</v>
      </c>
      <c r="W95" s="1">
        <v>435.2124</v>
      </c>
      <c r="X95" s="1">
        <v>425.11279999999999</v>
      </c>
      <c r="Y95" s="1">
        <v>417.8956</v>
      </c>
      <c r="Z95" s="1">
        <v>415.95740000000012</v>
      </c>
      <c r="AA95" s="1"/>
      <c r="AB95" s="1">
        <f t="shared" si="21"/>
        <v>807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31</v>
      </c>
      <c r="C96" s="1">
        <v>2286.9769999999999</v>
      </c>
      <c r="D96" s="1">
        <v>4754.125</v>
      </c>
      <c r="E96" s="19">
        <f>4850.827+E22</f>
        <v>4858.5870000000004</v>
      </c>
      <c r="F96" s="1">
        <v>1812.8040000000001</v>
      </c>
      <c r="G96" s="6">
        <v>1</v>
      </c>
      <c r="H96" s="1">
        <v>60</v>
      </c>
      <c r="I96" s="1" t="s">
        <v>32</v>
      </c>
      <c r="J96" s="1">
        <v>4749.97</v>
      </c>
      <c r="K96" s="1">
        <f t="shared" si="18"/>
        <v>108.61700000000019</v>
      </c>
      <c r="L96" s="1">
        <f t="shared" si="19"/>
        <v>2348.0170000000003</v>
      </c>
      <c r="M96" s="1">
        <v>2510.5700000000002</v>
      </c>
      <c r="N96" s="1">
        <v>1900</v>
      </c>
      <c r="O96" s="1">
        <f t="shared" si="20"/>
        <v>469.60340000000008</v>
      </c>
      <c r="P96" s="5">
        <f t="shared" si="25"/>
        <v>1171.0713600000008</v>
      </c>
      <c r="Q96" s="5"/>
      <c r="R96" s="1"/>
      <c r="S96" s="1">
        <f t="shared" si="22"/>
        <v>10.4</v>
      </c>
      <c r="T96" s="1">
        <f t="shared" si="23"/>
        <v>7.9062545117859013</v>
      </c>
      <c r="U96" s="1">
        <v>467.45400000000012</v>
      </c>
      <c r="V96" s="1">
        <v>423.21400000000028</v>
      </c>
      <c r="W96" s="1">
        <v>427.08240000000012</v>
      </c>
      <c r="X96" s="1">
        <v>409.15939999999989</v>
      </c>
      <c r="Y96" s="1">
        <v>419.44359999999989</v>
      </c>
      <c r="Z96" s="1">
        <v>433.14880000000011</v>
      </c>
      <c r="AA96" s="1" t="s">
        <v>132</v>
      </c>
      <c r="AB96" s="1">
        <f t="shared" si="21"/>
        <v>1171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133</v>
      </c>
      <c r="B97" s="10" t="s">
        <v>37</v>
      </c>
      <c r="C97" s="10">
        <v>21</v>
      </c>
      <c r="D97" s="10"/>
      <c r="E97" s="10">
        <v>7</v>
      </c>
      <c r="F97" s="10">
        <v>12</v>
      </c>
      <c r="G97" s="11">
        <v>0</v>
      </c>
      <c r="H97" s="10">
        <v>40</v>
      </c>
      <c r="I97" s="10" t="s">
        <v>52</v>
      </c>
      <c r="J97" s="10">
        <v>8</v>
      </c>
      <c r="K97" s="10">
        <f t="shared" si="18"/>
        <v>-1</v>
      </c>
      <c r="L97" s="10">
        <f t="shared" si="19"/>
        <v>7</v>
      </c>
      <c r="M97" s="10"/>
      <c r="N97" s="10"/>
      <c r="O97" s="10">
        <f t="shared" si="20"/>
        <v>1.4</v>
      </c>
      <c r="P97" s="12"/>
      <c r="Q97" s="12"/>
      <c r="R97" s="10"/>
      <c r="S97" s="10">
        <f t="shared" si="22"/>
        <v>8.5714285714285712</v>
      </c>
      <c r="T97" s="10">
        <f t="shared" si="23"/>
        <v>8.5714285714285712</v>
      </c>
      <c r="U97" s="10">
        <v>2.4</v>
      </c>
      <c r="V97" s="10">
        <v>6.2</v>
      </c>
      <c r="W97" s="10">
        <v>6.2</v>
      </c>
      <c r="X97" s="10">
        <v>1.8</v>
      </c>
      <c r="Y97" s="10">
        <v>1.8</v>
      </c>
      <c r="Z97" s="10">
        <v>2.4</v>
      </c>
      <c r="AA97" s="13" t="s">
        <v>126</v>
      </c>
      <c r="AB97" s="10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31</v>
      </c>
      <c r="C98" s="1">
        <v>55.572000000000003</v>
      </c>
      <c r="D98" s="1">
        <v>191.42500000000001</v>
      </c>
      <c r="E98" s="1"/>
      <c r="F98" s="1">
        <v>195.251</v>
      </c>
      <c r="G98" s="6">
        <v>1</v>
      </c>
      <c r="H98" s="1">
        <v>55</v>
      </c>
      <c r="I98" s="1" t="s">
        <v>32</v>
      </c>
      <c r="J98" s="1">
        <v>32.6</v>
      </c>
      <c r="K98" s="1">
        <f t="shared" si="18"/>
        <v>-32.6</v>
      </c>
      <c r="L98" s="1">
        <f t="shared" si="19"/>
        <v>0</v>
      </c>
      <c r="M98" s="1"/>
      <c r="N98" s="1">
        <v>26.704159999999991</v>
      </c>
      <c r="O98" s="1">
        <f t="shared" si="20"/>
        <v>0</v>
      </c>
      <c r="P98" s="5"/>
      <c r="Q98" s="5"/>
      <c r="R98" s="1"/>
      <c r="S98" s="1" t="e">
        <f t="shared" si="22"/>
        <v>#DIV/0!</v>
      </c>
      <c r="T98" s="1" t="e">
        <f t="shared" si="23"/>
        <v>#DIV/0!</v>
      </c>
      <c r="U98" s="1">
        <v>19.074400000000001</v>
      </c>
      <c r="V98" s="1">
        <v>19.074400000000001</v>
      </c>
      <c r="W98" s="1">
        <v>0</v>
      </c>
      <c r="X98" s="1">
        <v>0</v>
      </c>
      <c r="Y98" s="1">
        <v>0</v>
      </c>
      <c r="Z98" s="1">
        <v>0</v>
      </c>
      <c r="AA98" s="1" t="s">
        <v>135</v>
      </c>
      <c r="AB98" s="1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31</v>
      </c>
      <c r="C99" s="1">
        <v>44.73</v>
      </c>
      <c r="D99" s="1">
        <v>192.667</v>
      </c>
      <c r="E99" s="1">
        <v>1.3560000000000001</v>
      </c>
      <c r="F99" s="1">
        <v>192.667</v>
      </c>
      <c r="G99" s="6">
        <v>1</v>
      </c>
      <c r="H99" s="1">
        <v>55</v>
      </c>
      <c r="I99" s="1" t="s">
        <v>32</v>
      </c>
      <c r="J99" s="1">
        <v>10.7</v>
      </c>
      <c r="K99" s="1">
        <f t="shared" si="18"/>
        <v>-9.3439999999999994</v>
      </c>
      <c r="L99" s="1">
        <f t="shared" si="19"/>
        <v>1.3560000000000001</v>
      </c>
      <c r="M99" s="1"/>
      <c r="N99" s="1">
        <v>31.30896000000001</v>
      </c>
      <c r="O99" s="1">
        <f t="shared" si="20"/>
        <v>0.2712</v>
      </c>
      <c r="P99" s="5"/>
      <c r="Q99" s="5"/>
      <c r="R99" s="1"/>
      <c r="S99" s="1">
        <f t="shared" si="22"/>
        <v>825.87005899705025</v>
      </c>
      <c r="T99" s="1">
        <f t="shared" si="23"/>
        <v>825.87005899705025</v>
      </c>
      <c r="U99" s="1">
        <v>19.439599999999999</v>
      </c>
      <c r="V99" s="1">
        <v>19.168399999999998</v>
      </c>
      <c r="W99" s="1">
        <v>0</v>
      </c>
      <c r="X99" s="1">
        <v>0</v>
      </c>
      <c r="Y99" s="1">
        <v>0</v>
      </c>
      <c r="Z99" s="1">
        <v>0</v>
      </c>
      <c r="AA99" s="1" t="s">
        <v>135</v>
      </c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137</v>
      </c>
      <c r="B100" s="1" t="s">
        <v>31</v>
      </c>
      <c r="C100" s="1">
        <v>24.382000000000001</v>
      </c>
      <c r="D100" s="1">
        <v>128.99299999999999</v>
      </c>
      <c r="E100" s="1"/>
      <c r="F100" s="1">
        <v>128.99299999999999</v>
      </c>
      <c r="G100" s="6">
        <v>1</v>
      </c>
      <c r="H100" s="1">
        <v>55</v>
      </c>
      <c r="I100" s="1" t="s">
        <v>32</v>
      </c>
      <c r="J100" s="1">
        <v>5.5</v>
      </c>
      <c r="K100" s="1">
        <f t="shared" si="18"/>
        <v>-5.5</v>
      </c>
      <c r="L100" s="1">
        <f t="shared" si="19"/>
        <v>0</v>
      </c>
      <c r="M100" s="1"/>
      <c r="N100" s="1">
        <v>18.122720000000029</v>
      </c>
      <c r="O100" s="1">
        <f t="shared" si="20"/>
        <v>0</v>
      </c>
      <c r="P100" s="5"/>
      <c r="Q100" s="5"/>
      <c r="R100" s="1"/>
      <c r="S100" s="1" t="e">
        <f t="shared" si="22"/>
        <v>#DIV/0!</v>
      </c>
      <c r="T100" s="1" t="e">
        <f t="shared" si="23"/>
        <v>#DIV/0!</v>
      </c>
      <c r="U100" s="1">
        <v>12.944800000000001</v>
      </c>
      <c r="V100" s="1">
        <v>12.944800000000001</v>
      </c>
      <c r="W100" s="1">
        <v>0</v>
      </c>
      <c r="X100" s="1">
        <v>0</v>
      </c>
      <c r="Y100" s="1">
        <v>0</v>
      </c>
      <c r="Z100" s="1">
        <v>0</v>
      </c>
      <c r="AA100" s="1" t="s">
        <v>135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138</v>
      </c>
      <c r="B101" s="14" t="s">
        <v>31</v>
      </c>
      <c r="C101" s="14"/>
      <c r="D101" s="14"/>
      <c r="E101" s="14"/>
      <c r="F101" s="14"/>
      <c r="G101" s="15">
        <v>0</v>
      </c>
      <c r="H101" s="14">
        <v>60</v>
      </c>
      <c r="I101" s="14" t="s">
        <v>32</v>
      </c>
      <c r="J101" s="14"/>
      <c r="K101" s="14">
        <f t="shared" ref="K101:K104" si="26">E101-J101</f>
        <v>0</v>
      </c>
      <c r="L101" s="14">
        <f t="shared" si="19"/>
        <v>0</v>
      </c>
      <c r="M101" s="14"/>
      <c r="N101" s="14"/>
      <c r="O101" s="14">
        <f t="shared" si="20"/>
        <v>0</v>
      </c>
      <c r="P101" s="16"/>
      <c r="Q101" s="16"/>
      <c r="R101" s="14"/>
      <c r="S101" s="14" t="e">
        <f t="shared" si="22"/>
        <v>#DIV/0!</v>
      </c>
      <c r="T101" s="14" t="e">
        <f t="shared" si="23"/>
        <v>#DIV/0!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 t="s">
        <v>38</v>
      </c>
      <c r="AB101" s="14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139</v>
      </c>
      <c r="B102" s="10" t="s">
        <v>37</v>
      </c>
      <c r="C102" s="10"/>
      <c r="D102" s="10">
        <v>20</v>
      </c>
      <c r="E102" s="10">
        <v>20</v>
      </c>
      <c r="F102" s="10"/>
      <c r="G102" s="11">
        <v>0</v>
      </c>
      <c r="H102" s="10" t="e">
        <v>#N/A</v>
      </c>
      <c r="I102" s="10" t="s">
        <v>52</v>
      </c>
      <c r="J102" s="10">
        <v>20</v>
      </c>
      <c r="K102" s="10">
        <f t="shared" si="26"/>
        <v>0</v>
      </c>
      <c r="L102" s="10">
        <f t="shared" si="19"/>
        <v>0</v>
      </c>
      <c r="M102" s="10">
        <v>20</v>
      </c>
      <c r="N102" s="10"/>
      <c r="O102" s="10">
        <f t="shared" si="20"/>
        <v>0</v>
      </c>
      <c r="P102" s="12"/>
      <c r="Q102" s="12"/>
      <c r="R102" s="10"/>
      <c r="S102" s="10" t="e">
        <f t="shared" si="22"/>
        <v>#DIV/0!</v>
      </c>
      <c r="T102" s="10" t="e">
        <f t="shared" si="23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/>
      <c r="AB102" s="10">
        <f t="shared" si="2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140</v>
      </c>
      <c r="B103" s="1" t="s">
        <v>37</v>
      </c>
      <c r="C103" s="1">
        <v>42</v>
      </c>
      <c r="D103" s="1">
        <v>18</v>
      </c>
      <c r="E103" s="1">
        <v>24</v>
      </c>
      <c r="F103" s="1">
        <v>18</v>
      </c>
      <c r="G103" s="6">
        <v>0.3</v>
      </c>
      <c r="H103" s="1">
        <v>40</v>
      </c>
      <c r="I103" s="1" t="s">
        <v>32</v>
      </c>
      <c r="J103" s="1">
        <v>45</v>
      </c>
      <c r="K103" s="1">
        <f t="shared" si="26"/>
        <v>-21</v>
      </c>
      <c r="L103" s="1">
        <f t="shared" si="19"/>
        <v>24</v>
      </c>
      <c r="M103" s="1"/>
      <c r="N103" s="1">
        <v>80.400000000000006</v>
      </c>
      <c r="O103" s="1">
        <f t="shared" si="20"/>
        <v>4.8</v>
      </c>
      <c r="P103" s="5"/>
      <c r="Q103" s="5"/>
      <c r="R103" s="1"/>
      <c r="S103" s="1">
        <f t="shared" si="22"/>
        <v>20.500000000000004</v>
      </c>
      <c r="T103" s="1">
        <f t="shared" si="23"/>
        <v>20.500000000000004</v>
      </c>
      <c r="U103" s="1">
        <v>8.4</v>
      </c>
      <c r="V103" s="1">
        <v>3.6</v>
      </c>
      <c r="W103" s="1">
        <v>0</v>
      </c>
      <c r="X103" s="1">
        <v>0</v>
      </c>
      <c r="Y103" s="1">
        <v>0</v>
      </c>
      <c r="Z103" s="1">
        <v>0.2</v>
      </c>
      <c r="AA103" s="1" t="s">
        <v>135</v>
      </c>
      <c r="AB103" s="1">
        <f t="shared" si="21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37</v>
      </c>
      <c r="C104" s="1">
        <v>42</v>
      </c>
      <c r="D104" s="1">
        <v>18</v>
      </c>
      <c r="E104" s="1">
        <v>23</v>
      </c>
      <c r="F104" s="1">
        <v>18</v>
      </c>
      <c r="G104" s="6">
        <v>0.3</v>
      </c>
      <c r="H104" s="1">
        <v>40</v>
      </c>
      <c r="I104" s="1" t="s">
        <v>32</v>
      </c>
      <c r="J104" s="1">
        <v>41</v>
      </c>
      <c r="K104" s="1">
        <f t="shared" si="26"/>
        <v>-18</v>
      </c>
      <c r="L104" s="1">
        <f t="shared" si="19"/>
        <v>23</v>
      </c>
      <c r="M104" s="1"/>
      <c r="N104" s="1">
        <v>77.400000000000006</v>
      </c>
      <c r="O104" s="1">
        <f t="shared" si="20"/>
        <v>4.5999999999999996</v>
      </c>
      <c r="P104" s="5"/>
      <c r="Q104" s="5"/>
      <c r="R104" s="1"/>
      <c r="S104" s="1">
        <f t="shared" si="22"/>
        <v>20.739130434782613</v>
      </c>
      <c r="T104" s="1">
        <f t="shared" si="23"/>
        <v>20.739130434782613</v>
      </c>
      <c r="U104" s="1">
        <v>8.4</v>
      </c>
      <c r="V104" s="1">
        <v>3.8</v>
      </c>
      <c r="W104" s="1">
        <v>0</v>
      </c>
      <c r="X104" s="1">
        <v>0</v>
      </c>
      <c r="Y104" s="1">
        <v>0</v>
      </c>
      <c r="Z104" s="1">
        <v>0.2</v>
      </c>
      <c r="AA104" s="1" t="s">
        <v>135</v>
      </c>
      <c r="AB104" s="1">
        <f t="shared" si="21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04" xr:uid="{606B9767-4FF5-4B59-A7F6-426D22519A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2024-09-18T13:36:42Z</dcterms:created>
  <dcterms:modified xsi:type="dcterms:W3CDTF">2024-09-19T08:01:57Z</dcterms:modified>
</cp:coreProperties>
</file>