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05E3AE66-9350-47B4-9FB7-32FB57C868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22" i="1"/>
  <c r="Q21" i="1"/>
  <c r="Q23" i="1"/>
  <c r="Q24" i="1"/>
  <c r="Q51" i="1"/>
  <c r="Q54" i="1"/>
  <c r="Q58" i="1"/>
  <c r="Q59" i="1"/>
  <c r="Q70" i="1"/>
  <c r="Q83" i="1"/>
  <c r="Q88" i="1"/>
  <c r="Q87" i="1"/>
  <c r="Q85" i="1"/>
  <c r="Q19" i="1"/>
  <c r="Q18" i="1"/>
  <c r="R94" i="1" l="1"/>
  <c r="AD94" i="1" s="1"/>
  <c r="R93" i="1"/>
  <c r="AD93" i="1" s="1"/>
  <c r="R92" i="1"/>
  <c r="AD92" i="1" s="1"/>
  <c r="R91" i="1"/>
  <c r="AD91" i="1" s="1"/>
  <c r="R89" i="1"/>
  <c r="AD89" i="1" s="1"/>
  <c r="AD81" i="1"/>
  <c r="R80" i="1"/>
  <c r="R77" i="1"/>
  <c r="AD77" i="1" s="1"/>
  <c r="R76" i="1"/>
  <c r="R75" i="1"/>
  <c r="AD75" i="1" s="1"/>
  <c r="R72" i="1"/>
  <c r="R71" i="1"/>
  <c r="AD71" i="1" s="1"/>
  <c r="R68" i="1"/>
  <c r="R56" i="1"/>
  <c r="AD56" i="1" s="1"/>
  <c r="R50" i="1"/>
  <c r="R49" i="1"/>
  <c r="AD49" i="1" s="1"/>
  <c r="R46" i="1"/>
  <c r="R39" i="1"/>
  <c r="AD39" i="1" s="1"/>
  <c r="R36" i="1"/>
  <c r="R35" i="1"/>
  <c r="AD35" i="1" s="1"/>
  <c r="R32" i="1"/>
  <c r="AD32" i="1" s="1"/>
  <c r="R30" i="1"/>
  <c r="AD30" i="1" s="1"/>
  <c r="R15" i="1"/>
  <c r="R14" i="1"/>
  <c r="AD14" i="1" s="1"/>
  <c r="R13" i="1"/>
  <c r="R12" i="1"/>
  <c r="AD12" i="1" s="1"/>
  <c r="AD13" i="1" l="1"/>
  <c r="AD15" i="1"/>
  <c r="AD36" i="1"/>
  <c r="AD46" i="1"/>
  <c r="AD50" i="1"/>
  <c r="AD68" i="1"/>
  <c r="AD72" i="1"/>
  <c r="AD76" i="1"/>
  <c r="AD80" i="1"/>
  <c r="U94" i="1"/>
  <c r="F56" i="1"/>
  <c r="E56" i="1"/>
  <c r="E5" i="1" s="1"/>
  <c r="P7" i="1"/>
  <c r="P8" i="1"/>
  <c r="P9" i="1"/>
  <c r="P10" i="1"/>
  <c r="P11" i="1"/>
  <c r="P12" i="1"/>
  <c r="U12" i="1" s="1"/>
  <c r="P13" i="1"/>
  <c r="U13" i="1" s="1"/>
  <c r="P14" i="1"/>
  <c r="U14" i="1" s="1"/>
  <c r="P15" i="1"/>
  <c r="U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U30" i="1" s="1"/>
  <c r="P31" i="1"/>
  <c r="P32" i="1"/>
  <c r="U32" i="1" s="1"/>
  <c r="P33" i="1"/>
  <c r="U33" i="1" s="1"/>
  <c r="P34" i="1"/>
  <c r="P35" i="1"/>
  <c r="U35" i="1" s="1"/>
  <c r="P36" i="1"/>
  <c r="U36" i="1" s="1"/>
  <c r="P37" i="1"/>
  <c r="Q37" i="1" s="1"/>
  <c r="R37" i="1" s="1"/>
  <c r="P38" i="1"/>
  <c r="P39" i="1"/>
  <c r="U39" i="1" s="1"/>
  <c r="P40" i="1"/>
  <c r="P41" i="1"/>
  <c r="Q41" i="1" s="1"/>
  <c r="R41" i="1" s="1"/>
  <c r="P42" i="1"/>
  <c r="P43" i="1"/>
  <c r="Q43" i="1" s="1"/>
  <c r="R43" i="1" s="1"/>
  <c r="P44" i="1"/>
  <c r="P45" i="1"/>
  <c r="Q45" i="1" s="1"/>
  <c r="R45" i="1" s="1"/>
  <c r="P46" i="1"/>
  <c r="U46" i="1" s="1"/>
  <c r="P47" i="1"/>
  <c r="Q47" i="1" s="1"/>
  <c r="R47" i="1" s="1"/>
  <c r="P48" i="1"/>
  <c r="P49" i="1"/>
  <c r="U49" i="1" s="1"/>
  <c r="P50" i="1"/>
  <c r="U50" i="1" s="1"/>
  <c r="P51" i="1"/>
  <c r="R51" i="1" s="1"/>
  <c r="P52" i="1"/>
  <c r="U52" i="1" s="1"/>
  <c r="P53" i="1"/>
  <c r="U53" i="1" s="1"/>
  <c r="P54" i="1"/>
  <c r="P55" i="1"/>
  <c r="Q55" i="1" s="1"/>
  <c r="R55" i="1" s="1"/>
  <c r="P57" i="1"/>
  <c r="P58" i="1"/>
  <c r="P59" i="1"/>
  <c r="P60" i="1"/>
  <c r="P61" i="1"/>
  <c r="P62" i="1"/>
  <c r="P63" i="1"/>
  <c r="P64" i="1"/>
  <c r="P65" i="1"/>
  <c r="P66" i="1"/>
  <c r="P67" i="1"/>
  <c r="P68" i="1"/>
  <c r="U68" i="1" s="1"/>
  <c r="P69" i="1"/>
  <c r="P70" i="1"/>
  <c r="P71" i="1"/>
  <c r="U71" i="1" s="1"/>
  <c r="P72" i="1"/>
  <c r="U72" i="1" s="1"/>
  <c r="P73" i="1"/>
  <c r="P74" i="1"/>
  <c r="P75" i="1"/>
  <c r="U75" i="1" s="1"/>
  <c r="P76" i="1"/>
  <c r="U76" i="1" s="1"/>
  <c r="P77" i="1"/>
  <c r="U77" i="1" s="1"/>
  <c r="P78" i="1"/>
  <c r="Q78" i="1" s="1"/>
  <c r="P79" i="1"/>
  <c r="Q79" i="1" s="1"/>
  <c r="R79" i="1" s="1"/>
  <c r="P80" i="1"/>
  <c r="U80" i="1" s="1"/>
  <c r="P81" i="1"/>
  <c r="U81" i="1" s="1"/>
  <c r="P82" i="1"/>
  <c r="P83" i="1"/>
  <c r="P84" i="1"/>
  <c r="U84" i="1" s="1"/>
  <c r="P85" i="1"/>
  <c r="P86" i="1"/>
  <c r="U86" i="1" s="1"/>
  <c r="P87" i="1"/>
  <c r="P88" i="1"/>
  <c r="P89" i="1"/>
  <c r="V89" i="1" s="1"/>
  <c r="P90" i="1"/>
  <c r="V90" i="1" s="1"/>
  <c r="P91" i="1"/>
  <c r="V91" i="1" s="1"/>
  <c r="P92" i="1"/>
  <c r="V92" i="1" s="1"/>
  <c r="P93" i="1"/>
  <c r="V93" i="1" s="1"/>
  <c r="P94" i="1"/>
  <c r="V94" i="1" s="1"/>
  <c r="P95" i="1"/>
  <c r="V95" i="1" s="1"/>
  <c r="P6" i="1"/>
  <c r="R6" i="1" s="1"/>
  <c r="AD33" i="1"/>
  <c r="AD52" i="1"/>
  <c r="AD53" i="1"/>
  <c r="AD84" i="1"/>
  <c r="AD86" i="1"/>
  <c r="AD9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D79" i="1" l="1"/>
  <c r="U79" i="1"/>
  <c r="U93" i="1"/>
  <c r="AD6" i="1"/>
  <c r="U6" i="1"/>
  <c r="AD78" i="1"/>
  <c r="U78" i="1"/>
  <c r="AD55" i="1"/>
  <c r="U55" i="1"/>
  <c r="AD51" i="1"/>
  <c r="U51" i="1"/>
  <c r="AD47" i="1"/>
  <c r="U47" i="1"/>
  <c r="AD45" i="1"/>
  <c r="U45" i="1"/>
  <c r="AD43" i="1"/>
  <c r="U43" i="1"/>
  <c r="AD41" i="1"/>
  <c r="U41" i="1"/>
  <c r="AD37" i="1"/>
  <c r="U37" i="1"/>
  <c r="U92" i="1"/>
  <c r="U89" i="1"/>
  <c r="U91" i="1"/>
  <c r="R85" i="1"/>
  <c r="R54" i="1"/>
  <c r="Q48" i="1"/>
  <c r="R48" i="1" s="1"/>
  <c r="Q44" i="1"/>
  <c r="R44" i="1" s="1"/>
  <c r="Q42" i="1"/>
  <c r="R42" i="1" s="1"/>
  <c r="Q40" i="1"/>
  <c r="R40" i="1" s="1"/>
  <c r="Q38" i="1"/>
  <c r="R38" i="1" s="1"/>
  <c r="Q34" i="1"/>
  <c r="R34" i="1" s="1"/>
  <c r="Q10" i="1"/>
  <c r="R10" i="1" s="1"/>
  <c r="R18" i="1"/>
  <c r="R22" i="1"/>
  <c r="Q26" i="1"/>
  <c r="R26" i="1" s="1"/>
  <c r="Q57" i="1"/>
  <c r="R57" i="1" s="1"/>
  <c r="Q61" i="1"/>
  <c r="R61" i="1" s="1"/>
  <c r="Q65" i="1"/>
  <c r="R65" i="1" s="1"/>
  <c r="Q69" i="1"/>
  <c r="R69" i="1" s="1"/>
  <c r="Q73" i="1"/>
  <c r="R87" i="1"/>
  <c r="Q8" i="1"/>
  <c r="R8" i="1" s="1"/>
  <c r="Q16" i="1"/>
  <c r="R16" i="1" s="1"/>
  <c r="Q20" i="1"/>
  <c r="R20" i="1" s="1"/>
  <c r="R24" i="1"/>
  <c r="Q28" i="1"/>
  <c r="R28" i="1" s="1"/>
  <c r="R59" i="1"/>
  <c r="Q63" i="1"/>
  <c r="R63" i="1" s="1"/>
  <c r="Q67" i="1"/>
  <c r="R67" i="1" s="1"/>
  <c r="R83" i="1"/>
  <c r="Q7" i="1"/>
  <c r="R7" i="1" s="1"/>
  <c r="Q9" i="1"/>
  <c r="R9" i="1" s="1"/>
  <c r="Q11" i="1"/>
  <c r="R11" i="1" s="1"/>
  <c r="Q17" i="1"/>
  <c r="R17" i="1" s="1"/>
  <c r="R19" i="1"/>
  <c r="R21" i="1"/>
  <c r="R23" i="1"/>
  <c r="Q25" i="1"/>
  <c r="R25" i="1" s="1"/>
  <c r="Q27" i="1"/>
  <c r="R27" i="1" s="1"/>
  <c r="Q29" i="1"/>
  <c r="R29" i="1" s="1"/>
  <c r="Q31" i="1"/>
  <c r="R31" i="1" s="1"/>
  <c r="R58" i="1"/>
  <c r="Q60" i="1"/>
  <c r="R60" i="1" s="1"/>
  <c r="Q62" i="1"/>
  <c r="R62" i="1" s="1"/>
  <c r="Q64" i="1"/>
  <c r="R64" i="1" s="1"/>
  <c r="Q66" i="1"/>
  <c r="R66" i="1" s="1"/>
  <c r="R70" i="1"/>
  <c r="Q74" i="1"/>
  <c r="Q82" i="1"/>
  <c r="R82" i="1" s="1"/>
  <c r="R88" i="1"/>
  <c r="Q90" i="1"/>
  <c r="K56" i="1"/>
  <c r="K5" i="1" s="1"/>
  <c r="P56" i="1"/>
  <c r="U56" i="1" s="1"/>
  <c r="V83" i="1"/>
  <c r="V75" i="1"/>
  <c r="U95" i="1"/>
  <c r="V87" i="1"/>
  <c r="V79" i="1"/>
  <c r="V71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5" i="1"/>
  <c r="V81" i="1"/>
  <c r="V77" i="1"/>
  <c r="V73" i="1"/>
  <c r="V69" i="1"/>
  <c r="V64" i="1"/>
  <c r="V60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88" i="1"/>
  <c r="V86" i="1"/>
  <c r="V84" i="1"/>
  <c r="V82" i="1"/>
  <c r="V80" i="1"/>
  <c r="V78" i="1"/>
  <c r="V76" i="1"/>
  <c r="V74" i="1"/>
  <c r="V72" i="1"/>
  <c r="V70" i="1"/>
  <c r="V68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90" i="1" l="1"/>
  <c r="U90" i="1"/>
  <c r="AD82" i="1"/>
  <c r="U82" i="1"/>
  <c r="AD70" i="1"/>
  <c r="U70" i="1"/>
  <c r="AD64" i="1"/>
  <c r="U64" i="1"/>
  <c r="AD60" i="1"/>
  <c r="U60" i="1"/>
  <c r="AD31" i="1"/>
  <c r="U31" i="1"/>
  <c r="AD27" i="1"/>
  <c r="U27" i="1"/>
  <c r="AD23" i="1"/>
  <c r="U23" i="1"/>
  <c r="AD19" i="1"/>
  <c r="U19" i="1"/>
  <c r="AD11" i="1"/>
  <c r="U11" i="1"/>
  <c r="AD7" i="1"/>
  <c r="U7" i="1"/>
  <c r="AD67" i="1"/>
  <c r="U67" i="1"/>
  <c r="AD59" i="1"/>
  <c r="U59" i="1"/>
  <c r="AD24" i="1"/>
  <c r="U24" i="1"/>
  <c r="AD16" i="1"/>
  <c r="U16" i="1"/>
  <c r="AD87" i="1"/>
  <c r="U87" i="1"/>
  <c r="AD69" i="1"/>
  <c r="U69" i="1"/>
  <c r="AD61" i="1"/>
  <c r="U61" i="1"/>
  <c r="AD26" i="1"/>
  <c r="U26" i="1"/>
  <c r="AD18" i="1"/>
  <c r="U18" i="1"/>
  <c r="AD34" i="1"/>
  <c r="U34" i="1"/>
  <c r="AD40" i="1"/>
  <c r="U40" i="1"/>
  <c r="AD44" i="1"/>
  <c r="U44" i="1"/>
  <c r="AD54" i="1"/>
  <c r="U54" i="1"/>
  <c r="R5" i="1"/>
  <c r="V56" i="1"/>
  <c r="AD88" i="1"/>
  <c r="U88" i="1"/>
  <c r="AD74" i="1"/>
  <c r="U74" i="1"/>
  <c r="AD66" i="1"/>
  <c r="U66" i="1"/>
  <c r="AD62" i="1"/>
  <c r="U62" i="1"/>
  <c r="AD58" i="1"/>
  <c r="U58" i="1"/>
  <c r="AD29" i="1"/>
  <c r="U29" i="1"/>
  <c r="AD25" i="1"/>
  <c r="U25" i="1"/>
  <c r="AD21" i="1"/>
  <c r="U21" i="1"/>
  <c r="AD17" i="1"/>
  <c r="U17" i="1"/>
  <c r="AD9" i="1"/>
  <c r="U9" i="1"/>
  <c r="AD83" i="1"/>
  <c r="U83" i="1"/>
  <c r="AD63" i="1"/>
  <c r="U63" i="1"/>
  <c r="AD28" i="1"/>
  <c r="U28" i="1"/>
  <c r="AD20" i="1"/>
  <c r="U20" i="1"/>
  <c r="AD8" i="1"/>
  <c r="U8" i="1"/>
  <c r="AD73" i="1"/>
  <c r="U73" i="1"/>
  <c r="AD65" i="1"/>
  <c r="U65" i="1"/>
  <c r="AD57" i="1"/>
  <c r="U57" i="1"/>
  <c r="AD22" i="1"/>
  <c r="U22" i="1"/>
  <c r="AD10" i="1"/>
  <c r="U10" i="1"/>
  <c r="AD38" i="1"/>
  <c r="U38" i="1"/>
  <c r="AD42" i="1"/>
  <c r="U42" i="1"/>
  <c r="AD48" i="1"/>
  <c r="U48" i="1"/>
  <c r="AD85" i="1"/>
  <c r="U85" i="1"/>
  <c r="AD5" i="1"/>
  <c r="Q5" i="1"/>
  <c r="P5" i="1"/>
</calcChain>
</file>

<file path=xl/sharedStrings.xml><?xml version="1.0" encoding="utf-8"?>
<sst xmlns="http://schemas.openxmlformats.org/spreadsheetml/2006/main" count="353" uniqueCount="147">
  <si>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</si>
  <si>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</si>
  <si>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</si>
  <si>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</si>
  <si>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</si>
  <si>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</si>
  <si>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</si>
  <si>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</si>
  <si>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</si>
  <si>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</si>
  <si>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</si>
  <si>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</si>
  <si>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</si>
  <si>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</si>
  <si>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</si>
  <si>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</si>
  <si>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</si>
  <si>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</si>
  <si>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</si>
  <si>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</si>
  <si>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</si>
  <si>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</si>
  <si>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</si>
  <si>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16,09,(1)</t>
  </si>
  <si>
    <t>16,09,(2)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</si>
  <si>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</si>
  <si>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</si>
  <si>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</si>
  <si>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</si>
  <si>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</si>
  <si>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</si>
  <si>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</si>
  <si>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</si>
  <si>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</si>
  <si>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</si>
  <si>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</si>
  <si>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</si>
  <si>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</si>
  <si>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</si>
  <si>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</si>
  <si>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</si>
  <si>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</si>
  <si>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</si>
  <si>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</si>
  <si>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</si>
  <si>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</si>
  <si>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</si>
  <si>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</si>
  <si>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</si>
  <si>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</si>
  <si>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</si>
  <si>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</si>
  <si>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</si>
  <si>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</si>
  <si>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</si>
  <si>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</si>
  <si>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</si>
  <si>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</si>
  <si>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</si>
  <si>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</si>
  <si>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</si>
  <si>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</si>
  <si>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</si>
  <si>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</si>
  <si>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</si>
  <si>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</si>
  <si>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</si>
  <si>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</si>
  <si>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</si>
  <si>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</si>
  <si>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</si>
  <si>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</si>
  <si>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</si>
  <si>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</si>
  <si>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</si>
  <si>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</si>
  <si>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</si>
  <si>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</si>
  <si>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</si>
  <si>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</si>
  <si>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</si>
  <si>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</si>
  <si>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</si>
  <si>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</si>
  <si>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</si>
  <si>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</si>
  <si>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</si>
  <si>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</si>
  <si>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</si>
  <si>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</si>
  <si>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</si>
  <si>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</si>
  <si>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</si>
  <si>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</si>
  <si>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</si>
  <si>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</si>
  <si>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</si>
  <si>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</si>
  <si>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13,09,24 филиал обнулил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</si>
  <si>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</si>
  <si>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</si>
  <si>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</si>
  <si>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</si>
  <si>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</si>
  <si>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</si>
  <si>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</si>
  <si>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</si>
  <si>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</si>
  <si>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</si>
  <si>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</si>
  <si>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</si>
  <si>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</si>
  <si>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</si>
  <si>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</si>
  <si>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</si>
  <si>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</si>
  <si>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</si>
  <si>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</si>
  <si>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</si>
  <si>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</si>
  <si>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</si>
  <si>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</si>
  <si>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</si>
  <si>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</si>
  <si>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</si>
  <si>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</si>
  <si>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</si>
  <si>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</si>
  <si>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</si>
  <si>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</si>
  <si>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</si>
  <si>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</si>
  <si>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</si>
  <si>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</si>
  <si>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</si>
  <si>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</si>
  <si>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</si>
  <si>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</si>
  <si>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</si>
  <si>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</si>
  <si>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</si>
  <si>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слабая реализация</t>
  </si>
  <si>
    <t>слабая реализация, остаток 122</t>
  </si>
  <si>
    <t>18,09,24 филиал обнулил</t>
  </si>
  <si>
    <t>18,09,24 филиал обнулил / новинка</t>
  </si>
  <si>
    <t>заказ</t>
  </si>
  <si>
    <t>21,09,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</si>
</sst>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7109375" customWidth="1"/>
    <col min="10" max="11" width="6.85546875" customWidth="1"/>
    <col min="12" max="13" width="1.140625" customWidth="1"/>
    <col min="14" max="19" width="6.85546875" customWidth="1"/>
    <col min="20" max="20" width="21.28515625" customWidth="1"/>
    <col min="21" max="22" width="5.7109375" customWidth="1"/>
    <col min="23" max="28" width="6.140625" customWidth="1"/>
    <col min="29" max="29" width="34.855468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44088.703000000009</v>
      </c>
      <c r="F5" s="4">
        <f>SUM(F6:F497)</f>
        <v>45479.513999999988</v>
      </c>
      <c r="G5" s="6"/>
      <c r="H5" s="1"/>
      <c r="I5" s="1"/>
      <c r="J5" s="4">
        <f t="shared" ref="J5:S5" si="0">SUM(J6:J497)</f>
        <v>43472.675000000003</v>
      </c>
      <c r="K5" s="4">
        <f t="shared" si="0"/>
        <v>616.02800000000002</v>
      </c>
      <c r="L5" s="4">
        <f t="shared" si="0"/>
        <v>0</v>
      </c>
      <c r="M5" s="4">
        <f t="shared" si="0"/>
        <v>0</v>
      </c>
      <c r="N5" s="4">
        <f t="shared" si="0"/>
        <v>10800</v>
      </c>
      <c r="O5" s="4">
        <f t="shared" si="0"/>
        <v>14024.929560000013</v>
      </c>
      <c r="P5" s="4">
        <f t="shared" si="0"/>
        <v>8817.7405999999955</v>
      </c>
      <c r="Q5" s="4">
        <f t="shared" si="0"/>
        <v>21946.934559999991</v>
      </c>
      <c r="R5" s="4">
        <f t="shared" si="0"/>
        <v>21339.962159999992</v>
      </c>
      <c r="S5" s="4">
        <f t="shared" si="0"/>
        <v>500</v>
      </c>
      <c r="T5" s="1"/>
      <c r="U5" s="1"/>
      <c r="V5" s="1"/>
      <c r="W5" s="4">
        <f t="shared" ref="W5:AB5" si="1">SUM(W6:W497)</f>
        <v>8948.8618000000006</v>
      </c>
      <c r="X5" s="4">
        <f t="shared" si="1"/>
        <v>8928.9189999999962</v>
      </c>
      <c r="Y5" s="4">
        <f t="shared" si="1"/>
        <v>8101.3339999999971</v>
      </c>
      <c r="Z5" s="4">
        <f t="shared" si="1"/>
        <v>8112.0959999999995</v>
      </c>
      <c r="AA5" s="4">
        <f t="shared" si="1"/>
        <v>8528.0953999999983</v>
      </c>
      <c r="AB5" s="4">
        <f t="shared" si="1"/>
        <v>8387.2094000000034</v>
      </c>
      <c r="AC5" s="1"/>
      <c r="AD5" s="4">
        <f>SUM(AD6:AD497)</f>
        <v>17289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1461.298</v>
      </c>
      <c r="D6" s="1">
        <v>1225.7840000000001</v>
      </c>
      <c r="E6" s="1">
        <v>1222.528</v>
      </c>
      <c r="F6" s="1">
        <v>1253.2190000000001</v>
      </c>
      <c r="G6" s="6">
        <v>1</v>
      </c>
      <c r="H6" s="1">
        <v>50</v>
      </c>
      <c r="I6" s="1" t="s">
        <v>34</v>
      </c>
      <c r="J6" s="1">
        <v>1097.7</v>
      </c>
      <c r="K6" s="1">
        <f t="shared" ref="K6:K37" si="2">E6-J6</f>
        <v>124.82799999999997</v>
      </c>
      <c r="L6" s="1"/>
      <c r="M6" s="1"/>
      <c r="N6" s="1">
        <v>250</v>
      </c>
      <c r="O6" s="1">
        <v>436.61478000000079</v>
      </c>
      <c r="P6" s="1">
        <f>E6/5</f>
        <v>244.50560000000002</v>
      </c>
      <c r="Q6" s="5">
        <f>10.4*P6-O6-N6-F6</f>
        <v>603.02445999999918</v>
      </c>
      <c r="R6" s="5">
        <f>Q6</f>
        <v>603.02445999999918</v>
      </c>
      <c r="S6" s="5"/>
      <c r="T6" s="1"/>
      <c r="U6" s="1">
        <f>(F6+N6+O6+R6)/P6</f>
        <v>10.399999999999999</v>
      </c>
      <c r="V6" s="1">
        <f>(F6+N6+O6)/P6</f>
        <v>7.933698778269294</v>
      </c>
      <c r="W6" s="1">
        <v>237.94640000000001</v>
      </c>
      <c r="X6" s="1">
        <v>256.31779999999998</v>
      </c>
      <c r="Y6" s="1">
        <v>220.28919999999999</v>
      </c>
      <c r="Z6" s="1">
        <v>212.2064</v>
      </c>
      <c r="AA6" s="1">
        <v>280.1474</v>
      </c>
      <c r="AB6" s="1">
        <v>264.459</v>
      </c>
      <c r="AC6" s="1" t="s">
        <v>35</v>
      </c>
      <c r="AD6" s="1">
        <f>ROUND(R6*G6,0)</f>
        <v>603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659.96400000000006</v>
      </c>
      <c r="D7" s="1">
        <v>210.18199999999999</v>
      </c>
      <c r="E7" s="1">
        <v>407.80399999999997</v>
      </c>
      <c r="F7" s="1">
        <v>406.78399999999999</v>
      </c>
      <c r="G7" s="6">
        <v>1</v>
      </c>
      <c r="H7" s="1">
        <v>45</v>
      </c>
      <c r="I7" s="1" t="s">
        <v>34</v>
      </c>
      <c r="J7" s="1">
        <v>384.45</v>
      </c>
      <c r="K7" s="1">
        <f t="shared" si="2"/>
        <v>23.353999999999985</v>
      </c>
      <c r="L7" s="1"/>
      <c r="M7" s="1"/>
      <c r="N7" s="1"/>
      <c r="O7" s="1">
        <v>0</v>
      </c>
      <c r="P7" s="1">
        <f t="shared" ref="P7:P67" si="3">E7/5</f>
        <v>81.5608</v>
      </c>
      <c r="Q7" s="5">
        <f t="shared" ref="Q7:Q31" si="4">10*P7-O7-N7-F7</f>
        <v>408.82399999999996</v>
      </c>
      <c r="R7" s="5">
        <f t="shared" ref="R7:R32" si="5">Q7</f>
        <v>408.82399999999996</v>
      </c>
      <c r="S7" s="5"/>
      <c r="T7" s="1"/>
      <c r="U7" s="1">
        <f t="shared" ref="U7:U32" si="6">(F7+N7+O7+R7)/P7</f>
        <v>10</v>
      </c>
      <c r="V7" s="1">
        <f t="shared" ref="V7:V67" si="7">(F7+N7+O7)/P7</f>
        <v>4.9874939922119452</v>
      </c>
      <c r="W7" s="1">
        <v>62.904800000000002</v>
      </c>
      <c r="X7" s="1">
        <v>64.103999999999999</v>
      </c>
      <c r="Y7" s="1">
        <v>94.799000000000007</v>
      </c>
      <c r="Z7" s="1">
        <v>95.984200000000001</v>
      </c>
      <c r="AA7" s="1">
        <v>87.714200000000005</v>
      </c>
      <c r="AB7" s="1">
        <v>86.731999999999999</v>
      </c>
      <c r="AC7" s="1"/>
      <c r="AD7" s="1">
        <f t="shared" ref="AD7:AD32" si="8">ROUND(R7*G7,0)</f>
        <v>409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702.15200000000004</v>
      </c>
      <c r="D8" s="1">
        <v>470.62400000000002</v>
      </c>
      <c r="E8" s="1">
        <v>514.12</v>
      </c>
      <c r="F8" s="1">
        <v>558.98299999999995</v>
      </c>
      <c r="G8" s="6">
        <v>1</v>
      </c>
      <c r="H8" s="1">
        <v>45</v>
      </c>
      <c r="I8" s="1" t="s">
        <v>34</v>
      </c>
      <c r="J8" s="1">
        <v>464</v>
      </c>
      <c r="K8" s="1">
        <f t="shared" si="2"/>
        <v>50.120000000000005</v>
      </c>
      <c r="L8" s="1"/>
      <c r="M8" s="1"/>
      <c r="N8" s="1">
        <v>100</v>
      </c>
      <c r="O8" s="1">
        <v>141.40770000000009</v>
      </c>
      <c r="P8" s="1">
        <f t="shared" si="3"/>
        <v>102.824</v>
      </c>
      <c r="Q8" s="5">
        <f t="shared" si="4"/>
        <v>227.84929999999997</v>
      </c>
      <c r="R8" s="5">
        <f t="shared" si="5"/>
        <v>227.84929999999997</v>
      </c>
      <c r="S8" s="5"/>
      <c r="T8" s="1"/>
      <c r="U8" s="1">
        <f t="shared" si="6"/>
        <v>10</v>
      </c>
      <c r="V8" s="1">
        <f t="shared" si="7"/>
        <v>7.7840844549910528</v>
      </c>
      <c r="W8" s="1">
        <v>105.1748</v>
      </c>
      <c r="X8" s="1">
        <v>105.98480000000001</v>
      </c>
      <c r="Y8" s="1">
        <v>106.22620000000001</v>
      </c>
      <c r="Z8" s="1">
        <v>114.15860000000001</v>
      </c>
      <c r="AA8" s="1">
        <v>124.5966</v>
      </c>
      <c r="AB8" s="1">
        <v>118.22020000000001</v>
      </c>
      <c r="AC8" s="1"/>
      <c r="AD8" s="1">
        <f t="shared" si="8"/>
        <v>228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314.887</v>
      </c>
      <c r="D9" s="1">
        <v>23.57</v>
      </c>
      <c r="E9" s="1">
        <v>196.34700000000001</v>
      </c>
      <c r="F9" s="1">
        <v>103.375</v>
      </c>
      <c r="G9" s="6">
        <v>1</v>
      </c>
      <c r="H9" s="1">
        <v>40</v>
      </c>
      <c r="I9" s="1" t="s">
        <v>34</v>
      </c>
      <c r="J9" s="1">
        <v>178.5</v>
      </c>
      <c r="K9" s="1">
        <f t="shared" si="2"/>
        <v>17.847000000000008</v>
      </c>
      <c r="L9" s="1"/>
      <c r="M9" s="1"/>
      <c r="N9" s="1"/>
      <c r="O9" s="1">
        <v>97.569600000000037</v>
      </c>
      <c r="P9" s="1">
        <f t="shared" si="3"/>
        <v>39.269400000000005</v>
      </c>
      <c r="Q9" s="5">
        <f t="shared" si="4"/>
        <v>191.74940000000004</v>
      </c>
      <c r="R9" s="5">
        <f t="shared" si="5"/>
        <v>191.74940000000004</v>
      </c>
      <c r="S9" s="5"/>
      <c r="T9" s="1"/>
      <c r="U9" s="1">
        <f t="shared" si="6"/>
        <v>10</v>
      </c>
      <c r="V9" s="1">
        <f t="shared" si="7"/>
        <v>5.117078437663932</v>
      </c>
      <c r="W9" s="1">
        <v>31.921600000000002</v>
      </c>
      <c r="X9" s="1">
        <v>29.142800000000001</v>
      </c>
      <c r="Y9" s="1">
        <v>30.789200000000001</v>
      </c>
      <c r="Z9" s="1">
        <v>40.487000000000002</v>
      </c>
      <c r="AA9" s="1">
        <v>41.392200000000003</v>
      </c>
      <c r="AB9" s="1">
        <v>35.243400000000001</v>
      </c>
      <c r="AC9" s="1"/>
      <c r="AD9" s="1">
        <f t="shared" si="8"/>
        <v>192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417</v>
      </c>
      <c r="D10" s="1">
        <v>354</v>
      </c>
      <c r="E10" s="1">
        <v>368</v>
      </c>
      <c r="F10" s="1">
        <v>317</v>
      </c>
      <c r="G10" s="6">
        <v>0.45</v>
      </c>
      <c r="H10" s="1">
        <v>45</v>
      </c>
      <c r="I10" s="1" t="s">
        <v>34</v>
      </c>
      <c r="J10" s="1">
        <v>371</v>
      </c>
      <c r="K10" s="1">
        <f t="shared" si="2"/>
        <v>-3</v>
      </c>
      <c r="L10" s="1"/>
      <c r="M10" s="1"/>
      <c r="N10" s="1"/>
      <c r="O10" s="1">
        <v>147.5599999999998</v>
      </c>
      <c r="P10" s="1">
        <f t="shared" si="3"/>
        <v>73.599999999999994</v>
      </c>
      <c r="Q10" s="5">
        <f t="shared" si="4"/>
        <v>271.44000000000017</v>
      </c>
      <c r="R10" s="5">
        <f t="shared" si="5"/>
        <v>271.44000000000017</v>
      </c>
      <c r="S10" s="5"/>
      <c r="T10" s="1"/>
      <c r="U10" s="1">
        <f t="shared" si="6"/>
        <v>10</v>
      </c>
      <c r="V10" s="1">
        <f t="shared" si="7"/>
        <v>6.3119565217391287</v>
      </c>
      <c r="W10" s="1">
        <v>69</v>
      </c>
      <c r="X10" s="1">
        <v>70</v>
      </c>
      <c r="Y10" s="1">
        <v>66.8</v>
      </c>
      <c r="Z10" s="1">
        <v>66.8</v>
      </c>
      <c r="AA10" s="1">
        <v>60.6</v>
      </c>
      <c r="AB10" s="1">
        <v>63.4</v>
      </c>
      <c r="AC10" s="1"/>
      <c r="AD10" s="1">
        <f t="shared" si="8"/>
        <v>122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644</v>
      </c>
      <c r="D11" s="1">
        <v>618</v>
      </c>
      <c r="E11" s="1">
        <v>676</v>
      </c>
      <c r="F11" s="1">
        <v>514</v>
      </c>
      <c r="G11" s="6">
        <v>0.45</v>
      </c>
      <c r="H11" s="1">
        <v>45</v>
      </c>
      <c r="I11" s="1" t="s">
        <v>34</v>
      </c>
      <c r="J11" s="1">
        <v>666</v>
      </c>
      <c r="K11" s="1">
        <f t="shared" si="2"/>
        <v>10</v>
      </c>
      <c r="L11" s="1"/>
      <c r="M11" s="1"/>
      <c r="N11" s="1">
        <v>250</v>
      </c>
      <c r="O11" s="1">
        <v>316.62800000000038</v>
      </c>
      <c r="P11" s="1">
        <f t="shared" si="3"/>
        <v>135.19999999999999</v>
      </c>
      <c r="Q11" s="5">
        <f t="shared" si="4"/>
        <v>271.37199999999962</v>
      </c>
      <c r="R11" s="5">
        <f t="shared" si="5"/>
        <v>271.37199999999962</v>
      </c>
      <c r="S11" s="5"/>
      <c r="T11" s="1"/>
      <c r="U11" s="1">
        <f t="shared" si="6"/>
        <v>10</v>
      </c>
      <c r="V11" s="1">
        <f t="shared" si="7"/>
        <v>7.9928106508875771</v>
      </c>
      <c r="W11" s="1">
        <v>135.80000000000001</v>
      </c>
      <c r="X11" s="1">
        <v>121.4</v>
      </c>
      <c r="Y11" s="1">
        <v>105.8</v>
      </c>
      <c r="Z11" s="1">
        <v>116.4</v>
      </c>
      <c r="AA11" s="1">
        <v>113.6</v>
      </c>
      <c r="AB11" s="1">
        <v>111.4</v>
      </c>
      <c r="AC11" s="1"/>
      <c r="AD11" s="1">
        <f t="shared" si="8"/>
        <v>122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169</v>
      </c>
      <c r="D12" s="1">
        <v>195</v>
      </c>
      <c r="E12" s="1">
        <v>120</v>
      </c>
      <c r="F12" s="1">
        <v>226</v>
      </c>
      <c r="G12" s="6">
        <v>0.17</v>
      </c>
      <c r="H12" s="1">
        <v>180</v>
      </c>
      <c r="I12" s="1" t="s">
        <v>34</v>
      </c>
      <c r="J12" s="1">
        <v>116</v>
      </c>
      <c r="K12" s="1">
        <f t="shared" si="2"/>
        <v>4</v>
      </c>
      <c r="L12" s="1"/>
      <c r="M12" s="1"/>
      <c r="N12" s="1"/>
      <c r="O12" s="1">
        <v>173.46</v>
      </c>
      <c r="P12" s="1">
        <f t="shared" si="3"/>
        <v>24</v>
      </c>
      <c r="Q12" s="5"/>
      <c r="R12" s="5">
        <f t="shared" si="5"/>
        <v>0</v>
      </c>
      <c r="S12" s="5"/>
      <c r="T12" s="1"/>
      <c r="U12" s="1">
        <f t="shared" si="6"/>
        <v>16.644166666666667</v>
      </c>
      <c r="V12" s="1">
        <f t="shared" si="7"/>
        <v>16.644166666666667</v>
      </c>
      <c r="W12" s="1">
        <v>40.200000000000003</v>
      </c>
      <c r="X12" s="1">
        <v>34.200000000000003</v>
      </c>
      <c r="Y12" s="1">
        <v>24.8</v>
      </c>
      <c r="Z12" s="1">
        <v>29</v>
      </c>
      <c r="AA12" s="1">
        <v>27</v>
      </c>
      <c r="AB12" s="1">
        <v>21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143</v>
      </c>
      <c r="D13" s="1">
        <v>192</v>
      </c>
      <c r="E13" s="1">
        <v>133</v>
      </c>
      <c r="F13" s="1">
        <v>179</v>
      </c>
      <c r="G13" s="6">
        <v>0.3</v>
      </c>
      <c r="H13" s="1">
        <v>40</v>
      </c>
      <c r="I13" s="1" t="s">
        <v>34</v>
      </c>
      <c r="J13" s="1">
        <v>148</v>
      </c>
      <c r="K13" s="1">
        <f t="shared" si="2"/>
        <v>-15</v>
      </c>
      <c r="L13" s="1"/>
      <c r="M13" s="1"/>
      <c r="N13" s="1"/>
      <c r="O13" s="1">
        <v>182.4</v>
      </c>
      <c r="P13" s="1">
        <f t="shared" si="3"/>
        <v>26.6</v>
      </c>
      <c r="Q13" s="5"/>
      <c r="R13" s="5">
        <f t="shared" si="5"/>
        <v>0</v>
      </c>
      <c r="S13" s="5"/>
      <c r="T13" s="1"/>
      <c r="U13" s="1">
        <f t="shared" si="6"/>
        <v>13.586466165413531</v>
      </c>
      <c r="V13" s="1">
        <f t="shared" si="7"/>
        <v>13.586466165413531</v>
      </c>
      <c r="W13" s="1">
        <v>38.4</v>
      </c>
      <c r="X13" s="1">
        <v>31.2</v>
      </c>
      <c r="Y13" s="1">
        <v>21.6</v>
      </c>
      <c r="Z13" s="1">
        <v>27</v>
      </c>
      <c r="AA13" s="1">
        <v>23.6</v>
      </c>
      <c r="AB13" s="1">
        <v>23.2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>
        <v>165</v>
      </c>
      <c r="K14" s="1">
        <f t="shared" si="2"/>
        <v>-165</v>
      </c>
      <c r="L14" s="1"/>
      <c r="M14" s="1"/>
      <c r="N14" s="16"/>
      <c r="O14" s="1">
        <v>0</v>
      </c>
      <c r="P14" s="1">
        <f t="shared" si="3"/>
        <v>0</v>
      </c>
      <c r="Q14" s="17">
        <v>150</v>
      </c>
      <c r="R14" s="5">
        <f t="shared" si="5"/>
        <v>150</v>
      </c>
      <c r="S14" s="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2.4</v>
      </c>
      <c r="Z14" s="1">
        <v>30.2</v>
      </c>
      <c r="AA14" s="1">
        <v>41.8</v>
      </c>
      <c r="AB14" s="1">
        <v>24</v>
      </c>
      <c r="AC14" s="16" t="s">
        <v>45</v>
      </c>
      <c r="AD14" s="1">
        <f t="shared" si="8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345</v>
      </c>
      <c r="D15" s="1">
        <v>450</v>
      </c>
      <c r="E15" s="1">
        <v>278</v>
      </c>
      <c r="F15" s="1">
        <v>452</v>
      </c>
      <c r="G15" s="6">
        <v>0.17</v>
      </c>
      <c r="H15" s="1">
        <v>180</v>
      </c>
      <c r="I15" s="1" t="s">
        <v>34</v>
      </c>
      <c r="J15" s="1">
        <v>255</v>
      </c>
      <c r="K15" s="1">
        <f t="shared" si="2"/>
        <v>23</v>
      </c>
      <c r="L15" s="1"/>
      <c r="M15" s="1"/>
      <c r="N15" s="1"/>
      <c r="O15" s="1">
        <v>247.8600000000001</v>
      </c>
      <c r="P15" s="1">
        <f t="shared" si="3"/>
        <v>55.6</v>
      </c>
      <c r="Q15" s="5"/>
      <c r="R15" s="5">
        <f t="shared" si="5"/>
        <v>0</v>
      </c>
      <c r="S15" s="5"/>
      <c r="T15" s="1"/>
      <c r="U15" s="1">
        <f t="shared" si="6"/>
        <v>12.587410071942449</v>
      </c>
      <c r="V15" s="1">
        <f t="shared" si="7"/>
        <v>12.587410071942449</v>
      </c>
      <c r="W15" s="1">
        <v>79</v>
      </c>
      <c r="X15" s="1">
        <v>72.599999999999994</v>
      </c>
      <c r="Y15" s="1">
        <v>56</v>
      </c>
      <c r="Z15" s="1">
        <v>62.8</v>
      </c>
      <c r="AA15" s="1">
        <v>55.2</v>
      </c>
      <c r="AB15" s="1">
        <v>58.2</v>
      </c>
      <c r="AC15" s="1"/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157</v>
      </c>
      <c r="D16" s="1">
        <v>102</v>
      </c>
      <c r="E16" s="1">
        <v>100</v>
      </c>
      <c r="F16" s="1">
        <v>138</v>
      </c>
      <c r="G16" s="6">
        <v>0.35</v>
      </c>
      <c r="H16" s="1">
        <v>50</v>
      </c>
      <c r="I16" s="1" t="s">
        <v>34</v>
      </c>
      <c r="J16" s="1">
        <v>106</v>
      </c>
      <c r="K16" s="1">
        <f t="shared" si="2"/>
        <v>-6</v>
      </c>
      <c r="L16" s="1"/>
      <c r="M16" s="1"/>
      <c r="N16" s="1"/>
      <c r="O16" s="1">
        <v>20.460000000000012</v>
      </c>
      <c r="P16" s="1">
        <f t="shared" si="3"/>
        <v>20</v>
      </c>
      <c r="Q16" s="5">
        <f t="shared" si="4"/>
        <v>41.539999999999992</v>
      </c>
      <c r="R16" s="5">
        <f t="shared" si="5"/>
        <v>41.539999999999992</v>
      </c>
      <c r="S16" s="5"/>
      <c r="T16" s="1"/>
      <c r="U16" s="1">
        <f t="shared" si="6"/>
        <v>10</v>
      </c>
      <c r="V16" s="1">
        <f t="shared" si="7"/>
        <v>7.923</v>
      </c>
      <c r="W16" s="1">
        <v>22</v>
      </c>
      <c r="X16" s="1">
        <v>24.2</v>
      </c>
      <c r="Y16" s="1">
        <v>27.2</v>
      </c>
      <c r="Z16" s="1">
        <v>25.8</v>
      </c>
      <c r="AA16" s="1">
        <v>17.399999999999999</v>
      </c>
      <c r="AB16" s="1">
        <v>14.8</v>
      </c>
      <c r="AC16" s="1"/>
      <c r="AD16" s="1">
        <f t="shared" si="8"/>
        <v>15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40</v>
      </c>
      <c r="C17" s="1">
        <v>212</v>
      </c>
      <c r="D17" s="1">
        <v>102</v>
      </c>
      <c r="E17" s="1">
        <v>124</v>
      </c>
      <c r="F17" s="1">
        <v>167</v>
      </c>
      <c r="G17" s="6">
        <v>0.35</v>
      </c>
      <c r="H17" s="1">
        <v>50</v>
      </c>
      <c r="I17" s="1" t="s">
        <v>34</v>
      </c>
      <c r="J17" s="1">
        <v>130</v>
      </c>
      <c r="K17" s="1">
        <f t="shared" si="2"/>
        <v>-6</v>
      </c>
      <c r="L17" s="1"/>
      <c r="M17" s="1"/>
      <c r="N17" s="1"/>
      <c r="O17" s="1">
        <v>0</v>
      </c>
      <c r="P17" s="1">
        <f t="shared" si="3"/>
        <v>24.8</v>
      </c>
      <c r="Q17" s="5">
        <f t="shared" si="4"/>
        <v>81</v>
      </c>
      <c r="R17" s="5">
        <f t="shared" si="5"/>
        <v>81</v>
      </c>
      <c r="S17" s="5"/>
      <c r="T17" s="1"/>
      <c r="U17" s="1">
        <f t="shared" si="6"/>
        <v>10</v>
      </c>
      <c r="V17" s="1">
        <f t="shared" si="7"/>
        <v>6.7338709677419351</v>
      </c>
      <c r="W17" s="1">
        <v>25.8</v>
      </c>
      <c r="X17" s="1">
        <v>28.4</v>
      </c>
      <c r="Y17" s="1">
        <v>36.200000000000003</v>
      </c>
      <c r="Z17" s="1">
        <v>32.799999999999997</v>
      </c>
      <c r="AA17" s="1">
        <v>19.2</v>
      </c>
      <c r="AB17" s="1">
        <v>20.6</v>
      </c>
      <c r="AC17" s="1"/>
      <c r="AD17" s="1">
        <f t="shared" si="8"/>
        <v>28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1305.1210000000001</v>
      </c>
      <c r="D18" s="1">
        <v>675.49599999999998</v>
      </c>
      <c r="E18" s="1">
        <v>1037.049</v>
      </c>
      <c r="F18" s="1">
        <v>690.12199999999996</v>
      </c>
      <c r="G18" s="6">
        <v>1</v>
      </c>
      <c r="H18" s="1">
        <v>55</v>
      </c>
      <c r="I18" s="1" t="s">
        <v>34</v>
      </c>
      <c r="J18" s="1">
        <v>992.92499999999995</v>
      </c>
      <c r="K18" s="1">
        <f t="shared" si="2"/>
        <v>44.124000000000024</v>
      </c>
      <c r="L18" s="1"/>
      <c r="M18" s="1"/>
      <c r="N18" s="1">
        <v>200</v>
      </c>
      <c r="O18" s="1">
        <v>369.36579999999998</v>
      </c>
      <c r="P18" s="1">
        <f t="shared" si="3"/>
        <v>207.40979999999999</v>
      </c>
      <c r="Q18" s="5">
        <f>10.4*P18-O18-N18-F18</f>
        <v>897.57412000000011</v>
      </c>
      <c r="R18" s="5">
        <f t="shared" si="5"/>
        <v>897.57412000000011</v>
      </c>
      <c r="S18" s="5"/>
      <c r="T18" s="1"/>
      <c r="U18" s="1">
        <f t="shared" si="6"/>
        <v>10.4</v>
      </c>
      <c r="V18" s="1">
        <f t="shared" si="7"/>
        <v>6.0724604141173657</v>
      </c>
      <c r="W18" s="1">
        <v>186.25479999999999</v>
      </c>
      <c r="X18" s="1">
        <v>179.18180000000001</v>
      </c>
      <c r="Y18" s="1">
        <v>180.26060000000001</v>
      </c>
      <c r="Z18" s="1">
        <v>186.31440000000001</v>
      </c>
      <c r="AA18" s="1">
        <v>201.19540000000001</v>
      </c>
      <c r="AB18" s="1">
        <v>200.88560000000001</v>
      </c>
      <c r="AC18" s="1"/>
      <c r="AD18" s="1">
        <f t="shared" si="8"/>
        <v>898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2844.4279999999999</v>
      </c>
      <c r="D19" s="1">
        <v>1915.98</v>
      </c>
      <c r="E19" s="1">
        <v>2205.7739999999999</v>
      </c>
      <c r="F19" s="1">
        <v>2067.4969999999998</v>
      </c>
      <c r="G19" s="6">
        <v>1</v>
      </c>
      <c r="H19" s="1">
        <v>50</v>
      </c>
      <c r="I19" s="1" t="s">
        <v>34</v>
      </c>
      <c r="J19" s="1">
        <v>2210.1</v>
      </c>
      <c r="K19" s="1">
        <f t="shared" si="2"/>
        <v>-4.3260000000000218</v>
      </c>
      <c r="L19" s="1"/>
      <c r="M19" s="1"/>
      <c r="N19" s="1">
        <v>700</v>
      </c>
      <c r="O19" s="1">
        <v>820.6705400000028</v>
      </c>
      <c r="P19" s="1">
        <f t="shared" si="3"/>
        <v>441.15479999999997</v>
      </c>
      <c r="Q19" s="5">
        <f>10.4*P19-O19-N19-F19</f>
        <v>999.84237999999687</v>
      </c>
      <c r="R19" s="5">
        <f t="shared" si="5"/>
        <v>999.84237999999687</v>
      </c>
      <c r="S19" s="5"/>
      <c r="T19" s="1"/>
      <c r="U19" s="1">
        <f t="shared" si="6"/>
        <v>10.4</v>
      </c>
      <c r="V19" s="1">
        <f t="shared" si="7"/>
        <v>8.1335792787475114</v>
      </c>
      <c r="W19" s="1">
        <v>414.85919999999999</v>
      </c>
      <c r="X19" s="1">
        <v>445.16520000000003</v>
      </c>
      <c r="Y19" s="1">
        <v>424.51799999999997</v>
      </c>
      <c r="Z19" s="1">
        <v>438.82479999999998</v>
      </c>
      <c r="AA19" s="1">
        <v>468.5206</v>
      </c>
      <c r="AB19" s="1">
        <v>448.89040000000011</v>
      </c>
      <c r="AC19" s="1"/>
      <c r="AD19" s="1">
        <f t="shared" si="8"/>
        <v>1000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478.70299999999997</v>
      </c>
      <c r="D20" s="1">
        <v>94.87</v>
      </c>
      <c r="E20" s="1">
        <v>276.20499999999998</v>
      </c>
      <c r="F20" s="1">
        <v>234.601</v>
      </c>
      <c r="G20" s="6">
        <v>1</v>
      </c>
      <c r="H20" s="1">
        <v>60</v>
      </c>
      <c r="I20" s="1" t="s">
        <v>34</v>
      </c>
      <c r="J20" s="1">
        <v>258.26</v>
      </c>
      <c r="K20" s="1">
        <f t="shared" si="2"/>
        <v>17.944999999999993</v>
      </c>
      <c r="L20" s="1"/>
      <c r="M20" s="1"/>
      <c r="N20" s="1"/>
      <c r="O20" s="1">
        <v>228.09095999999991</v>
      </c>
      <c r="P20" s="1">
        <f t="shared" si="3"/>
        <v>55.241</v>
      </c>
      <c r="Q20" s="5">
        <f t="shared" si="4"/>
        <v>89.718040000000087</v>
      </c>
      <c r="R20" s="5">
        <f t="shared" si="5"/>
        <v>89.718040000000087</v>
      </c>
      <c r="S20" s="5"/>
      <c r="T20" s="1"/>
      <c r="U20" s="1">
        <f t="shared" si="6"/>
        <v>10</v>
      </c>
      <c r="V20" s="1">
        <f t="shared" si="7"/>
        <v>8.3758795097843972</v>
      </c>
      <c r="W20" s="1">
        <v>57.020400000000002</v>
      </c>
      <c r="X20" s="1">
        <v>52.415999999999997</v>
      </c>
      <c r="Y20" s="1">
        <v>54.640999999999998</v>
      </c>
      <c r="Z20" s="1">
        <v>67.209400000000002</v>
      </c>
      <c r="AA20" s="1">
        <v>60.196800000000003</v>
      </c>
      <c r="AB20" s="1">
        <v>53.212400000000002</v>
      </c>
      <c r="AC20" s="1"/>
      <c r="AD20" s="1">
        <f t="shared" si="8"/>
        <v>90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1722.2170000000001</v>
      </c>
      <c r="D21" s="1">
        <v>1209.4100000000001</v>
      </c>
      <c r="E21" s="1">
        <v>1363.4829999999999</v>
      </c>
      <c r="F21" s="1">
        <v>1247.5920000000001</v>
      </c>
      <c r="G21" s="6">
        <v>1</v>
      </c>
      <c r="H21" s="1">
        <v>60</v>
      </c>
      <c r="I21" s="1" t="s">
        <v>34</v>
      </c>
      <c r="J21" s="1">
        <v>1301.02</v>
      </c>
      <c r="K21" s="1">
        <f t="shared" si="2"/>
        <v>62.462999999999965</v>
      </c>
      <c r="L21" s="1"/>
      <c r="M21" s="1"/>
      <c r="N21" s="1">
        <v>600</v>
      </c>
      <c r="O21" s="1">
        <v>452.37464000000182</v>
      </c>
      <c r="P21" s="1">
        <f t="shared" si="3"/>
        <v>272.69659999999999</v>
      </c>
      <c r="Q21" s="5">
        <f>10.4*P21-O21-N21-F21</f>
        <v>536.07799999999816</v>
      </c>
      <c r="R21" s="5">
        <f t="shared" si="5"/>
        <v>536.07799999999816</v>
      </c>
      <c r="S21" s="5"/>
      <c r="T21" s="1"/>
      <c r="U21" s="1">
        <f t="shared" si="6"/>
        <v>10.4</v>
      </c>
      <c r="V21" s="1">
        <f t="shared" si="7"/>
        <v>8.434159575146893</v>
      </c>
      <c r="W21" s="1">
        <v>274.76260000000002</v>
      </c>
      <c r="X21" s="1">
        <v>270.59199999999998</v>
      </c>
      <c r="Y21" s="1">
        <v>261.4982</v>
      </c>
      <c r="Z21" s="1">
        <v>263.95639999999997</v>
      </c>
      <c r="AA21" s="1">
        <v>279.11759999999998</v>
      </c>
      <c r="AB21" s="1">
        <v>271.79140000000001</v>
      </c>
      <c r="AC21" s="1"/>
      <c r="AD21" s="1">
        <f t="shared" si="8"/>
        <v>536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463.95499999999998</v>
      </c>
      <c r="D22" s="1">
        <v>548.41</v>
      </c>
      <c r="E22" s="1">
        <v>534.60199999999998</v>
      </c>
      <c r="F22" s="1">
        <v>387.08800000000002</v>
      </c>
      <c r="G22" s="6">
        <v>1</v>
      </c>
      <c r="H22" s="1">
        <v>60</v>
      </c>
      <c r="I22" s="1" t="s">
        <v>34</v>
      </c>
      <c r="J22" s="1">
        <v>515.59</v>
      </c>
      <c r="K22" s="1">
        <f t="shared" si="2"/>
        <v>19.011999999999944</v>
      </c>
      <c r="L22" s="1"/>
      <c r="M22" s="1"/>
      <c r="N22" s="1"/>
      <c r="O22" s="1">
        <v>305.16223999999983</v>
      </c>
      <c r="P22" s="1">
        <f t="shared" si="3"/>
        <v>106.9204</v>
      </c>
      <c r="Q22" s="5">
        <f>10.4*P22-O22-N22-F22</f>
        <v>419.72192000000013</v>
      </c>
      <c r="R22" s="5">
        <f t="shared" si="5"/>
        <v>419.72192000000013</v>
      </c>
      <c r="S22" s="5"/>
      <c r="T22" s="1"/>
      <c r="U22" s="1">
        <f t="shared" si="6"/>
        <v>10.4</v>
      </c>
      <c r="V22" s="1">
        <f t="shared" si="7"/>
        <v>6.474444914160439</v>
      </c>
      <c r="W22" s="1">
        <v>98.244799999999998</v>
      </c>
      <c r="X22" s="1">
        <v>94.864400000000003</v>
      </c>
      <c r="Y22" s="1">
        <v>83.525199999999998</v>
      </c>
      <c r="Z22" s="1">
        <v>84.253799999999998</v>
      </c>
      <c r="AA22" s="1">
        <v>89.895799999999994</v>
      </c>
      <c r="AB22" s="1">
        <v>86.0364</v>
      </c>
      <c r="AC22" s="1"/>
      <c r="AD22" s="1">
        <f t="shared" si="8"/>
        <v>420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659.22799999999995</v>
      </c>
      <c r="D23" s="1">
        <v>617.53899999999999</v>
      </c>
      <c r="E23" s="1">
        <v>578.33699999999999</v>
      </c>
      <c r="F23" s="1">
        <v>547.22</v>
      </c>
      <c r="G23" s="6">
        <v>1</v>
      </c>
      <c r="H23" s="1">
        <v>60</v>
      </c>
      <c r="I23" s="1" t="s">
        <v>34</v>
      </c>
      <c r="J23" s="1">
        <v>569.82000000000005</v>
      </c>
      <c r="K23" s="1">
        <f t="shared" si="2"/>
        <v>8.5169999999999391</v>
      </c>
      <c r="L23" s="1"/>
      <c r="M23" s="1"/>
      <c r="N23" s="1"/>
      <c r="O23" s="1">
        <v>363.10724000000039</v>
      </c>
      <c r="P23" s="1">
        <f t="shared" si="3"/>
        <v>115.6674</v>
      </c>
      <c r="Q23" s="5">
        <f>10.4*P23-O23-N23-F23</f>
        <v>292.61371999999972</v>
      </c>
      <c r="R23" s="5">
        <f t="shared" si="5"/>
        <v>292.61371999999972</v>
      </c>
      <c r="S23" s="5"/>
      <c r="T23" s="1"/>
      <c r="U23" s="1">
        <f t="shared" si="6"/>
        <v>10.4</v>
      </c>
      <c r="V23" s="1">
        <f t="shared" si="7"/>
        <v>7.8702144251535042</v>
      </c>
      <c r="W23" s="1">
        <v>121.21980000000001</v>
      </c>
      <c r="X23" s="1">
        <v>115.5926</v>
      </c>
      <c r="Y23" s="1">
        <v>103.7458</v>
      </c>
      <c r="Z23" s="1">
        <v>106.5448</v>
      </c>
      <c r="AA23" s="1">
        <v>106.339</v>
      </c>
      <c r="AB23" s="1">
        <v>108.8364</v>
      </c>
      <c r="AC23" s="1"/>
      <c r="AD23" s="1">
        <f t="shared" si="8"/>
        <v>293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954.24900000000002</v>
      </c>
      <c r="D24" s="1">
        <v>527.79700000000003</v>
      </c>
      <c r="E24" s="1">
        <v>854.05899999999997</v>
      </c>
      <c r="F24" s="1">
        <v>474.995</v>
      </c>
      <c r="G24" s="6">
        <v>1</v>
      </c>
      <c r="H24" s="1">
        <v>60</v>
      </c>
      <c r="I24" s="1" t="s">
        <v>34</v>
      </c>
      <c r="J24" s="1">
        <v>819.67</v>
      </c>
      <c r="K24" s="1">
        <f t="shared" si="2"/>
        <v>34.38900000000001</v>
      </c>
      <c r="L24" s="1"/>
      <c r="M24" s="1"/>
      <c r="N24" s="1">
        <v>150</v>
      </c>
      <c r="O24" s="1">
        <v>307.70176000000049</v>
      </c>
      <c r="P24" s="1">
        <f t="shared" si="3"/>
        <v>170.81180000000001</v>
      </c>
      <c r="Q24" s="5">
        <f>10.4*P24-O24-N24-F24</f>
        <v>843.74595999999963</v>
      </c>
      <c r="R24" s="5">
        <f t="shared" si="5"/>
        <v>843.74595999999963</v>
      </c>
      <c r="S24" s="5"/>
      <c r="T24" s="1"/>
      <c r="U24" s="1">
        <f t="shared" si="6"/>
        <v>10.4</v>
      </c>
      <c r="V24" s="1">
        <f t="shared" si="7"/>
        <v>5.4603766250341046</v>
      </c>
      <c r="W24" s="1">
        <v>144.0574</v>
      </c>
      <c r="X24" s="1">
        <v>136.15719999999999</v>
      </c>
      <c r="Y24" s="1">
        <v>141.0386</v>
      </c>
      <c r="Z24" s="1">
        <v>146.96559999999999</v>
      </c>
      <c r="AA24" s="1">
        <v>134.55879999999999</v>
      </c>
      <c r="AB24" s="1">
        <v>139.51240000000001</v>
      </c>
      <c r="AC24" s="1"/>
      <c r="AD24" s="1">
        <f t="shared" si="8"/>
        <v>844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23.026</v>
      </c>
      <c r="D25" s="1">
        <v>28.972999999999999</v>
      </c>
      <c r="E25" s="1">
        <v>28.504999999999999</v>
      </c>
      <c r="F25" s="1">
        <v>18.635999999999999</v>
      </c>
      <c r="G25" s="6">
        <v>1</v>
      </c>
      <c r="H25" s="1">
        <v>35</v>
      </c>
      <c r="I25" s="1" t="s">
        <v>34</v>
      </c>
      <c r="J25" s="1">
        <v>28</v>
      </c>
      <c r="K25" s="1">
        <f t="shared" si="2"/>
        <v>0.50499999999999901</v>
      </c>
      <c r="L25" s="1"/>
      <c r="M25" s="1"/>
      <c r="N25" s="1"/>
      <c r="O25" s="1">
        <v>10</v>
      </c>
      <c r="P25" s="1">
        <f t="shared" si="3"/>
        <v>5.7009999999999996</v>
      </c>
      <c r="Q25" s="5">
        <f t="shared" si="4"/>
        <v>28.373999999999999</v>
      </c>
      <c r="R25" s="5">
        <f t="shared" si="5"/>
        <v>28.373999999999999</v>
      </c>
      <c r="S25" s="5"/>
      <c r="T25" s="1"/>
      <c r="U25" s="1">
        <f t="shared" si="6"/>
        <v>10</v>
      </c>
      <c r="V25" s="1">
        <f t="shared" si="7"/>
        <v>5.0229784248377483</v>
      </c>
      <c r="W25" s="1">
        <v>3.798</v>
      </c>
      <c r="X25" s="1">
        <v>3.9321999999999999</v>
      </c>
      <c r="Y25" s="1">
        <v>2.8816000000000002</v>
      </c>
      <c r="Z25" s="1">
        <v>3.8368000000000002</v>
      </c>
      <c r="AA25" s="1">
        <v>4.3360000000000003</v>
      </c>
      <c r="AB25" s="1">
        <v>4.2233999999999998</v>
      </c>
      <c r="AC25" s="1"/>
      <c r="AD25" s="1">
        <f t="shared" si="8"/>
        <v>28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361.18299999999999</v>
      </c>
      <c r="D26" s="1">
        <v>372.60300000000001</v>
      </c>
      <c r="E26" s="1">
        <v>327.15300000000002</v>
      </c>
      <c r="F26" s="1">
        <v>330.91399999999999</v>
      </c>
      <c r="G26" s="6">
        <v>1</v>
      </c>
      <c r="H26" s="1">
        <v>30</v>
      </c>
      <c r="I26" s="1" t="s">
        <v>34</v>
      </c>
      <c r="J26" s="1">
        <v>321.7</v>
      </c>
      <c r="K26" s="1">
        <f t="shared" si="2"/>
        <v>5.4530000000000314</v>
      </c>
      <c r="L26" s="1"/>
      <c r="M26" s="1"/>
      <c r="N26" s="1"/>
      <c r="O26" s="1">
        <v>129.09350000000029</v>
      </c>
      <c r="P26" s="1">
        <f t="shared" si="3"/>
        <v>65.430599999999998</v>
      </c>
      <c r="Q26" s="5">
        <f t="shared" si="4"/>
        <v>194.29849999999976</v>
      </c>
      <c r="R26" s="5">
        <f t="shared" si="5"/>
        <v>194.29849999999976</v>
      </c>
      <c r="S26" s="5"/>
      <c r="T26" s="1"/>
      <c r="U26" s="1">
        <f t="shared" si="6"/>
        <v>10</v>
      </c>
      <c r="V26" s="1">
        <f t="shared" si="7"/>
        <v>7.0304643393152482</v>
      </c>
      <c r="W26" s="1">
        <v>65.167600000000007</v>
      </c>
      <c r="X26" s="1">
        <v>63.770799999999987</v>
      </c>
      <c r="Y26" s="1">
        <v>59.864400000000003</v>
      </c>
      <c r="Z26" s="1">
        <v>57.9206</v>
      </c>
      <c r="AA26" s="1">
        <v>46.46</v>
      </c>
      <c r="AB26" s="1">
        <v>50.552399999999999</v>
      </c>
      <c r="AC26" s="1"/>
      <c r="AD26" s="1">
        <f t="shared" si="8"/>
        <v>194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33</v>
      </c>
      <c r="C27" s="1">
        <v>397.74400000000003</v>
      </c>
      <c r="D27" s="1">
        <v>340.23599999999999</v>
      </c>
      <c r="E27" s="1">
        <v>298.56400000000002</v>
      </c>
      <c r="F27" s="1">
        <v>363.80700000000002</v>
      </c>
      <c r="G27" s="6">
        <v>1</v>
      </c>
      <c r="H27" s="1">
        <v>30</v>
      </c>
      <c r="I27" s="1" t="s">
        <v>34</v>
      </c>
      <c r="J27" s="1">
        <v>307.5</v>
      </c>
      <c r="K27" s="1">
        <f t="shared" si="2"/>
        <v>-8.9359999999999786</v>
      </c>
      <c r="L27" s="1"/>
      <c r="M27" s="1"/>
      <c r="N27" s="1"/>
      <c r="O27" s="1">
        <v>114.3898599999997</v>
      </c>
      <c r="P27" s="1">
        <f t="shared" si="3"/>
        <v>59.712800000000001</v>
      </c>
      <c r="Q27" s="5">
        <f t="shared" si="4"/>
        <v>118.93114000000031</v>
      </c>
      <c r="R27" s="5">
        <f t="shared" si="5"/>
        <v>118.93114000000031</v>
      </c>
      <c r="S27" s="5"/>
      <c r="T27" s="1"/>
      <c r="U27" s="1">
        <f t="shared" si="6"/>
        <v>10</v>
      </c>
      <c r="V27" s="1">
        <f t="shared" si="7"/>
        <v>8.0082806366474149</v>
      </c>
      <c r="W27" s="1">
        <v>66.143000000000001</v>
      </c>
      <c r="X27" s="1">
        <v>64.932600000000008</v>
      </c>
      <c r="Y27" s="1">
        <v>63.151000000000003</v>
      </c>
      <c r="Z27" s="1">
        <v>63.254199999999997</v>
      </c>
      <c r="AA27" s="1">
        <v>64.072599999999994</v>
      </c>
      <c r="AB27" s="1">
        <v>65.486999999999995</v>
      </c>
      <c r="AC27" s="1"/>
      <c r="AD27" s="1">
        <f t="shared" si="8"/>
        <v>119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33</v>
      </c>
      <c r="C28" s="1">
        <v>643.37900000000002</v>
      </c>
      <c r="D28" s="1">
        <v>421.279</v>
      </c>
      <c r="E28" s="1">
        <v>437.54199999999997</v>
      </c>
      <c r="F28" s="1">
        <v>516.75699999999995</v>
      </c>
      <c r="G28" s="6">
        <v>1</v>
      </c>
      <c r="H28" s="1">
        <v>30</v>
      </c>
      <c r="I28" s="1" t="s">
        <v>34</v>
      </c>
      <c r="J28" s="1">
        <v>421</v>
      </c>
      <c r="K28" s="1">
        <f t="shared" si="2"/>
        <v>16.541999999999973</v>
      </c>
      <c r="L28" s="1"/>
      <c r="M28" s="1"/>
      <c r="N28" s="1">
        <v>100</v>
      </c>
      <c r="O28" s="1">
        <v>176.6121799999998</v>
      </c>
      <c r="P28" s="1">
        <f t="shared" si="3"/>
        <v>87.508399999999995</v>
      </c>
      <c r="Q28" s="5">
        <f t="shared" si="4"/>
        <v>81.714820000000259</v>
      </c>
      <c r="R28" s="5">
        <f t="shared" si="5"/>
        <v>81.714820000000259</v>
      </c>
      <c r="S28" s="5"/>
      <c r="T28" s="1"/>
      <c r="U28" s="1">
        <f t="shared" si="6"/>
        <v>10</v>
      </c>
      <c r="V28" s="1">
        <f t="shared" si="7"/>
        <v>9.0662059870823803</v>
      </c>
      <c r="W28" s="1">
        <v>101.6558</v>
      </c>
      <c r="X28" s="1">
        <v>94.657399999999996</v>
      </c>
      <c r="Y28" s="1">
        <v>89.856799999999993</v>
      </c>
      <c r="Z28" s="1">
        <v>99.189599999999999</v>
      </c>
      <c r="AA28" s="1">
        <v>91.465999999999994</v>
      </c>
      <c r="AB28" s="1">
        <v>97.025000000000006</v>
      </c>
      <c r="AC28" s="1"/>
      <c r="AD28" s="1">
        <f t="shared" si="8"/>
        <v>82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33</v>
      </c>
      <c r="C29" s="1">
        <v>141.67599999999999</v>
      </c>
      <c r="D29" s="1">
        <v>127.038</v>
      </c>
      <c r="E29" s="1">
        <v>102.196</v>
      </c>
      <c r="F29" s="1">
        <v>151.68799999999999</v>
      </c>
      <c r="G29" s="6">
        <v>1</v>
      </c>
      <c r="H29" s="1">
        <v>45</v>
      </c>
      <c r="I29" s="1" t="s">
        <v>34</v>
      </c>
      <c r="J29" s="1">
        <v>96.53</v>
      </c>
      <c r="K29" s="1">
        <f t="shared" si="2"/>
        <v>5.6659999999999968</v>
      </c>
      <c r="L29" s="1"/>
      <c r="M29" s="1"/>
      <c r="N29" s="1"/>
      <c r="O29" s="1">
        <v>0</v>
      </c>
      <c r="P29" s="1">
        <f t="shared" si="3"/>
        <v>20.4392</v>
      </c>
      <c r="Q29" s="5">
        <f t="shared" si="4"/>
        <v>52.704000000000008</v>
      </c>
      <c r="R29" s="5">
        <f t="shared" si="5"/>
        <v>52.704000000000008</v>
      </c>
      <c r="S29" s="5"/>
      <c r="T29" s="1"/>
      <c r="U29" s="1">
        <f t="shared" si="6"/>
        <v>10</v>
      </c>
      <c r="V29" s="1">
        <f t="shared" si="7"/>
        <v>7.4214254961055222</v>
      </c>
      <c r="W29" s="1">
        <v>15.6774</v>
      </c>
      <c r="X29" s="1">
        <v>21.663599999999999</v>
      </c>
      <c r="Y29" s="1">
        <v>27.695399999999999</v>
      </c>
      <c r="Z29" s="1">
        <v>21.7258</v>
      </c>
      <c r="AA29" s="1">
        <v>22.055</v>
      </c>
      <c r="AB29" s="1">
        <v>27.599799999999998</v>
      </c>
      <c r="AC29" s="1"/>
      <c r="AD29" s="1">
        <f t="shared" si="8"/>
        <v>53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98.66</v>
      </c>
      <c r="D30" s="1">
        <v>44.612000000000002</v>
      </c>
      <c r="E30" s="1">
        <v>35.457999999999998</v>
      </c>
      <c r="F30" s="1">
        <v>102.509</v>
      </c>
      <c r="G30" s="6">
        <v>1</v>
      </c>
      <c r="H30" s="1">
        <v>40</v>
      </c>
      <c r="I30" s="1" t="s">
        <v>34</v>
      </c>
      <c r="J30" s="1">
        <v>35.200000000000003</v>
      </c>
      <c r="K30" s="1">
        <f t="shared" si="2"/>
        <v>0.25799999999999557</v>
      </c>
      <c r="L30" s="1"/>
      <c r="M30" s="1"/>
      <c r="N30" s="1"/>
      <c r="O30" s="1">
        <v>23.474</v>
      </c>
      <c r="P30" s="1">
        <f t="shared" si="3"/>
        <v>7.0915999999999997</v>
      </c>
      <c r="Q30" s="5"/>
      <c r="R30" s="5">
        <f t="shared" si="5"/>
        <v>0</v>
      </c>
      <c r="S30" s="5"/>
      <c r="T30" s="1"/>
      <c r="U30" s="1">
        <f t="shared" si="6"/>
        <v>17.765102374640421</v>
      </c>
      <c r="V30" s="1">
        <f t="shared" si="7"/>
        <v>17.765102374640421</v>
      </c>
      <c r="W30" s="1">
        <v>13.179</v>
      </c>
      <c r="X30" s="1">
        <v>12.938599999999999</v>
      </c>
      <c r="Y30" s="1">
        <v>12.794</v>
      </c>
      <c r="Z30" s="1">
        <v>12.0824</v>
      </c>
      <c r="AA30" s="1">
        <v>12.773</v>
      </c>
      <c r="AB30" s="1">
        <v>17.6616</v>
      </c>
      <c r="AC30" s="19" t="s">
        <v>107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33</v>
      </c>
      <c r="C31" s="1">
        <v>2216.0250000000001</v>
      </c>
      <c r="D31" s="1">
        <v>2690.127</v>
      </c>
      <c r="E31" s="1">
        <v>2172.268</v>
      </c>
      <c r="F31" s="1">
        <v>2221.0569999999998</v>
      </c>
      <c r="G31" s="6">
        <v>1</v>
      </c>
      <c r="H31" s="1">
        <v>40</v>
      </c>
      <c r="I31" s="1" t="s">
        <v>34</v>
      </c>
      <c r="J31" s="1">
        <v>2133.1999999999998</v>
      </c>
      <c r="K31" s="1">
        <f t="shared" si="2"/>
        <v>39.068000000000211</v>
      </c>
      <c r="L31" s="1"/>
      <c r="M31" s="1"/>
      <c r="N31" s="1">
        <v>900</v>
      </c>
      <c r="O31" s="1">
        <v>622.41544000000022</v>
      </c>
      <c r="P31" s="1">
        <f t="shared" si="3"/>
        <v>434.45359999999999</v>
      </c>
      <c r="Q31" s="5">
        <f t="shared" si="4"/>
        <v>601.06356000000005</v>
      </c>
      <c r="R31" s="5">
        <f t="shared" si="5"/>
        <v>601.06356000000005</v>
      </c>
      <c r="S31" s="5"/>
      <c r="T31" s="1"/>
      <c r="U31" s="1">
        <f t="shared" si="6"/>
        <v>10</v>
      </c>
      <c r="V31" s="1">
        <f t="shared" si="7"/>
        <v>8.6165068950976575</v>
      </c>
      <c r="W31" s="1">
        <v>450.97</v>
      </c>
      <c r="X31" s="1">
        <v>460.44539999999989</v>
      </c>
      <c r="Y31" s="1">
        <v>416.1934</v>
      </c>
      <c r="Z31" s="1">
        <v>390.3648</v>
      </c>
      <c r="AA31" s="1">
        <v>381.14980000000003</v>
      </c>
      <c r="AB31" s="1">
        <v>391.512</v>
      </c>
      <c r="AC31" s="1"/>
      <c r="AD31" s="1">
        <f t="shared" si="8"/>
        <v>601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76.72</v>
      </c>
      <c r="D32" s="1">
        <v>117.729</v>
      </c>
      <c r="E32" s="1">
        <v>40.767000000000003</v>
      </c>
      <c r="F32" s="1">
        <v>140.55500000000001</v>
      </c>
      <c r="G32" s="6">
        <v>1</v>
      </c>
      <c r="H32" s="1">
        <v>40</v>
      </c>
      <c r="I32" s="1" t="s">
        <v>34</v>
      </c>
      <c r="J32" s="1">
        <v>42.4</v>
      </c>
      <c r="K32" s="1">
        <f t="shared" si="2"/>
        <v>-1.6329999999999956</v>
      </c>
      <c r="L32" s="1"/>
      <c r="M32" s="1"/>
      <c r="N32" s="1"/>
      <c r="O32" s="1">
        <v>0</v>
      </c>
      <c r="P32" s="1">
        <f t="shared" si="3"/>
        <v>8.1534000000000013</v>
      </c>
      <c r="Q32" s="5"/>
      <c r="R32" s="5">
        <f t="shared" si="5"/>
        <v>0</v>
      </c>
      <c r="S32" s="5"/>
      <c r="T32" s="1"/>
      <c r="U32" s="1">
        <f t="shared" si="6"/>
        <v>17.238820614712878</v>
      </c>
      <c r="V32" s="1">
        <f t="shared" si="7"/>
        <v>17.238820614712878</v>
      </c>
      <c r="W32" s="1">
        <v>15.414</v>
      </c>
      <c r="X32" s="1">
        <v>18.112400000000001</v>
      </c>
      <c r="Y32" s="1">
        <v>11.2346</v>
      </c>
      <c r="Z32" s="1">
        <v>9.26</v>
      </c>
      <c r="AA32" s="1">
        <v>16.3886</v>
      </c>
      <c r="AB32" s="1">
        <v>15.927199999999999</v>
      </c>
      <c r="AC32" s="19" t="s">
        <v>107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64</v>
      </c>
      <c r="B33" s="13" t="s">
        <v>33</v>
      </c>
      <c r="C33" s="13"/>
      <c r="D33" s="13"/>
      <c r="E33" s="13"/>
      <c r="F33" s="13"/>
      <c r="G33" s="14">
        <v>0</v>
      </c>
      <c r="H33" s="13">
        <v>45</v>
      </c>
      <c r="I33" s="13" t="s">
        <v>34</v>
      </c>
      <c r="J33" s="13"/>
      <c r="K33" s="13">
        <f t="shared" si="2"/>
        <v>0</v>
      </c>
      <c r="L33" s="13"/>
      <c r="M33" s="13"/>
      <c r="N33" s="13"/>
      <c r="O33" s="13">
        <v>0</v>
      </c>
      <c r="P33" s="13">
        <f t="shared" si="3"/>
        <v>0</v>
      </c>
      <c r="Q33" s="15"/>
      <c r="R33" s="15"/>
      <c r="S33" s="15"/>
      <c r="T33" s="13"/>
      <c r="U33" s="13" t="e">
        <f t="shared" ref="U33:U53" si="9">(F33+N33+O33+Q33)/P33</f>
        <v>#DIV/0!</v>
      </c>
      <c r="V33" s="13" t="e">
        <f t="shared" si="7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65</v>
      </c>
      <c r="AD33" s="13">
        <f t="shared" ref="AD33" si="10">ROUND(Q33*G33,0)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196.60599999999999</v>
      </c>
      <c r="D34" s="1">
        <v>251.435</v>
      </c>
      <c r="E34" s="1">
        <v>210.459</v>
      </c>
      <c r="F34" s="1">
        <v>191.68299999999999</v>
      </c>
      <c r="G34" s="6">
        <v>1</v>
      </c>
      <c r="H34" s="1">
        <v>30</v>
      </c>
      <c r="I34" s="1" t="s">
        <v>34</v>
      </c>
      <c r="J34" s="1">
        <v>211.2</v>
      </c>
      <c r="K34" s="1">
        <f t="shared" si="2"/>
        <v>-0.74099999999998545</v>
      </c>
      <c r="L34" s="1"/>
      <c r="M34" s="1"/>
      <c r="N34" s="1"/>
      <c r="O34" s="1">
        <v>80.085039999999992</v>
      </c>
      <c r="P34" s="1">
        <f t="shared" si="3"/>
        <v>42.091799999999999</v>
      </c>
      <c r="Q34" s="5">
        <f t="shared" ref="Q34:Q48" si="11">10*P34-O34-N34-F34</f>
        <v>149.14996000000002</v>
      </c>
      <c r="R34" s="5">
        <f t="shared" ref="R34:R51" si="12">Q34</f>
        <v>149.14996000000002</v>
      </c>
      <c r="S34" s="5"/>
      <c r="T34" s="1"/>
      <c r="U34" s="1">
        <f t="shared" ref="U34:U51" si="13">(F34+N34+O34+R34)/P34</f>
        <v>10</v>
      </c>
      <c r="V34" s="1">
        <f t="shared" si="7"/>
        <v>6.4565554335998936</v>
      </c>
      <c r="W34" s="1">
        <v>40.2864</v>
      </c>
      <c r="X34" s="1">
        <v>38.613799999999998</v>
      </c>
      <c r="Y34" s="1">
        <v>31.972200000000001</v>
      </c>
      <c r="Z34" s="1">
        <v>31.8904</v>
      </c>
      <c r="AA34" s="1">
        <v>33.232600000000012</v>
      </c>
      <c r="AB34" s="1">
        <v>35.811199999999999</v>
      </c>
      <c r="AC34" s="1"/>
      <c r="AD34" s="1">
        <f t="shared" ref="AD34:AD51" si="14">ROUND(R34*G34,0)</f>
        <v>149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208.47</v>
      </c>
      <c r="D35" s="1"/>
      <c r="E35" s="1">
        <v>58.518999999999998</v>
      </c>
      <c r="F35" s="1">
        <v>146.88999999999999</v>
      </c>
      <c r="G35" s="6">
        <v>1</v>
      </c>
      <c r="H35" s="1">
        <v>50</v>
      </c>
      <c r="I35" s="1" t="s">
        <v>34</v>
      </c>
      <c r="J35" s="1">
        <v>54.8</v>
      </c>
      <c r="K35" s="1">
        <f t="shared" si="2"/>
        <v>3.7190000000000012</v>
      </c>
      <c r="L35" s="1"/>
      <c r="M35" s="1"/>
      <c r="N35" s="1"/>
      <c r="O35" s="1">
        <v>0</v>
      </c>
      <c r="P35" s="1">
        <f t="shared" si="3"/>
        <v>11.703799999999999</v>
      </c>
      <c r="Q35" s="5"/>
      <c r="R35" s="5">
        <f t="shared" si="12"/>
        <v>0</v>
      </c>
      <c r="S35" s="5"/>
      <c r="T35" s="1"/>
      <c r="U35" s="1">
        <f t="shared" si="13"/>
        <v>12.550624583468617</v>
      </c>
      <c r="V35" s="1">
        <f t="shared" si="7"/>
        <v>12.550624583468617</v>
      </c>
      <c r="W35" s="1">
        <v>13.721</v>
      </c>
      <c r="X35" s="1">
        <v>14.430400000000001</v>
      </c>
      <c r="Y35" s="1">
        <v>7.7889999999999997</v>
      </c>
      <c r="Z35" s="1">
        <v>6.5060000000000002</v>
      </c>
      <c r="AA35" s="1">
        <v>25.516999999999999</v>
      </c>
      <c r="AB35" s="1">
        <v>29.498200000000001</v>
      </c>
      <c r="AC35" s="1"/>
      <c r="AD35" s="1">
        <f t="shared" si="1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111.63200000000001</v>
      </c>
      <c r="D36" s="1">
        <v>111.06100000000001</v>
      </c>
      <c r="E36" s="1">
        <v>45.145000000000003</v>
      </c>
      <c r="F36" s="1">
        <v>174.66900000000001</v>
      </c>
      <c r="G36" s="6">
        <v>1</v>
      </c>
      <c r="H36" s="1">
        <v>50</v>
      </c>
      <c r="I36" s="1" t="s">
        <v>34</v>
      </c>
      <c r="J36" s="1">
        <v>41.2</v>
      </c>
      <c r="K36" s="1">
        <f t="shared" si="2"/>
        <v>3.9450000000000003</v>
      </c>
      <c r="L36" s="1"/>
      <c r="M36" s="1"/>
      <c r="N36" s="1"/>
      <c r="O36" s="1">
        <v>50</v>
      </c>
      <c r="P36" s="1">
        <f t="shared" si="3"/>
        <v>9.0289999999999999</v>
      </c>
      <c r="Q36" s="5"/>
      <c r="R36" s="5">
        <f t="shared" si="12"/>
        <v>0</v>
      </c>
      <c r="S36" s="5"/>
      <c r="T36" s="1"/>
      <c r="U36" s="1">
        <f t="shared" si="13"/>
        <v>24.883043526414887</v>
      </c>
      <c r="V36" s="1">
        <f t="shared" si="7"/>
        <v>24.883043526414887</v>
      </c>
      <c r="W36" s="1">
        <v>5.1584000000000003</v>
      </c>
      <c r="X36" s="1">
        <v>9.8878000000000004</v>
      </c>
      <c r="Y36" s="1">
        <v>18.8248</v>
      </c>
      <c r="Z36" s="1">
        <v>14.383800000000001</v>
      </c>
      <c r="AA36" s="1">
        <v>8.6278000000000006</v>
      </c>
      <c r="AB36" s="1">
        <v>9.6326000000000001</v>
      </c>
      <c r="AC36" s="19" t="s">
        <v>107</v>
      </c>
      <c r="AD36" s="1">
        <f t="shared" si="14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77.793999999999997</v>
      </c>
      <c r="D37" s="1">
        <v>68.869</v>
      </c>
      <c r="E37" s="1">
        <v>77.495000000000005</v>
      </c>
      <c r="F37" s="1">
        <v>60.552</v>
      </c>
      <c r="G37" s="6">
        <v>1</v>
      </c>
      <c r="H37" s="1">
        <v>50</v>
      </c>
      <c r="I37" s="1" t="s">
        <v>34</v>
      </c>
      <c r="J37" s="1">
        <v>79</v>
      </c>
      <c r="K37" s="1">
        <f t="shared" si="2"/>
        <v>-1.5049999999999955</v>
      </c>
      <c r="L37" s="1"/>
      <c r="M37" s="1"/>
      <c r="N37" s="1"/>
      <c r="O37" s="1">
        <v>40</v>
      </c>
      <c r="P37" s="1">
        <f t="shared" si="3"/>
        <v>15.499000000000001</v>
      </c>
      <c r="Q37" s="5">
        <f t="shared" si="11"/>
        <v>54.438000000000009</v>
      </c>
      <c r="R37" s="5">
        <f t="shared" si="12"/>
        <v>54.438000000000009</v>
      </c>
      <c r="S37" s="5"/>
      <c r="T37" s="1"/>
      <c r="U37" s="1">
        <f t="shared" si="13"/>
        <v>10</v>
      </c>
      <c r="V37" s="1">
        <f t="shared" si="7"/>
        <v>6.4876443641525254</v>
      </c>
      <c r="W37" s="1">
        <v>8.8917999999999999</v>
      </c>
      <c r="X37" s="1">
        <v>12.505800000000001</v>
      </c>
      <c r="Y37" s="1">
        <v>15.900399999999999</v>
      </c>
      <c r="Z37" s="1">
        <v>13.0174</v>
      </c>
      <c r="AA37" s="1">
        <v>4.3948</v>
      </c>
      <c r="AB37" s="1">
        <v>3.9603999999999999</v>
      </c>
      <c r="AC37" s="1"/>
      <c r="AD37" s="1">
        <f t="shared" si="14"/>
        <v>54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40</v>
      </c>
      <c r="C38" s="1">
        <v>1950</v>
      </c>
      <c r="D38" s="1">
        <v>1674</v>
      </c>
      <c r="E38" s="1">
        <v>1926</v>
      </c>
      <c r="F38" s="1">
        <v>1365</v>
      </c>
      <c r="G38" s="6">
        <v>0.4</v>
      </c>
      <c r="H38" s="1">
        <v>45</v>
      </c>
      <c r="I38" s="1" t="s">
        <v>34</v>
      </c>
      <c r="J38" s="1">
        <v>2066</v>
      </c>
      <c r="K38" s="1">
        <f t="shared" ref="K38:K67" si="15">E38-J38</f>
        <v>-140</v>
      </c>
      <c r="L38" s="1"/>
      <c r="M38" s="1"/>
      <c r="N38" s="1">
        <v>600</v>
      </c>
      <c r="O38" s="1">
        <v>586.51999999999862</v>
      </c>
      <c r="P38" s="1">
        <f t="shared" si="3"/>
        <v>385.2</v>
      </c>
      <c r="Q38" s="5">
        <f t="shared" si="11"/>
        <v>1300.4800000000014</v>
      </c>
      <c r="R38" s="5">
        <f t="shared" si="12"/>
        <v>1300.4800000000014</v>
      </c>
      <c r="S38" s="5"/>
      <c r="T38" s="1"/>
      <c r="U38" s="1">
        <f t="shared" si="13"/>
        <v>10</v>
      </c>
      <c r="V38" s="1">
        <f t="shared" si="7"/>
        <v>6.6238836967808901</v>
      </c>
      <c r="W38" s="1">
        <v>367.4</v>
      </c>
      <c r="X38" s="1">
        <v>345.6</v>
      </c>
      <c r="Y38" s="1">
        <v>313.2</v>
      </c>
      <c r="Z38" s="1">
        <v>333</v>
      </c>
      <c r="AA38" s="1">
        <v>313</v>
      </c>
      <c r="AB38" s="1">
        <v>290.60000000000002</v>
      </c>
      <c r="AC38" s="1" t="s">
        <v>71</v>
      </c>
      <c r="AD38" s="1">
        <f t="shared" si="14"/>
        <v>520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40</v>
      </c>
      <c r="C39" s="1">
        <v>554</v>
      </c>
      <c r="D39" s="1">
        <v>580</v>
      </c>
      <c r="E39" s="1">
        <v>593</v>
      </c>
      <c r="F39" s="1">
        <v>455</v>
      </c>
      <c r="G39" s="6">
        <v>0.45</v>
      </c>
      <c r="H39" s="1">
        <v>50</v>
      </c>
      <c r="I39" s="1" t="s">
        <v>34</v>
      </c>
      <c r="J39" s="1">
        <v>627</v>
      </c>
      <c r="K39" s="1">
        <f t="shared" si="15"/>
        <v>-34</v>
      </c>
      <c r="L39" s="1"/>
      <c r="M39" s="1"/>
      <c r="N39" s="1">
        <v>500</v>
      </c>
      <c r="O39" s="1">
        <v>487.1400000000001</v>
      </c>
      <c r="P39" s="1">
        <f t="shared" si="3"/>
        <v>118.6</v>
      </c>
      <c r="Q39" s="5"/>
      <c r="R39" s="5">
        <f t="shared" si="12"/>
        <v>0</v>
      </c>
      <c r="S39" s="5"/>
      <c r="T39" s="1"/>
      <c r="U39" s="1">
        <f t="shared" si="13"/>
        <v>12.159696458684655</v>
      </c>
      <c r="V39" s="1">
        <f t="shared" si="7"/>
        <v>12.159696458684655</v>
      </c>
      <c r="W39" s="1">
        <v>152.19999999999999</v>
      </c>
      <c r="X39" s="1">
        <v>107</v>
      </c>
      <c r="Y39" s="1">
        <v>81.400000000000006</v>
      </c>
      <c r="Z39" s="1">
        <v>94.6</v>
      </c>
      <c r="AA39" s="1">
        <v>90.4</v>
      </c>
      <c r="AB39" s="1">
        <v>76.2</v>
      </c>
      <c r="AC39" s="1"/>
      <c r="AD39" s="1">
        <f t="shared" si="14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40</v>
      </c>
      <c r="C40" s="1">
        <v>1255</v>
      </c>
      <c r="D40" s="1">
        <v>2148</v>
      </c>
      <c r="E40" s="1">
        <v>1561</v>
      </c>
      <c r="F40" s="1">
        <v>1592</v>
      </c>
      <c r="G40" s="6">
        <v>0.4</v>
      </c>
      <c r="H40" s="1">
        <v>45</v>
      </c>
      <c r="I40" s="1" t="s">
        <v>34</v>
      </c>
      <c r="J40" s="1">
        <v>1519</v>
      </c>
      <c r="K40" s="1">
        <f t="shared" si="15"/>
        <v>42</v>
      </c>
      <c r="L40" s="1"/>
      <c r="M40" s="1"/>
      <c r="N40" s="1">
        <v>700</v>
      </c>
      <c r="O40" s="1">
        <v>500.92000000000007</v>
      </c>
      <c r="P40" s="1">
        <f t="shared" si="3"/>
        <v>312.2</v>
      </c>
      <c r="Q40" s="5">
        <f t="shared" si="11"/>
        <v>329.07999999999993</v>
      </c>
      <c r="R40" s="5">
        <f t="shared" si="12"/>
        <v>329.07999999999993</v>
      </c>
      <c r="S40" s="5"/>
      <c r="T40" s="1"/>
      <c r="U40" s="1">
        <f t="shared" si="13"/>
        <v>10</v>
      </c>
      <c r="V40" s="1">
        <f t="shared" si="7"/>
        <v>8.9459320948110186</v>
      </c>
      <c r="W40" s="1">
        <v>349.8</v>
      </c>
      <c r="X40" s="1">
        <v>331.2</v>
      </c>
      <c r="Y40" s="1">
        <v>263.8</v>
      </c>
      <c r="Z40" s="1">
        <v>265.39999999999998</v>
      </c>
      <c r="AA40" s="1">
        <v>302.60000000000002</v>
      </c>
      <c r="AB40" s="1">
        <v>282.60000000000002</v>
      </c>
      <c r="AC40" s="1" t="s">
        <v>71</v>
      </c>
      <c r="AD40" s="1">
        <f t="shared" si="14"/>
        <v>132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1135.5029999999999</v>
      </c>
      <c r="D41" s="1">
        <v>1164.4649999999999</v>
      </c>
      <c r="E41" s="1">
        <v>1002.4109999999999</v>
      </c>
      <c r="F41" s="1">
        <v>1136.432</v>
      </c>
      <c r="G41" s="6">
        <v>1</v>
      </c>
      <c r="H41" s="1">
        <v>45</v>
      </c>
      <c r="I41" s="1" t="s">
        <v>34</v>
      </c>
      <c r="J41" s="1">
        <v>944</v>
      </c>
      <c r="K41" s="1">
        <f t="shared" si="15"/>
        <v>58.410999999999945</v>
      </c>
      <c r="L41" s="1"/>
      <c r="M41" s="1"/>
      <c r="N41" s="1">
        <v>500</v>
      </c>
      <c r="O41" s="1">
        <v>172.62251999999901</v>
      </c>
      <c r="P41" s="1">
        <f t="shared" si="3"/>
        <v>200.48219999999998</v>
      </c>
      <c r="Q41" s="5">
        <f t="shared" si="11"/>
        <v>195.76748000000066</v>
      </c>
      <c r="R41" s="5">
        <f t="shared" si="12"/>
        <v>195.76748000000066</v>
      </c>
      <c r="S41" s="5"/>
      <c r="T41" s="1"/>
      <c r="U41" s="1">
        <f t="shared" si="13"/>
        <v>10</v>
      </c>
      <c r="V41" s="1">
        <f t="shared" si="7"/>
        <v>9.0235169007522824</v>
      </c>
      <c r="W41" s="1">
        <v>212.0642</v>
      </c>
      <c r="X41" s="1">
        <v>212.37540000000001</v>
      </c>
      <c r="Y41" s="1">
        <v>185.25579999999999</v>
      </c>
      <c r="Z41" s="1">
        <v>201.2088</v>
      </c>
      <c r="AA41" s="1">
        <v>215.03299999999999</v>
      </c>
      <c r="AB41" s="1">
        <v>199.81659999999999</v>
      </c>
      <c r="AC41" s="1"/>
      <c r="AD41" s="1">
        <f t="shared" si="14"/>
        <v>196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40</v>
      </c>
      <c r="C42" s="1">
        <v>482</v>
      </c>
      <c r="D42" s="1">
        <v>612</v>
      </c>
      <c r="E42" s="1">
        <v>530</v>
      </c>
      <c r="F42" s="1">
        <v>480</v>
      </c>
      <c r="G42" s="6">
        <v>0.45</v>
      </c>
      <c r="H42" s="1">
        <v>45</v>
      </c>
      <c r="I42" s="1" t="s">
        <v>34</v>
      </c>
      <c r="J42" s="1">
        <v>514</v>
      </c>
      <c r="K42" s="1">
        <f t="shared" si="15"/>
        <v>16</v>
      </c>
      <c r="L42" s="1"/>
      <c r="M42" s="1"/>
      <c r="N42" s="1">
        <v>300</v>
      </c>
      <c r="O42" s="1">
        <v>208.68000000000009</v>
      </c>
      <c r="P42" s="1">
        <f t="shared" si="3"/>
        <v>106</v>
      </c>
      <c r="Q42" s="5">
        <f t="shared" si="11"/>
        <v>71.319999999999936</v>
      </c>
      <c r="R42" s="5">
        <f t="shared" si="12"/>
        <v>71.319999999999936</v>
      </c>
      <c r="S42" s="5"/>
      <c r="T42" s="1"/>
      <c r="U42" s="1">
        <f t="shared" si="13"/>
        <v>10</v>
      </c>
      <c r="V42" s="1">
        <f t="shared" si="7"/>
        <v>9.327169811320756</v>
      </c>
      <c r="W42" s="1">
        <v>117.4</v>
      </c>
      <c r="X42" s="1">
        <v>103.2</v>
      </c>
      <c r="Y42" s="1">
        <v>80</v>
      </c>
      <c r="Z42" s="1">
        <v>90.4</v>
      </c>
      <c r="AA42" s="1">
        <v>101.6</v>
      </c>
      <c r="AB42" s="1">
        <v>91.8</v>
      </c>
      <c r="AC42" s="1"/>
      <c r="AD42" s="1">
        <f t="shared" si="14"/>
        <v>32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40</v>
      </c>
      <c r="C43" s="1">
        <v>755</v>
      </c>
      <c r="D43" s="1">
        <v>684</v>
      </c>
      <c r="E43" s="1">
        <v>698</v>
      </c>
      <c r="F43" s="1">
        <v>583</v>
      </c>
      <c r="G43" s="6">
        <v>0.35</v>
      </c>
      <c r="H43" s="1">
        <v>40</v>
      </c>
      <c r="I43" s="1" t="s">
        <v>34</v>
      </c>
      <c r="J43" s="1">
        <v>692</v>
      </c>
      <c r="K43" s="1">
        <f t="shared" si="15"/>
        <v>6</v>
      </c>
      <c r="L43" s="1"/>
      <c r="M43" s="1"/>
      <c r="N43" s="1">
        <v>200</v>
      </c>
      <c r="O43" s="1">
        <v>221.72000000000031</v>
      </c>
      <c r="P43" s="1">
        <f t="shared" si="3"/>
        <v>139.6</v>
      </c>
      <c r="Q43" s="5">
        <f t="shared" si="11"/>
        <v>391.27999999999975</v>
      </c>
      <c r="R43" s="5">
        <f t="shared" si="12"/>
        <v>391.27999999999975</v>
      </c>
      <c r="S43" s="5"/>
      <c r="T43" s="1"/>
      <c r="U43" s="1">
        <f t="shared" si="13"/>
        <v>10</v>
      </c>
      <c r="V43" s="1">
        <f t="shared" si="7"/>
        <v>7.1971346704871078</v>
      </c>
      <c r="W43" s="1">
        <v>138.4</v>
      </c>
      <c r="X43" s="1">
        <v>131.6</v>
      </c>
      <c r="Y43" s="1">
        <v>112.2</v>
      </c>
      <c r="Z43" s="1">
        <v>109.8</v>
      </c>
      <c r="AA43" s="1">
        <v>153.4</v>
      </c>
      <c r="AB43" s="1">
        <v>170</v>
      </c>
      <c r="AC43" s="1" t="s">
        <v>35</v>
      </c>
      <c r="AD43" s="1">
        <f t="shared" si="14"/>
        <v>137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338.654</v>
      </c>
      <c r="D44" s="1">
        <v>227.125</v>
      </c>
      <c r="E44" s="1">
        <v>328.28399999999999</v>
      </c>
      <c r="F44" s="1">
        <v>223.136</v>
      </c>
      <c r="G44" s="6">
        <v>1</v>
      </c>
      <c r="H44" s="1">
        <v>40</v>
      </c>
      <c r="I44" s="1" t="s">
        <v>34</v>
      </c>
      <c r="J44" s="1">
        <v>315.95</v>
      </c>
      <c r="K44" s="1">
        <f t="shared" si="15"/>
        <v>12.334000000000003</v>
      </c>
      <c r="L44" s="1"/>
      <c r="M44" s="1"/>
      <c r="N44" s="1"/>
      <c r="O44" s="1">
        <v>0</v>
      </c>
      <c r="P44" s="1">
        <f t="shared" si="3"/>
        <v>65.656800000000004</v>
      </c>
      <c r="Q44" s="5">
        <f t="shared" si="11"/>
        <v>433.43200000000002</v>
      </c>
      <c r="R44" s="5">
        <f t="shared" si="12"/>
        <v>433.43200000000002</v>
      </c>
      <c r="S44" s="5"/>
      <c r="T44" s="1"/>
      <c r="U44" s="1">
        <f t="shared" si="13"/>
        <v>10</v>
      </c>
      <c r="V44" s="1">
        <f t="shared" si="7"/>
        <v>3.3985207929719388</v>
      </c>
      <c r="W44" s="1">
        <v>29.948</v>
      </c>
      <c r="X44" s="1">
        <v>39.183999999999997</v>
      </c>
      <c r="Y44" s="1">
        <v>61.696399999999997</v>
      </c>
      <c r="Z44" s="1">
        <v>52.973799999999997</v>
      </c>
      <c r="AA44" s="1">
        <v>44.741799999999998</v>
      </c>
      <c r="AB44" s="1">
        <v>48.732999999999997</v>
      </c>
      <c r="AC44" s="1"/>
      <c r="AD44" s="1">
        <f t="shared" si="14"/>
        <v>433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40</v>
      </c>
      <c r="C45" s="1">
        <v>918</v>
      </c>
      <c r="D45" s="1">
        <v>336</v>
      </c>
      <c r="E45" s="1">
        <v>552</v>
      </c>
      <c r="F45" s="1">
        <v>566</v>
      </c>
      <c r="G45" s="6">
        <v>0.4</v>
      </c>
      <c r="H45" s="1">
        <v>40</v>
      </c>
      <c r="I45" s="1" t="s">
        <v>34</v>
      </c>
      <c r="J45" s="1">
        <v>541</v>
      </c>
      <c r="K45" s="1">
        <f t="shared" si="15"/>
        <v>11</v>
      </c>
      <c r="L45" s="1"/>
      <c r="M45" s="1"/>
      <c r="N45" s="1">
        <v>200</v>
      </c>
      <c r="O45" s="1">
        <v>219.83999999999989</v>
      </c>
      <c r="P45" s="1">
        <f t="shared" si="3"/>
        <v>110.4</v>
      </c>
      <c r="Q45" s="5">
        <f t="shared" si="11"/>
        <v>118.16000000000008</v>
      </c>
      <c r="R45" s="5">
        <f t="shared" si="12"/>
        <v>118.16000000000008</v>
      </c>
      <c r="S45" s="5"/>
      <c r="T45" s="1"/>
      <c r="U45" s="1">
        <f t="shared" si="13"/>
        <v>10</v>
      </c>
      <c r="V45" s="1">
        <f t="shared" si="7"/>
        <v>8.9297101449275349</v>
      </c>
      <c r="W45" s="1">
        <v>121.6</v>
      </c>
      <c r="X45" s="1">
        <v>114.8</v>
      </c>
      <c r="Y45" s="1">
        <v>113.8</v>
      </c>
      <c r="Z45" s="1">
        <v>135.19999999999999</v>
      </c>
      <c r="AA45" s="1">
        <v>144.80000000000001</v>
      </c>
      <c r="AB45" s="1">
        <v>128.80000000000001</v>
      </c>
      <c r="AC45" s="1"/>
      <c r="AD45" s="1">
        <f t="shared" si="14"/>
        <v>47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40</v>
      </c>
      <c r="C46" s="1">
        <v>868</v>
      </c>
      <c r="D46" s="1">
        <v>468</v>
      </c>
      <c r="E46" s="1">
        <v>576</v>
      </c>
      <c r="F46" s="1">
        <v>625</v>
      </c>
      <c r="G46" s="6">
        <v>0.4</v>
      </c>
      <c r="H46" s="1">
        <v>45</v>
      </c>
      <c r="I46" s="1" t="s">
        <v>34</v>
      </c>
      <c r="J46" s="1">
        <v>553</v>
      </c>
      <c r="K46" s="1">
        <f t="shared" si="15"/>
        <v>23</v>
      </c>
      <c r="L46" s="1"/>
      <c r="M46" s="1"/>
      <c r="N46" s="1">
        <v>300</v>
      </c>
      <c r="O46" s="1">
        <v>220.41999999999959</v>
      </c>
      <c r="P46" s="1">
        <f t="shared" si="3"/>
        <v>115.2</v>
      </c>
      <c r="Q46" s="5">
        <v>40</v>
      </c>
      <c r="R46" s="5">
        <f t="shared" si="12"/>
        <v>40</v>
      </c>
      <c r="S46" s="5"/>
      <c r="T46" s="1"/>
      <c r="U46" s="1">
        <f t="shared" si="13"/>
        <v>10.290104166666664</v>
      </c>
      <c r="V46" s="1">
        <f t="shared" si="7"/>
        <v>9.9428819444444407</v>
      </c>
      <c r="W46" s="1">
        <v>138.19999999999999</v>
      </c>
      <c r="X46" s="1">
        <v>123.4</v>
      </c>
      <c r="Y46" s="1">
        <v>115.4</v>
      </c>
      <c r="Z46" s="1">
        <v>129</v>
      </c>
      <c r="AA46" s="1">
        <v>128.19999999999999</v>
      </c>
      <c r="AB46" s="1">
        <v>134</v>
      </c>
      <c r="AC46" s="1" t="s">
        <v>71</v>
      </c>
      <c r="AD46" s="1">
        <f t="shared" si="14"/>
        <v>16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>
        <v>278.37700000000001</v>
      </c>
      <c r="D47" s="1">
        <v>193.3</v>
      </c>
      <c r="E47" s="1">
        <v>239.245</v>
      </c>
      <c r="F47" s="1">
        <v>215.74700000000001</v>
      </c>
      <c r="G47" s="6">
        <v>1</v>
      </c>
      <c r="H47" s="1">
        <v>40</v>
      </c>
      <c r="I47" s="1" t="s">
        <v>34</v>
      </c>
      <c r="J47" s="1">
        <v>234.4</v>
      </c>
      <c r="K47" s="1">
        <f t="shared" si="15"/>
        <v>4.8449999999999989</v>
      </c>
      <c r="L47" s="1"/>
      <c r="M47" s="1"/>
      <c r="N47" s="1"/>
      <c r="O47" s="1">
        <v>45.440200000000061</v>
      </c>
      <c r="P47" s="1">
        <f t="shared" si="3"/>
        <v>47.849000000000004</v>
      </c>
      <c r="Q47" s="5">
        <f t="shared" si="11"/>
        <v>217.30279999999993</v>
      </c>
      <c r="R47" s="5">
        <f t="shared" si="12"/>
        <v>217.30279999999993</v>
      </c>
      <c r="S47" s="5"/>
      <c r="T47" s="1"/>
      <c r="U47" s="1">
        <f t="shared" si="13"/>
        <v>10</v>
      </c>
      <c r="V47" s="1">
        <f t="shared" si="7"/>
        <v>5.4585717569855179</v>
      </c>
      <c r="W47" s="1">
        <v>42.092200000000012</v>
      </c>
      <c r="X47" s="1">
        <v>45.242199999999997</v>
      </c>
      <c r="Y47" s="1">
        <v>37.533799999999999</v>
      </c>
      <c r="Z47" s="1">
        <v>36.644399999999997</v>
      </c>
      <c r="AA47" s="1">
        <v>51.989800000000002</v>
      </c>
      <c r="AB47" s="1">
        <v>56.952399999999997</v>
      </c>
      <c r="AC47" s="1"/>
      <c r="AD47" s="1">
        <f t="shared" si="14"/>
        <v>217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40</v>
      </c>
      <c r="C48" s="1">
        <v>828</v>
      </c>
      <c r="D48" s="1">
        <v>1014</v>
      </c>
      <c r="E48" s="1">
        <v>803</v>
      </c>
      <c r="F48" s="1">
        <v>866</v>
      </c>
      <c r="G48" s="6">
        <v>0.35</v>
      </c>
      <c r="H48" s="1">
        <v>40</v>
      </c>
      <c r="I48" s="1" t="s">
        <v>34</v>
      </c>
      <c r="J48" s="1">
        <v>801</v>
      </c>
      <c r="K48" s="1">
        <f t="shared" si="15"/>
        <v>2</v>
      </c>
      <c r="L48" s="1"/>
      <c r="M48" s="1"/>
      <c r="N48" s="1">
        <v>300</v>
      </c>
      <c r="O48" s="1">
        <v>217.61999999999989</v>
      </c>
      <c r="P48" s="1">
        <f t="shared" si="3"/>
        <v>160.6</v>
      </c>
      <c r="Q48" s="5">
        <f t="shared" si="11"/>
        <v>222.38000000000011</v>
      </c>
      <c r="R48" s="5">
        <f t="shared" si="12"/>
        <v>222.38000000000011</v>
      </c>
      <c r="S48" s="5"/>
      <c r="T48" s="1"/>
      <c r="U48" s="1">
        <f t="shared" si="13"/>
        <v>10</v>
      </c>
      <c r="V48" s="1">
        <f t="shared" si="7"/>
        <v>8.6153175591531745</v>
      </c>
      <c r="W48" s="1">
        <v>177.2</v>
      </c>
      <c r="X48" s="1">
        <v>171.4</v>
      </c>
      <c r="Y48" s="1">
        <v>155.19999999999999</v>
      </c>
      <c r="Z48" s="1">
        <v>151.19999999999999</v>
      </c>
      <c r="AA48" s="1">
        <v>163.4</v>
      </c>
      <c r="AB48" s="1">
        <v>169</v>
      </c>
      <c r="AC48" s="1"/>
      <c r="AD48" s="1">
        <f t="shared" si="14"/>
        <v>78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40</v>
      </c>
      <c r="C49" s="1">
        <v>543</v>
      </c>
      <c r="D49" s="1">
        <v>1356</v>
      </c>
      <c r="E49" s="1">
        <v>648</v>
      </c>
      <c r="F49" s="1">
        <v>1079</v>
      </c>
      <c r="G49" s="6">
        <v>0.4</v>
      </c>
      <c r="H49" s="1">
        <v>40</v>
      </c>
      <c r="I49" s="1" t="s">
        <v>34</v>
      </c>
      <c r="J49" s="1">
        <v>649</v>
      </c>
      <c r="K49" s="1">
        <f t="shared" si="15"/>
        <v>-1</v>
      </c>
      <c r="L49" s="1"/>
      <c r="M49" s="1"/>
      <c r="N49" s="1">
        <v>100</v>
      </c>
      <c r="O49" s="1">
        <v>137.26</v>
      </c>
      <c r="P49" s="1">
        <f t="shared" si="3"/>
        <v>129.6</v>
      </c>
      <c r="Q49" s="5"/>
      <c r="R49" s="5">
        <f t="shared" si="12"/>
        <v>0</v>
      </c>
      <c r="S49" s="5"/>
      <c r="T49" s="1"/>
      <c r="U49" s="1">
        <f t="shared" si="13"/>
        <v>10.156327160493827</v>
      </c>
      <c r="V49" s="1">
        <f t="shared" si="7"/>
        <v>10.156327160493827</v>
      </c>
      <c r="W49" s="1">
        <v>168.6</v>
      </c>
      <c r="X49" s="1">
        <v>177.8</v>
      </c>
      <c r="Y49" s="1">
        <v>140.4</v>
      </c>
      <c r="Z49" s="1">
        <v>124.8</v>
      </c>
      <c r="AA49" s="1">
        <v>138.80000000000001</v>
      </c>
      <c r="AB49" s="1">
        <v>142.19999999999999</v>
      </c>
      <c r="AC49" s="1"/>
      <c r="AD49" s="1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784.04499999999996</v>
      </c>
      <c r="D50" s="1">
        <v>1149.3800000000001</v>
      </c>
      <c r="E50" s="1">
        <v>706.06899999999996</v>
      </c>
      <c r="F50" s="1">
        <v>1087.5630000000001</v>
      </c>
      <c r="G50" s="6">
        <v>1</v>
      </c>
      <c r="H50" s="1">
        <v>50</v>
      </c>
      <c r="I50" s="1" t="s">
        <v>34</v>
      </c>
      <c r="J50" s="1">
        <v>672.65</v>
      </c>
      <c r="K50" s="1">
        <f t="shared" si="15"/>
        <v>33.418999999999983</v>
      </c>
      <c r="L50" s="1"/>
      <c r="M50" s="1"/>
      <c r="N50" s="1">
        <v>100</v>
      </c>
      <c r="O50" s="1">
        <v>234.95479999999989</v>
      </c>
      <c r="P50" s="1">
        <f t="shared" si="3"/>
        <v>141.21379999999999</v>
      </c>
      <c r="Q50" s="5"/>
      <c r="R50" s="5">
        <f t="shared" si="12"/>
        <v>0</v>
      </c>
      <c r="S50" s="5"/>
      <c r="T50" s="1"/>
      <c r="U50" s="1">
        <f t="shared" si="13"/>
        <v>10.073504147611636</v>
      </c>
      <c r="V50" s="1">
        <f t="shared" si="7"/>
        <v>10.073504147611636</v>
      </c>
      <c r="W50" s="1">
        <v>172.21100000000001</v>
      </c>
      <c r="X50" s="1">
        <v>184.37180000000001</v>
      </c>
      <c r="Y50" s="1">
        <v>156.8416</v>
      </c>
      <c r="Z50" s="1">
        <v>149.0598</v>
      </c>
      <c r="AA50" s="1">
        <v>145.12520000000001</v>
      </c>
      <c r="AB50" s="1">
        <v>143.64099999999999</v>
      </c>
      <c r="AC50" s="1"/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844.45</v>
      </c>
      <c r="D51" s="1">
        <v>1176.9559999999999</v>
      </c>
      <c r="E51" s="1">
        <v>735.11900000000003</v>
      </c>
      <c r="F51" s="1">
        <v>1084.0039999999999</v>
      </c>
      <c r="G51" s="6">
        <v>1</v>
      </c>
      <c r="H51" s="1">
        <v>50</v>
      </c>
      <c r="I51" s="1" t="s">
        <v>34</v>
      </c>
      <c r="J51" s="1">
        <v>716.42</v>
      </c>
      <c r="K51" s="1">
        <f t="shared" si="15"/>
        <v>18.699000000000069</v>
      </c>
      <c r="L51" s="1"/>
      <c r="M51" s="1"/>
      <c r="N51" s="1"/>
      <c r="O51" s="1">
        <v>237.8830800000004</v>
      </c>
      <c r="P51" s="1">
        <f t="shared" si="3"/>
        <v>147.02379999999999</v>
      </c>
      <c r="Q51" s="5">
        <f>10.4*P51-O51-N51-F51</f>
        <v>207.16043999999965</v>
      </c>
      <c r="R51" s="5">
        <f t="shared" si="12"/>
        <v>207.16043999999965</v>
      </c>
      <c r="S51" s="5"/>
      <c r="T51" s="1"/>
      <c r="U51" s="1">
        <f t="shared" si="13"/>
        <v>10.4</v>
      </c>
      <c r="V51" s="1">
        <f t="shared" si="7"/>
        <v>8.9909734342330996</v>
      </c>
      <c r="W51" s="1">
        <v>169.55699999999999</v>
      </c>
      <c r="X51" s="1">
        <v>187.83160000000001</v>
      </c>
      <c r="Y51" s="1">
        <v>160.64599999999999</v>
      </c>
      <c r="Z51" s="1">
        <v>153.32</v>
      </c>
      <c r="AA51" s="1">
        <v>161.38059999999999</v>
      </c>
      <c r="AB51" s="1">
        <v>166.34139999999999</v>
      </c>
      <c r="AC51" s="1"/>
      <c r="AD51" s="1">
        <f t="shared" si="14"/>
        <v>207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0" t="s">
        <v>33</v>
      </c>
      <c r="C52" s="10">
        <v>0.67400000000000004</v>
      </c>
      <c r="D52" s="10">
        <v>8.5000000000000006E-2</v>
      </c>
      <c r="E52" s="10"/>
      <c r="F52" s="10">
        <v>0.75900000000000001</v>
      </c>
      <c r="G52" s="11">
        <v>0</v>
      </c>
      <c r="H52" s="10">
        <v>40</v>
      </c>
      <c r="I52" s="10" t="s">
        <v>86</v>
      </c>
      <c r="J52" s="10">
        <v>1.4</v>
      </c>
      <c r="K52" s="10">
        <f t="shared" si="15"/>
        <v>-1.4</v>
      </c>
      <c r="L52" s="10"/>
      <c r="M52" s="10"/>
      <c r="N52" s="10"/>
      <c r="O52" s="10">
        <v>0</v>
      </c>
      <c r="P52" s="10">
        <f t="shared" si="3"/>
        <v>0</v>
      </c>
      <c r="Q52" s="12"/>
      <c r="R52" s="12"/>
      <c r="S52" s="12"/>
      <c r="T52" s="10"/>
      <c r="U52" s="10" t="e">
        <f t="shared" si="9"/>
        <v>#DIV/0!</v>
      </c>
      <c r="V52" s="10" t="e">
        <f t="shared" si="7"/>
        <v>#DIV/0!</v>
      </c>
      <c r="W52" s="10">
        <v>0.91199999999999992</v>
      </c>
      <c r="X52" s="10">
        <v>1.7829999999999999</v>
      </c>
      <c r="Y52" s="10">
        <v>10.202199999999999</v>
      </c>
      <c r="Z52" s="10">
        <v>10.2354</v>
      </c>
      <c r="AA52" s="10">
        <v>10.105399999999999</v>
      </c>
      <c r="AB52" s="10">
        <v>11.7752</v>
      </c>
      <c r="AC52" s="10" t="s">
        <v>87</v>
      </c>
      <c r="AD52" s="10">
        <f t="shared" ref="AD52:AD53" si="16">ROUND(Q52*G52,0)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33</v>
      </c>
      <c r="C53" s="13"/>
      <c r="D53" s="13"/>
      <c r="E53" s="13"/>
      <c r="F53" s="13"/>
      <c r="G53" s="14">
        <v>0</v>
      </c>
      <c r="H53" s="13">
        <v>40</v>
      </c>
      <c r="I53" s="13" t="s">
        <v>34</v>
      </c>
      <c r="J53" s="13"/>
      <c r="K53" s="13">
        <f t="shared" si="15"/>
        <v>0</v>
      </c>
      <c r="L53" s="13"/>
      <c r="M53" s="13"/>
      <c r="N53" s="13"/>
      <c r="O53" s="13">
        <v>0</v>
      </c>
      <c r="P53" s="13">
        <f t="shared" si="3"/>
        <v>0</v>
      </c>
      <c r="Q53" s="15"/>
      <c r="R53" s="15"/>
      <c r="S53" s="15"/>
      <c r="T53" s="13"/>
      <c r="U53" s="13" t="e">
        <f t="shared" si="9"/>
        <v>#DIV/0!</v>
      </c>
      <c r="V53" s="13" t="e">
        <f t="shared" si="7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65</v>
      </c>
      <c r="AD53" s="13">
        <f t="shared" si="1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40</v>
      </c>
      <c r="C54" s="1">
        <v>569</v>
      </c>
      <c r="D54" s="1">
        <v>400</v>
      </c>
      <c r="E54" s="1">
        <v>679</v>
      </c>
      <c r="F54" s="1">
        <v>248</v>
      </c>
      <c r="G54" s="6">
        <v>0.45</v>
      </c>
      <c r="H54" s="1">
        <v>50</v>
      </c>
      <c r="I54" s="1" t="s">
        <v>34</v>
      </c>
      <c r="J54" s="1">
        <v>638</v>
      </c>
      <c r="K54" s="1">
        <f t="shared" si="15"/>
        <v>41</v>
      </c>
      <c r="L54" s="1"/>
      <c r="M54" s="1"/>
      <c r="N54" s="1">
        <v>100</v>
      </c>
      <c r="O54" s="1">
        <v>164.88000000000019</v>
      </c>
      <c r="P54" s="1">
        <f t="shared" si="3"/>
        <v>135.80000000000001</v>
      </c>
      <c r="Q54" s="5">
        <f>10.4*P54-O54-N54-F54</f>
        <v>899.44</v>
      </c>
      <c r="R54" s="5">
        <f t="shared" ref="R54:R83" si="17">Q54</f>
        <v>899.44</v>
      </c>
      <c r="S54" s="5"/>
      <c r="T54" s="1"/>
      <c r="U54" s="1">
        <f t="shared" ref="U54:U83" si="18">(F54+N54+O54+R54)/P54</f>
        <v>10.4</v>
      </c>
      <c r="V54" s="1">
        <f t="shared" si="7"/>
        <v>3.7767304860088378</v>
      </c>
      <c r="W54" s="1">
        <v>96.2</v>
      </c>
      <c r="X54" s="1">
        <v>94.4</v>
      </c>
      <c r="Y54" s="1">
        <v>99.2</v>
      </c>
      <c r="Z54" s="1">
        <v>95</v>
      </c>
      <c r="AA54" s="1">
        <v>78.2</v>
      </c>
      <c r="AB54" s="1">
        <v>94.4</v>
      </c>
      <c r="AC54" s="1" t="s">
        <v>90</v>
      </c>
      <c r="AD54" s="1">
        <f t="shared" ref="AD54:AD83" si="19">ROUND(R54*G54,0)</f>
        <v>405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324.27499999999998</v>
      </c>
      <c r="D55" s="1">
        <v>193.495</v>
      </c>
      <c r="E55" s="1">
        <v>307.83699999999999</v>
      </c>
      <c r="F55" s="1">
        <v>165.55199999999999</v>
      </c>
      <c r="G55" s="6">
        <v>1</v>
      </c>
      <c r="H55" s="1">
        <v>40</v>
      </c>
      <c r="I55" s="1" t="s">
        <v>34</v>
      </c>
      <c r="J55" s="1">
        <v>298.89999999999998</v>
      </c>
      <c r="K55" s="1">
        <f t="shared" si="15"/>
        <v>8.9370000000000118</v>
      </c>
      <c r="L55" s="1"/>
      <c r="M55" s="1"/>
      <c r="N55" s="1"/>
      <c r="O55" s="1">
        <v>151.4103999999999</v>
      </c>
      <c r="P55" s="1">
        <f t="shared" si="3"/>
        <v>61.567399999999999</v>
      </c>
      <c r="Q55" s="5">
        <f t="shared" ref="Q55:Q82" si="20">10*P55-O55-N55-F55</f>
        <v>298.71160000000009</v>
      </c>
      <c r="R55" s="5">
        <f t="shared" si="17"/>
        <v>298.71160000000009</v>
      </c>
      <c r="S55" s="5"/>
      <c r="T55" s="1"/>
      <c r="U55" s="1">
        <f t="shared" si="18"/>
        <v>10</v>
      </c>
      <c r="V55" s="1">
        <f t="shared" si="7"/>
        <v>5.1482180504617689</v>
      </c>
      <c r="W55" s="1">
        <v>49.87</v>
      </c>
      <c r="X55" s="1">
        <v>45.983600000000003</v>
      </c>
      <c r="Y55" s="1">
        <v>48.157400000000003</v>
      </c>
      <c r="Z55" s="1">
        <v>49.554199999999987</v>
      </c>
      <c r="AA55" s="1">
        <v>53.115400000000001</v>
      </c>
      <c r="AB55" s="1">
        <v>45.911799999999999</v>
      </c>
      <c r="AC55" s="1"/>
      <c r="AD55" s="1">
        <f t="shared" si="19"/>
        <v>299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92</v>
      </c>
      <c r="B56" s="1" t="s">
        <v>40</v>
      </c>
      <c r="C56" s="1"/>
      <c r="D56" s="1"/>
      <c r="E56" s="20">
        <f>E95</f>
        <v>280</v>
      </c>
      <c r="F56" s="20">
        <f>F95</f>
        <v>334</v>
      </c>
      <c r="G56" s="6">
        <v>0.4</v>
      </c>
      <c r="H56" s="1">
        <v>40</v>
      </c>
      <c r="I56" s="1" t="s">
        <v>34</v>
      </c>
      <c r="J56" s="1"/>
      <c r="K56" s="1">
        <f t="shared" si="15"/>
        <v>280</v>
      </c>
      <c r="L56" s="1"/>
      <c r="M56" s="1"/>
      <c r="N56" s="1">
        <v>150</v>
      </c>
      <c r="O56" s="1">
        <v>192.58000000000021</v>
      </c>
      <c r="P56" s="1">
        <f t="shared" si="3"/>
        <v>56</v>
      </c>
      <c r="Q56" s="5"/>
      <c r="R56" s="5">
        <f t="shared" si="17"/>
        <v>0</v>
      </c>
      <c r="S56" s="5"/>
      <c r="T56" s="1"/>
      <c r="U56" s="1">
        <f t="shared" si="18"/>
        <v>12.081785714285717</v>
      </c>
      <c r="V56" s="1">
        <f t="shared" si="7"/>
        <v>12.081785714285717</v>
      </c>
      <c r="W56" s="1">
        <v>74.8</v>
      </c>
      <c r="X56" s="1">
        <v>63</v>
      </c>
      <c r="Y56" s="1">
        <v>51</v>
      </c>
      <c r="Z56" s="1">
        <v>59.8</v>
      </c>
      <c r="AA56" s="1">
        <v>72.2</v>
      </c>
      <c r="AB56" s="1">
        <v>67.2</v>
      </c>
      <c r="AC56" s="1" t="s">
        <v>93</v>
      </c>
      <c r="AD56" s="1">
        <f t="shared" si="1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40</v>
      </c>
      <c r="C57" s="1">
        <v>223</v>
      </c>
      <c r="D57" s="1">
        <v>162</v>
      </c>
      <c r="E57" s="1">
        <v>172</v>
      </c>
      <c r="F57" s="1">
        <v>151</v>
      </c>
      <c r="G57" s="6">
        <v>0.4</v>
      </c>
      <c r="H57" s="1">
        <v>40</v>
      </c>
      <c r="I57" s="1" t="s">
        <v>34</v>
      </c>
      <c r="J57" s="1">
        <v>176</v>
      </c>
      <c r="K57" s="1">
        <f t="shared" si="15"/>
        <v>-4</v>
      </c>
      <c r="L57" s="1"/>
      <c r="M57" s="1"/>
      <c r="N57" s="1"/>
      <c r="O57" s="1">
        <v>110.36</v>
      </c>
      <c r="P57" s="1">
        <f t="shared" si="3"/>
        <v>34.4</v>
      </c>
      <c r="Q57" s="5">
        <f t="shared" si="20"/>
        <v>82.639999999999986</v>
      </c>
      <c r="R57" s="5">
        <f t="shared" si="17"/>
        <v>82.639999999999986</v>
      </c>
      <c r="S57" s="5"/>
      <c r="T57" s="1"/>
      <c r="U57" s="1">
        <f t="shared" si="18"/>
        <v>10</v>
      </c>
      <c r="V57" s="1">
        <f t="shared" si="7"/>
        <v>7.5976744186046519</v>
      </c>
      <c r="W57" s="1">
        <v>36.4</v>
      </c>
      <c r="X57" s="1">
        <v>33.200000000000003</v>
      </c>
      <c r="Y57" s="1">
        <v>31</v>
      </c>
      <c r="Z57" s="1">
        <v>32.6</v>
      </c>
      <c r="AA57" s="1">
        <v>24</v>
      </c>
      <c r="AB57" s="1">
        <v>23</v>
      </c>
      <c r="AC57" s="1"/>
      <c r="AD57" s="1">
        <f t="shared" si="19"/>
        <v>33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454.40699999999998</v>
      </c>
      <c r="D58" s="1">
        <v>669.16600000000005</v>
      </c>
      <c r="E58" s="1">
        <v>465.97699999999998</v>
      </c>
      <c r="F58" s="1">
        <v>551.50400000000002</v>
      </c>
      <c r="G58" s="6">
        <v>1</v>
      </c>
      <c r="H58" s="1">
        <v>50</v>
      </c>
      <c r="I58" s="1" t="s">
        <v>34</v>
      </c>
      <c r="J58" s="1">
        <v>455.5</v>
      </c>
      <c r="K58" s="1">
        <f t="shared" si="15"/>
        <v>10.476999999999975</v>
      </c>
      <c r="L58" s="1"/>
      <c r="M58" s="1"/>
      <c r="N58" s="1"/>
      <c r="O58" s="1">
        <v>148.38092000000091</v>
      </c>
      <c r="P58" s="1">
        <f t="shared" si="3"/>
        <v>93.195399999999992</v>
      </c>
      <c r="Q58" s="5">
        <f>10.4*P58-O58-N58-F58</f>
        <v>269.34723999999903</v>
      </c>
      <c r="R58" s="5">
        <f t="shared" si="17"/>
        <v>269.34723999999903</v>
      </c>
      <c r="S58" s="5"/>
      <c r="T58" s="1"/>
      <c r="U58" s="1">
        <f t="shared" si="18"/>
        <v>10.4</v>
      </c>
      <c r="V58" s="1">
        <f t="shared" si="7"/>
        <v>7.5098655083834709</v>
      </c>
      <c r="W58" s="1">
        <v>93.206600000000009</v>
      </c>
      <c r="X58" s="1">
        <v>103.7568</v>
      </c>
      <c r="Y58" s="1">
        <v>78.486800000000002</v>
      </c>
      <c r="Z58" s="1">
        <v>76.991</v>
      </c>
      <c r="AA58" s="1">
        <v>99.747199999999992</v>
      </c>
      <c r="AB58" s="1">
        <v>95.901399999999995</v>
      </c>
      <c r="AC58" s="1"/>
      <c r="AD58" s="1">
        <f t="shared" si="19"/>
        <v>269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33</v>
      </c>
      <c r="C59" s="1">
        <v>1106.009</v>
      </c>
      <c r="D59" s="1">
        <v>1110.961</v>
      </c>
      <c r="E59" s="1">
        <v>855.04300000000001</v>
      </c>
      <c r="F59" s="1">
        <v>1145.1949999999999</v>
      </c>
      <c r="G59" s="6">
        <v>1</v>
      </c>
      <c r="H59" s="1">
        <v>50</v>
      </c>
      <c r="I59" s="1" t="s">
        <v>34</v>
      </c>
      <c r="J59" s="1">
        <v>809.4</v>
      </c>
      <c r="K59" s="1">
        <f t="shared" si="15"/>
        <v>45.643000000000029</v>
      </c>
      <c r="L59" s="1"/>
      <c r="M59" s="1"/>
      <c r="N59" s="1">
        <v>300</v>
      </c>
      <c r="O59" s="1">
        <v>125.97847999999981</v>
      </c>
      <c r="P59" s="1">
        <f t="shared" si="3"/>
        <v>171.0086</v>
      </c>
      <c r="Q59" s="5">
        <f>10.4*P59-O59-N59-F59</f>
        <v>207.31596000000036</v>
      </c>
      <c r="R59" s="5">
        <f t="shared" si="17"/>
        <v>207.31596000000036</v>
      </c>
      <c r="S59" s="5"/>
      <c r="T59" s="1"/>
      <c r="U59" s="1">
        <f t="shared" si="18"/>
        <v>10.4</v>
      </c>
      <c r="V59" s="1">
        <f t="shared" si="7"/>
        <v>9.1876869350430308</v>
      </c>
      <c r="W59" s="1">
        <v>183.4384</v>
      </c>
      <c r="X59" s="1">
        <v>204.49340000000001</v>
      </c>
      <c r="Y59" s="1">
        <v>188.2628</v>
      </c>
      <c r="Z59" s="1">
        <v>187.9006</v>
      </c>
      <c r="AA59" s="1">
        <v>189.82339999999999</v>
      </c>
      <c r="AB59" s="1">
        <v>177.667</v>
      </c>
      <c r="AC59" s="1"/>
      <c r="AD59" s="1">
        <f t="shared" si="19"/>
        <v>207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33</v>
      </c>
      <c r="C60" s="1">
        <v>434.78100000000001</v>
      </c>
      <c r="D60" s="1"/>
      <c r="E60" s="1">
        <v>265.99599999999998</v>
      </c>
      <c r="F60" s="1">
        <v>131.773</v>
      </c>
      <c r="G60" s="6">
        <v>1</v>
      </c>
      <c r="H60" s="1">
        <v>50</v>
      </c>
      <c r="I60" s="1" t="s">
        <v>34</v>
      </c>
      <c r="J60" s="1">
        <v>265.45</v>
      </c>
      <c r="K60" s="1">
        <f t="shared" si="15"/>
        <v>0.54599999999999227</v>
      </c>
      <c r="L60" s="1"/>
      <c r="M60" s="1"/>
      <c r="N60" s="1"/>
      <c r="O60" s="1">
        <v>0</v>
      </c>
      <c r="P60" s="1">
        <f t="shared" si="3"/>
        <v>53.199199999999998</v>
      </c>
      <c r="Q60" s="5">
        <f t="shared" si="20"/>
        <v>400.21899999999994</v>
      </c>
      <c r="R60" s="5">
        <f t="shared" si="17"/>
        <v>400.21899999999994</v>
      </c>
      <c r="S60" s="5"/>
      <c r="T60" s="1"/>
      <c r="U60" s="1">
        <f t="shared" si="18"/>
        <v>10</v>
      </c>
      <c r="V60" s="1">
        <f t="shared" si="7"/>
        <v>2.4769733379449317</v>
      </c>
      <c r="W60" s="1">
        <v>49.656999999999996</v>
      </c>
      <c r="X60" s="1">
        <v>48.726199999999999</v>
      </c>
      <c r="Y60" s="1">
        <v>44.581400000000002</v>
      </c>
      <c r="Z60" s="1">
        <v>44.561399999999999</v>
      </c>
      <c r="AA60" s="1">
        <v>32.040199999999999</v>
      </c>
      <c r="AB60" s="1">
        <v>28.525400000000001</v>
      </c>
      <c r="AC60" s="1" t="s">
        <v>98</v>
      </c>
      <c r="AD60" s="1">
        <f t="shared" si="19"/>
        <v>400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40</v>
      </c>
      <c r="C61" s="1">
        <v>413</v>
      </c>
      <c r="D61" s="1">
        <v>170</v>
      </c>
      <c r="E61" s="1">
        <v>281</v>
      </c>
      <c r="F61" s="1">
        <v>224</v>
      </c>
      <c r="G61" s="6">
        <v>0.4</v>
      </c>
      <c r="H61" s="1">
        <v>50</v>
      </c>
      <c r="I61" s="1" t="s">
        <v>34</v>
      </c>
      <c r="J61" s="1">
        <v>254</v>
      </c>
      <c r="K61" s="1">
        <f t="shared" si="15"/>
        <v>27</v>
      </c>
      <c r="L61" s="1"/>
      <c r="M61" s="1"/>
      <c r="N61" s="1">
        <v>150</v>
      </c>
      <c r="O61" s="1">
        <v>110.4200000000001</v>
      </c>
      <c r="P61" s="1">
        <f t="shared" si="3"/>
        <v>56.2</v>
      </c>
      <c r="Q61" s="5">
        <f t="shared" si="20"/>
        <v>77.579999999999927</v>
      </c>
      <c r="R61" s="5">
        <f t="shared" si="17"/>
        <v>77.579999999999927</v>
      </c>
      <c r="S61" s="5"/>
      <c r="T61" s="1"/>
      <c r="U61" s="1">
        <f t="shared" si="18"/>
        <v>10</v>
      </c>
      <c r="V61" s="1">
        <f t="shared" si="7"/>
        <v>8.6195729537366557</v>
      </c>
      <c r="W61" s="1">
        <v>59.4</v>
      </c>
      <c r="X61" s="1">
        <v>53.4</v>
      </c>
      <c r="Y61" s="1">
        <v>45.8</v>
      </c>
      <c r="Z61" s="1">
        <v>59.4</v>
      </c>
      <c r="AA61" s="1">
        <v>58.2</v>
      </c>
      <c r="AB61" s="1">
        <v>62.4</v>
      </c>
      <c r="AC61" s="18" t="s">
        <v>90</v>
      </c>
      <c r="AD61" s="1">
        <f t="shared" si="19"/>
        <v>31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40</v>
      </c>
      <c r="C62" s="1">
        <v>1132</v>
      </c>
      <c r="D62" s="1">
        <v>1548</v>
      </c>
      <c r="E62" s="1">
        <v>1082</v>
      </c>
      <c r="F62" s="1">
        <v>1309</v>
      </c>
      <c r="G62" s="6">
        <v>0.4</v>
      </c>
      <c r="H62" s="1">
        <v>40</v>
      </c>
      <c r="I62" s="1" t="s">
        <v>34</v>
      </c>
      <c r="J62" s="1">
        <v>1081</v>
      </c>
      <c r="K62" s="1">
        <f t="shared" si="15"/>
        <v>1</v>
      </c>
      <c r="L62" s="1"/>
      <c r="M62" s="1"/>
      <c r="N62" s="1">
        <v>250</v>
      </c>
      <c r="O62" s="1">
        <v>245.16000000000099</v>
      </c>
      <c r="P62" s="1">
        <f t="shared" si="3"/>
        <v>216.4</v>
      </c>
      <c r="Q62" s="5">
        <f t="shared" si="20"/>
        <v>359.83999999999901</v>
      </c>
      <c r="R62" s="5">
        <f t="shared" si="17"/>
        <v>359.83999999999901</v>
      </c>
      <c r="S62" s="5"/>
      <c r="T62" s="1"/>
      <c r="U62" s="1">
        <f t="shared" si="18"/>
        <v>10</v>
      </c>
      <c r="V62" s="1">
        <f t="shared" si="7"/>
        <v>8.3371534195933492</v>
      </c>
      <c r="W62" s="1">
        <v>246.4</v>
      </c>
      <c r="X62" s="1">
        <v>246</v>
      </c>
      <c r="Y62" s="1">
        <v>202.4</v>
      </c>
      <c r="Z62" s="1">
        <v>206.2</v>
      </c>
      <c r="AA62" s="1">
        <v>216.4</v>
      </c>
      <c r="AB62" s="1">
        <v>207.8</v>
      </c>
      <c r="AC62" s="1"/>
      <c r="AD62" s="1">
        <f t="shared" si="19"/>
        <v>144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40</v>
      </c>
      <c r="C63" s="1">
        <v>891</v>
      </c>
      <c r="D63" s="1">
        <v>1434</v>
      </c>
      <c r="E63" s="1">
        <v>878</v>
      </c>
      <c r="F63" s="1">
        <v>1246</v>
      </c>
      <c r="G63" s="6">
        <v>0.4</v>
      </c>
      <c r="H63" s="1">
        <v>40</v>
      </c>
      <c r="I63" s="1" t="s">
        <v>34</v>
      </c>
      <c r="J63" s="1">
        <v>877</v>
      </c>
      <c r="K63" s="1">
        <f t="shared" si="15"/>
        <v>1</v>
      </c>
      <c r="L63" s="1"/>
      <c r="M63" s="1"/>
      <c r="N63" s="1">
        <v>150</v>
      </c>
      <c r="O63" s="1">
        <v>170.7199999999996</v>
      </c>
      <c r="P63" s="1">
        <f t="shared" si="3"/>
        <v>175.6</v>
      </c>
      <c r="Q63" s="5">
        <f t="shared" si="20"/>
        <v>189.28000000000043</v>
      </c>
      <c r="R63" s="5">
        <f t="shared" si="17"/>
        <v>189.28000000000043</v>
      </c>
      <c r="S63" s="5"/>
      <c r="T63" s="1"/>
      <c r="U63" s="1">
        <f t="shared" si="18"/>
        <v>10</v>
      </c>
      <c r="V63" s="1">
        <f t="shared" si="7"/>
        <v>8.9220956719817739</v>
      </c>
      <c r="W63" s="1">
        <v>209.6</v>
      </c>
      <c r="X63" s="1">
        <v>218.4</v>
      </c>
      <c r="Y63" s="1">
        <v>190.2</v>
      </c>
      <c r="Z63" s="1">
        <v>178</v>
      </c>
      <c r="AA63" s="1">
        <v>188.4</v>
      </c>
      <c r="AB63" s="1">
        <v>184.6</v>
      </c>
      <c r="AC63" s="1"/>
      <c r="AD63" s="1">
        <f t="shared" si="19"/>
        <v>76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33</v>
      </c>
      <c r="C64" s="1">
        <v>458.49900000000002</v>
      </c>
      <c r="D64" s="1">
        <v>1178.1569999999999</v>
      </c>
      <c r="E64" s="1">
        <v>915.83799999999997</v>
      </c>
      <c r="F64" s="1">
        <v>652.20899999999995</v>
      </c>
      <c r="G64" s="6">
        <v>1</v>
      </c>
      <c r="H64" s="1">
        <v>40</v>
      </c>
      <c r="I64" s="1" t="s">
        <v>34</v>
      </c>
      <c r="J64" s="1">
        <v>885.3</v>
      </c>
      <c r="K64" s="1">
        <f t="shared" si="15"/>
        <v>30.538000000000011</v>
      </c>
      <c r="L64" s="1"/>
      <c r="M64" s="1"/>
      <c r="N64" s="1">
        <v>400</v>
      </c>
      <c r="O64" s="1">
        <v>0</v>
      </c>
      <c r="P64" s="1">
        <f t="shared" si="3"/>
        <v>183.16759999999999</v>
      </c>
      <c r="Q64" s="5">
        <f t="shared" si="20"/>
        <v>779.46699999999998</v>
      </c>
      <c r="R64" s="5">
        <f t="shared" si="17"/>
        <v>779.46699999999998</v>
      </c>
      <c r="S64" s="5"/>
      <c r="T64" s="1"/>
      <c r="U64" s="1">
        <f t="shared" si="18"/>
        <v>10</v>
      </c>
      <c r="V64" s="1">
        <f t="shared" si="7"/>
        <v>5.7445148596149096</v>
      </c>
      <c r="W64" s="1">
        <v>146.5676</v>
      </c>
      <c r="X64" s="1">
        <v>155.59700000000001</v>
      </c>
      <c r="Y64" s="1">
        <v>114.27379999999999</v>
      </c>
      <c r="Z64" s="1">
        <v>114.3394</v>
      </c>
      <c r="AA64" s="1">
        <v>146.06059999999999</v>
      </c>
      <c r="AB64" s="1">
        <v>139.88919999999999</v>
      </c>
      <c r="AC64" s="1"/>
      <c r="AD64" s="1">
        <f t="shared" si="19"/>
        <v>779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33</v>
      </c>
      <c r="C65" s="1">
        <v>344.38</v>
      </c>
      <c r="D65" s="1">
        <v>845.88599999999997</v>
      </c>
      <c r="E65" s="1">
        <v>617.41899999999998</v>
      </c>
      <c r="F65" s="1">
        <v>504.33600000000001</v>
      </c>
      <c r="G65" s="6">
        <v>1</v>
      </c>
      <c r="H65" s="1">
        <v>40</v>
      </c>
      <c r="I65" s="1" t="s">
        <v>34</v>
      </c>
      <c r="J65" s="1">
        <v>583.23</v>
      </c>
      <c r="K65" s="1">
        <f t="shared" si="15"/>
        <v>34.188999999999965</v>
      </c>
      <c r="L65" s="1"/>
      <c r="M65" s="1"/>
      <c r="N65" s="1"/>
      <c r="O65" s="1">
        <v>60.210840000000083</v>
      </c>
      <c r="P65" s="1">
        <f t="shared" si="3"/>
        <v>123.4838</v>
      </c>
      <c r="Q65" s="5">
        <f t="shared" si="20"/>
        <v>670.29115999999976</v>
      </c>
      <c r="R65" s="5">
        <f t="shared" si="17"/>
        <v>670.29115999999976</v>
      </c>
      <c r="S65" s="5"/>
      <c r="T65" s="1"/>
      <c r="U65" s="1">
        <f t="shared" si="18"/>
        <v>9.9999999999999982</v>
      </c>
      <c r="V65" s="1">
        <f t="shared" si="7"/>
        <v>4.5718291792121724</v>
      </c>
      <c r="W65" s="1">
        <v>99.477400000000003</v>
      </c>
      <c r="X65" s="1">
        <v>111.19240000000001</v>
      </c>
      <c r="Y65" s="1">
        <v>94.056200000000004</v>
      </c>
      <c r="Z65" s="1">
        <v>78.263000000000005</v>
      </c>
      <c r="AA65" s="1">
        <v>99.329399999999993</v>
      </c>
      <c r="AB65" s="1">
        <v>108.11960000000001</v>
      </c>
      <c r="AC65" s="1"/>
      <c r="AD65" s="1">
        <f t="shared" si="19"/>
        <v>670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33</v>
      </c>
      <c r="C66" s="1">
        <v>319.738</v>
      </c>
      <c r="D66" s="1">
        <v>922.00800000000004</v>
      </c>
      <c r="E66" s="1">
        <v>644.15800000000002</v>
      </c>
      <c r="F66" s="1">
        <v>550.06399999999996</v>
      </c>
      <c r="G66" s="6">
        <v>1</v>
      </c>
      <c r="H66" s="1">
        <v>40</v>
      </c>
      <c r="I66" s="1" t="s">
        <v>34</v>
      </c>
      <c r="J66" s="1">
        <v>618.85</v>
      </c>
      <c r="K66" s="1">
        <f t="shared" si="15"/>
        <v>25.307999999999993</v>
      </c>
      <c r="L66" s="1"/>
      <c r="M66" s="1"/>
      <c r="N66" s="1"/>
      <c r="O66" s="1">
        <v>109.89395999999979</v>
      </c>
      <c r="P66" s="1">
        <f t="shared" si="3"/>
        <v>128.83160000000001</v>
      </c>
      <c r="Q66" s="5">
        <f t="shared" si="20"/>
        <v>628.35804000000019</v>
      </c>
      <c r="R66" s="5">
        <f t="shared" si="17"/>
        <v>628.35804000000019</v>
      </c>
      <c r="S66" s="5"/>
      <c r="T66" s="1"/>
      <c r="U66" s="1">
        <f t="shared" si="18"/>
        <v>9.9999999999999982</v>
      </c>
      <c r="V66" s="1">
        <f t="shared" si="7"/>
        <v>5.1226404080986319</v>
      </c>
      <c r="W66" s="1">
        <v>107.9704</v>
      </c>
      <c r="X66" s="1">
        <v>118.5278</v>
      </c>
      <c r="Y66" s="1">
        <v>105.2484</v>
      </c>
      <c r="Z66" s="1">
        <v>91.646600000000007</v>
      </c>
      <c r="AA66" s="1">
        <v>111.09139999999999</v>
      </c>
      <c r="AB66" s="1">
        <v>106.12179999999999</v>
      </c>
      <c r="AC66" s="1"/>
      <c r="AD66" s="1">
        <f t="shared" si="19"/>
        <v>628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191.52199999999999</v>
      </c>
      <c r="D67" s="1">
        <v>172.33799999999999</v>
      </c>
      <c r="E67" s="1">
        <v>206.74799999999999</v>
      </c>
      <c r="F67" s="1">
        <v>119.40900000000001</v>
      </c>
      <c r="G67" s="6">
        <v>1</v>
      </c>
      <c r="H67" s="1">
        <v>30</v>
      </c>
      <c r="I67" s="1" t="s">
        <v>34</v>
      </c>
      <c r="J67" s="1">
        <v>217</v>
      </c>
      <c r="K67" s="1">
        <f t="shared" si="15"/>
        <v>-10.25200000000001</v>
      </c>
      <c r="L67" s="1"/>
      <c r="M67" s="1"/>
      <c r="N67" s="1"/>
      <c r="O67" s="1">
        <v>68.120220000000046</v>
      </c>
      <c r="P67" s="1">
        <f t="shared" si="3"/>
        <v>41.349599999999995</v>
      </c>
      <c r="Q67" s="5">
        <f t="shared" si="20"/>
        <v>225.96677999999997</v>
      </c>
      <c r="R67" s="5">
        <f t="shared" si="17"/>
        <v>225.96677999999997</v>
      </c>
      <c r="S67" s="5"/>
      <c r="T67" s="1"/>
      <c r="U67" s="1">
        <f t="shared" si="18"/>
        <v>10.000000000000002</v>
      </c>
      <c r="V67" s="1">
        <f t="shared" si="7"/>
        <v>4.5352124325265564</v>
      </c>
      <c r="W67" s="1">
        <v>31.085999999999999</v>
      </c>
      <c r="X67" s="1">
        <v>30.184200000000001</v>
      </c>
      <c r="Y67" s="1">
        <v>27.314399999999999</v>
      </c>
      <c r="Z67" s="1">
        <v>29.014399999999998</v>
      </c>
      <c r="AA67" s="1">
        <v>33.817</v>
      </c>
      <c r="AB67" s="1">
        <v>32.991</v>
      </c>
      <c r="AC67" s="1" t="s">
        <v>71</v>
      </c>
      <c r="AD67" s="1">
        <f t="shared" si="19"/>
        <v>226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>
        <v>188</v>
      </c>
      <c r="D68" s="1"/>
      <c r="E68" s="1">
        <v>62</v>
      </c>
      <c r="F68" s="1">
        <v>126</v>
      </c>
      <c r="G68" s="6">
        <v>0.6</v>
      </c>
      <c r="H68" s="1">
        <v>60</v>
      </c>
      <c r="I68" s="1" t="s">
        <v>34</v>
      </c>
      <c r="J68" s="1">
        <v>120</v>
      </c>
      <c r="K68" s="1">
        <f t="shared" ref="K68:K95" si="21">E68-J68</f>
        <v>-58</v>
      </c>
      <c r="L68" s="1"/>
      <c r="M68" s="1"/>
      <c r="N68" s="1"/>
      <c r="O68" s="1">
        <v>30.199999999999989</v>
      </c>
      <c r="P68" s="1">
        <f t="shared" ref="P68:P95" si="22">E68/5</f>
        <v>12.4</v>
      </c>
      <c r="Q68" s="5"/>
      <c r="R68" s="5">
        <f t="shared" si="17"/>
        <v>0</v>
      </c>
      <c r="S68" s="5"/>
      <c r="T68" s="1"/>
      <c r="U68" s="1">
        <f t="shared" si="18"/>
        <v>12.596774193548386</v>
      </c>
      <c r="V68" s="1">
        <f t="shared" ref="V68:V95" si="23">(F68+N68+O68)/P68</f>
        <v>12.596774193548386</v>
      </c>
      <c r="W68" s="1">
        <v>14.2</v>
      </c>
      <c r="X68" s="1">
        <v>9.6</v>
      </c>
      <c r="Y68" s="1">
        <v>13.8</v>
      </c>
      <c r="Z68" s="1">
        <v>19.8</v>
      </c>
      <c r="AA68" s="1">
        <v>21.8</v>
      </c>
      <c r="AB68" s="1">
        <v>19.2</v>
      </c>
      <c r="AC68" s="19" t="s">
        <v>107</v>
      </c>
      <c r="AD68" s="1">
        <f t="shared" si="1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40</v>
      </c>
      <c r="C69" s="1">
        <v>182</v>
      </c>
      <c r="D69" s="1">
        <v>234</v>
      </c>
      <c r="E69" s="1">
        <v>205</v>
      </c>
      <c r="F69" s="1">
        <v>184</v>
      </c>
      <c r="G69" s="6">
        <v>0.35</v>
      </c>
      <c r="H69" s="1">
        <v>50</v>
      </c>
      <c r="I69" s="1" t="s">
        <v>34</v>
      </c>
      <c r="J69" s="1">
        <v>198</v>
      </c>
      <c r="K69" s="1">
        <f t="shared" si="21"/>
        <v>7</v>
      </c>
      <c r="L69" s="1"/>
      <c r="M69" s="1"/>
      <c r="N69" s="1">
        <v>100</v>
      </c>
      <c r="O69" s="1">
        <v>114.08</v>
      </c>
      <c r="P69" s="1">
        <f t="shared" si="22"/>
        <v>41</v>
      </c>
      <c r="Q69" s="5">
        <f t="shared" si="20"/>
        <v>11.920000000000016</v>
      </c>
      <c r="R69" s="5">
        <f t="shared" si="17"/>
        <v>11.920000000000016</v>
      </c>
      <c r="S69" s="5"/>
      <c r="T69" s="1"/>
      <c r="U69" s="1">
        <f t="shared" si="18"/>
        <v>10</v>
      </c>
      <c r="V69" s="1">
        <f t="shared" si="23"/>
        <v>9.7092682926829266</v>
      </c>
      <c r="W69" s="1">
        <v>45</v>
      </c>
      <c r="X69" s="1">
        <v>39.6</v>
      </c>
      <c r="Y69" s="1">
        <v>32.200000000000003</v>
      </c>
      <c r="Z69" s="1">
        <v>34.799999999999997</v>
      </c>
      <c r="AA69" s="1">
        <v>35.4</v>
      </c>
      <c r="AB69" s="1">
        <v>47</v>
      </c>
      <c r="AC69" s="1" t="s">
        <v>90</v>
      </c>
      <c r="AD69" s="1">
        <f t="shared" si="19"/>
        <v>4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40</v>
      </c>
      <c r="C70" s="1">
        <v>745.298</v>
      </c>
      <c r="D70" s="1">
        <v>70</v>
      </c>
      <c r="E70" s="1">
        <v>671</v>
      </c>
      <c r="F70" s="1">
        <v>14</v>
      </c>
      <c r="G70" s="6">
        <v>0.37</v>
      </c>
      <c r="H70" s="1">
        <v>50</v>
      </c>
      <c r="I70" s="1" t="s">
        <v>34</v>
      </c>
      <c r="J70" s="1">
        <v>615</v>
      </c>
      <c r="K70" s="1">
        <f t="shared" si="21"/>
        <v>56</v>
      </c>
      <c r="L70" s="1"/>
      <c r="M70" s="1"/>
      <c r="N70" s="1">
        <v>150</v>
      </c>
      <c r="O70" s="1">
        <v>188.04639999999989</v>
      </c>
      <c r="P70" s="1">
        <f t="shared" si="22"/>
        <v>134.19999999999999</v>
      </c>
      <c r="Q70" s="5">
        <f>10.4*P70-O70-N70-F70</f>
        <v>1043.6335999999999</v>
      </c>
      <c r="R70" s="5">
        <f t="shared" si="17"/>
        <v>1043.6335999999999</v>
      </c>
      <c r="S70" s="5"/>
      <c r="T70" s="1"/>
      <c r="U70" s="1">
        <f t="shared" si="18"/>
        <v>10.4</v>
      </c>
      <c r="V70" s="1">
        <f t="shared" si="23"/>
        <v>2.6232965722801782</v>
      </c>
      <c r="W70" s="1">
        <v>79.940399999999997</v>
      </c>
      <c r="X70" s="1">
        <v>61.740400000000001</v>
      </c>
      <c r="Y70" s="1">
        <v>83.4</v>
      </c>
      <c r="Z70" s="1">
        <v>89.6</v>
      </c>
      <c r="AA70" s="1">
        <v>59</v>
      </c>
      <c r="AB70" s="1">
        <v>51.8</v>
      </c>
      <c r="AC70" s="1"/>
      <c r="AD70" s="1">
        <f t="shared" si="19"/>
        <v>386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40</v>
      </c>
      <c r="C71" s="1">
        <v>12</v>
      </c>
      <c r="D71" s="1">
        <v>120</v>
      </c>
      <c r="E71" s="1">
        <v>6</v>
      </c>
      <c r="F71" s="1">
        <v>113</v>
      </c>
      <c r="G71" s="6">
        <v>0.4</v>
      </c>
      <c r="H71" s="1">
        <v>30</v>
      </c>
      <c r="I71" s="1" t="s">
        <v>34</v>
      </c>
      <c r="J71" s="1">
        <v>53</v>
      </c>
      <c r="K71" s="1">
        <f t="shared" si="21"/>
        <v>-47</v>
      </c>
      <c r="L71" s="1"/>
      <c r="M71" s="1"/>
      <c r="N71" s="1"/>
      <c r="O71" s="1">
        <v>50</v>
      </c>
      <c r="P71" s="1">
        <f t="shared" si="22"/>
        <v>1.2</v>
      </c>
      <c r="Q71" s="5"/>
      <c r="R71" s="5">
        <f t="shared" si="17"/>
        <v>0</v>
      </c>
      <c r="S71" s="5"/>
      <c r="T71" s="1"/>
      <c r="U71" s="1">
        <f t="shared" si="18"/>
        <v>135.83333333333334</v>
      </c>
      <c r="V71" s="1">
        <f t="shared" si="23"/>
        <v>135.83333333333334</v>
      </c>
      <c r="W71" s="1">
        <v>7.4</v>
      </c>
      <c r="X71" s="1">
        <v>12.2</v>
      </c>
      <c r="Y71" s="1">
        <v>2.8</v>
      </c>
      <c r="Z71" s="1">
        <v>6</v>
      </c>
      <c r="AA71" s="1">
        <v>7</v>
      </c>
      <c r="AB71" s="1">
        <v>5.6</v>
      </c>
      <c r="AC71" s="1"/>
      <c r="AD71" s="1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40</v>
      </c>
      <c r="C72" s="1">
        <v>832</v>
      </c>
      <c r="D72" s="1"/>
      <c r="E72" s="1">
        <v>68</v>
      </c>
      <c r="F72" s="1">
        <v>763</v>
      </c>
      <c r="G72" s="6">
        <v>0.6</v>
      </c>
      <c r="H72" s="1">
        <v>55</v>
      </c>
      <c r="I72" s="1" t="s">
        <v>34</v>
      </c>
      <c r="J72" s="1">
        <v>66</v>
      </c>
      <c r="K72" s="1">
        <f t="shared" si="21"/>
        <v>2</v>
      </c>
      <c r="L72" s="1"/>
      <c r="M72" s="1"/>
      <c r="N72" s="1"/>
      <c r="O72" s="1">
        <v>0</v>
      </c>
      <c r="P72" s="1">
        <f t="shared" si="22"/>
        <v>13.6</v>
      </c>
      <c r="Q72" s="5"/>
      <c r="R72" s="5">
        <f t="shared" si="17"/>
        <v>0</v>
      </c>
      <c r="S72" s="5"/>
      <c r="T72" s="1"/>
      <c r="U72" s="1">
        <f t="shared" si="18"/>
        <v>56.102941176470587</v>
      </c>
      <c r="V72" s="1">
        <f t="shared" si="23"/>
        <v>56.102941176470587</v>
      </c>
      <c r="W72" s="1">
        <v>34.6</v>
      </c>
      <c r="X72" s="1">
        <v>28.2</v>
      </c>
      <c r="Y72" s="1">
        <v>28.8</v>
      </c>
      <c r="Z72" s="1">
        <v>44.6</v>
      </c>
      <c r="AA72" s="1">
        <v>96.8</v>
      </c>
      <c r="AB72" s="1">
        <v>95.6</v>
      </c>
      <c r="AC72" s="22" t="s">
        <v>140</v>
      </c>
      <c r="AD72" s="1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40</v>
      </c>
      <c r="C73" s="1">
        <v>192</v>
      </c>
      <c r="D73" s="1"/>
      <c r="E73" s="1">
        <v>106</v>
      </c>
      <c r="F73" s="1">
        <v>84</v>
      </c>
      <c r="G73" s="6">
        <v>0.45</v>
      </c>
      <c r="H73" s="1">
        <v>40</v>
      </c>
      <c r="I73" s="1" t="s">
        <v>34</v>
      </c>
      <c r="J73" s="1">
        <v>89</v>
      </c>
      <c r="K73" s="1">
        <f t="shared" si="21"/>
        <v>17</v>
      </c>
      <c r="L73" s="1"/>
      <c r="M73" s="1"/>
      <c r="N73" s="1"/>
      <c r="O73" s="1">
        <v>0</v>
      </c>
      <c r="P73" s="1">
        <f t="shared" si="22"/>
        <v>21.2</v>
      </c>
      <c r="Q73" s="5">
        <f t="shared" si="20"/>
        <v>128</v>
      </c>
      <c r="R73" s="5">
        <v>100</v>
      </c>
      <c r="S73" s="5">
        <v>100</v>
      </c>
      <c r="T73" s="1" t="s">
        <v>141</v>
      </c>
      <c r="U73" s="1">
        <f t="shared" si="18"/>
        <v>8.6792452830188687</v>
      </c>
      <c r="V73" s="1">
        <f t="shared" si="23"/>
        <v>3.9622641509433962</v>
      </c>
      <c r="W73" s="1">
        <v>16.600000000000001</v>
      </c>
      <c r="X73" s="1">
        <v>0.4</v>
      </c>
      <c r="Y73" s="1">
        <v>5.2</v>
      </c>
      <c r="Z73" s="1">
        <v>18.600000000000001</v>
      </c>
      <c r="AA73" s="1">
        <v>14.8</v>
      </c>
      <c r="AB73" s="1">
        <v>1.8</v>
      </c>
      <c r="AC73" s="1" t="s">
        <v>113</v>
      </c>
      <c r="AD73" s="1">
        <f t="shared" si="19"/>
        <v>45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40</v>
      </c>
      <c r="C74" s="1">
        <v>477</v>
      </c>
      <c r="D74" s="1">
        <v>114</v>
      </c>
      <c r="E74" s="1">
        <v>404</v>
      </c>
      <c r="F74" s="1">
        <v>160</v>
      </c>
      <c r="G74" s="6">
        <v>0.4</v>
      </c>
      <c r="H74" s="1">
        <v>50</v>
      </c>
      <c r="I74" s="1" t="s">
        <v>34</v>
      </c>
      <c r="J74" s="1">
        <v>400</v>
      </c>
      <c r="K74" s="1">
        <f t="shared" si="21"/>
        <v>4</v>
      </c>
      <c r="L74" s="1"/>
      <c r="M74" s="1"/>
      <c r="N74" s="1"/>
      <c r="O74" s="1">
        <v>0</v>
      </c>
      <c r="P74" s="1">
        <f t="shared" si="22"/>
        <v>80.8</v>
      </c>
      <c r="Q74" s="5">
        <f t="shared" si="20"/>
        <v>648</v>
      </c>
      <c r="R74" s="5">
        <v>400</v>
      </c>
      <c r="S74" s="5">
        <v>400</v>
      </c>
      <c r="T74" s="1" t="s">
        <v>141</v>
      </c>
      <c r="U74" s="1">
        <f t="shared" si="18"/>
        <v>6.9306930693069306</v>
      </c>
      <c r="V74" s="1">
        <f t="shared" si="23"/>
        <v>1.9801980198019802</v>
      </c>
      <c r="W74" s="1">
        <v>23.8</v>
      </c>
      <c r="X74" s="1">
        <v>19.399999999999999</v>
      </c>
      <c r="Y74" s="1">
        <v>54</v>
      </c>
      <c r="Z74" s="1">
        <v>54.2</v>
      </c>
      <c r="AA74" s="1">
        <v>26.4</v>
      </c>
      <c r="AB74" s="1">
        <v>25.6</v>
      </c>
      <c r="AC74" s="1" t="s">
        <v>98</v>
      </c>
      <c r="AD74" s="1">
        <f t="shared" si="19"/>
        <v>160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40</v>
      </c>
      <c r="C75" s="1">
        <v>60</v>
      </c>
      <c r="D75" s="1"/>
      <c r="E75" s="1">
        <v>7</v>
      </c>
      <c r="F75" s="1">
        <v>49</v>
      </c>
      <c r="G75" s="6">
        <v>0.11</v>
      </c>
      <c r="H75" s="1">
        <v>150</v>
      </c>
      <c r="I75" s="1" t="s">
        <v>34</v>
      </c>
      <c r="J75" s="1">
        <v>7</v>
      </c>
      <c r="K75" s="1">
        <f t="shared" si="21"/>
        <v>0</v>
      </c>
      <c r="L75" s="1"/>
      <c r="M75" s="1"/>
      <c r="N75" s="1"/>
      <c r="O75" s="1">
        <v>0</v>
      </c>
      <c r="P75" s="1">
        <f t="shared" si="22"/>
        <v>1.4</v>
      </c>
      <c r="Q75" s="5"/>
      <c r="R75" s="5">
        <f t="shared" si="17"/>
        <v>0</v>
      </c>
      <c r="S75" s="5"/>
      <c r="T75" s="1"/>
      <c r="U75" s="1">
        <f t="shared" si="18"/>
        <v>35</v>
      </c>
      <c r="V75" s="1">
        <f t="shared" si="23"/>
        <v>35</v>
      </c>
      <c r="W75" s="1">
        <v>4.4000000000000004</v>
      </c>
      <c r="X75" s="1">
        <v>4</v>
      </c>
      <c r="Y75" s="1">
        <v>1.8</v>
      </c>
      <c r="Z75" s="1">
        <v>2.2000000000000002</v>
      </c>
      <c r="AA75" s="1">
        <v>3.2</v>
      </c>
      <c r="AB75" s="1">
        <v>3.2</v>
      </c>
      <c r="AC75" s="23" t="s">
        <v>107</v>
      </c>
      <c r="AD75" s="1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116</v>
      </c>
      <c r="B76" s="1" t="s">
        <v>40</v>
      </c>
      <c r="C76" s="1"/>
      <c r="D76" s="1"/>
      <c r="E76" s="1"/>
      <c r="F76" s="1"/>
      <c r="G76" s="6">
        <v>0.06</v>
      </c>
      <c r="H76" s="1">
        <v>60</v>
      </c>
      <c r="I76" s="1" t="s">
        <v>34</v>
      </c>
      <c r="J76" s="1"/>
      <c r="K76" s="1">
        <f t="shared" si="21"/>
        <v>0</v>
      </c>
      <c r="L76" s="1"/>
      <c r="M76" s="1"/>
      <c r="N76" s="16"/>
      <c r="O76" s="1">
        <v>0</v>
      </c>
      <c r="P76" s="1">
        <f t="shared" si="22"/>
        <v>0</v>
      </c>
      <c r="Q76" s="17">
        <v>60</v>
      </c>
      <c r="R76" s="5">
        <f t="shared" si="17"/>
        <v>60</v>
      </c>
      <c r="S76" s="5"/>
      <c r="T76" s="1"/>
      <c r="U76" s="1" t="e">
        <f t="shared" si="18"/>
        <v>#DIV/0!</v>
      </c>
      <c r="V76" s="1" t="e">
        <f t="shared" si="23"/>
        <v>#DIV/0!</v>
      </c>
      <c r="W76" s="1">
        <v>0</v>
      </c>
      <c r="X76" s="1">
        <v>0</v>
      </c>
      <c r="Y76" s="1">
        <v>4.4000000000000004</v>
      </c>
      <c r="Z76" s="1">
        <v>10</v>
      </c>
      <c r="AA76" s="1">
        <v>14.4</v>
      </c>
      <c r="AB76" s="1">
        <v>10</v>
      </c>
      <c r="AC76" s="16" t="s">
        <v>45</v>
      </c>
      <c r="AD76" s="1">
        <f t="shared" si="19"/>
        <v>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117</v>
      </c>
      <c r="B77" s="1" t="s">
        <v>40</v>
      </c>
      <c r="C77" s="1">
        <v>2</v>
      </c>
      <c r="D77" s="1"/>
      <c r="E77" s="1"/>
      <c r="F77" s="1"/>
      <c r="G77" s="6">
        <v>0.15</v>
      </c>
      <c r="H77" s="1">
        <v>60</v>
      </c>
      <c r="I77" s="1" t="s">
        <v>34</v>
      </c>
      <c r="J77" s="1">
        <v>3</v>
      </c>
      <c r="K77" s="1">
        <f t="shared" si="21"/>
        <v>-3</v>
      </c>
      <c r="L77" s="1"/>
      <c r="M77" s="1"/>
      <c r="N77" s="16"/>
      <c r="O77" s="1">
        <v>0</v>
      </c>
      <c r="P77" s="1">
        <f t="shared" si="22"/>
        <v>0</v>
      </c>
      <c r="Q77" s="17">
        <v>20</v>
      </c>
      <c r="R77" s="5">
        <f t="shared" si="17"/>
        <v>20</v>
      </c>
      <c r="S77" s="5"/>
      <c r="T77" s="1"/>
      <c r="U77" s="1" t="e">
        <f t="shared" si="18"/>
        <v>#DIV/0!</v>
      </c>
      <c r="V77" s="1" t="e">
        <f t="shared" si="23"/>
        <v>#DIV/0!</v>
      </c>
      <c r="W77" s="1">
        <v>0.2</v>
      </c>
      <c r="X77" s="1">
        <v>0</v>
      </c>
      <c r="Y77" s="1">
        <v>-0.2</v>
      </c>
      <c r="Z77" s="1">
        <v>-0.8</v>
      </c>
      <c r="AA77" s="1">
        <v>-1.6</v>
      </c>
      <c r="AB77" s="1">
        <v>-0.8</v>
      </c>
      <c r="AC77" s="16" t="s">
        <v>45</v>
      </c>
      <c r="AD77" s="1">
        <f t="shared" si="19"/>
        <v>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33</v>
      </c>
      <c r="C78" s="1">
        <v>212.09299999999999</v>
      </c>
      <c r="D78" s="1"/>
      <c r="E78" s="1">
        <v>140.06299999999999</v>
      </c>
      <c r="F78" s="1">
        <v>68.028999999999996</v>
      </c>
      <c r="G78" s="6">
        <v>1</v>
      </c>
      <c r="H78" s="1">
        <v>55</v>
      </c>
      <c r="I78" s="1" t="s">
        <v>34</v>
      </c>
      <c r="J78" s="1">
        <v>137.80000000000001</v>
      </c>
      <c r="K78" s="1">
        <f t="shared" si="21"/>
        <v>2.2629999999999768</v>
      </c>
      <c r="L78" s="1"/>
      <c r="M78" s="1"/>
      <c r="N78" s="1"/>
      <c r="O78" s="1">
        <v>0</v>
      </c>
      <c r="P78" s="1">
        <f t="shared" si="22"/>
        <v>28.012599999999999</v>
      </c>
      <c r="Q78" s="5">
        <f>9*P78-O78-N78-F78</f>
        <v>184.08439999999999</v>
      </c>
      <c r="R78" s="5">
        <v>0</v>
      </c>
      <c r="S78" s="5">
        <v>0</v>
      </c>
      <c r="T78" s="1" t="s">
        <v>142</v>
      </c>
      <c r="U78" s="1">
        <f t="shared" si="18"/>
        <v>2.4285143114170054</v>
      </c>
      <c r="V78" s="1">
        <f t="shared" si="23"/>
        <v>2.4285143114170054</v>
      </c>
      <c r="W78" s="1">
        <v>10.898999999999999</v>
      </c>
      <c r="X78" s="1">
        <v>11.932600000000001</v>
      </c>
      <c r="Y78" s="1">
        <v>22.732800000000001</v>
      </c>
      <c r="Z78" s="1">
        <v>22.0838</v>
      </c>
      <c r="AA78" s="1">
        <v>31.8886</v>
      </c>
      <c r="AB78" s="1">
        <v>32.473200000000013</v>
      </c>
      <c r="AC78" s="1" t="s">
        <v>143</v>
      </c>
      <c r="AD78" s="1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40</v>
      </c>
      <c r="C79" s="1">
        <v>76</v>
      </c>
      <c r="D79" s="1">
        <v>110</v>
      </c>
      <c r="E79" s="1">
        <v>115</v>
      </c>
      <c r="F79" s="1">
        <v>10</v>
      </c>
      <c r="G79" s="6">
        <v>0.4</v>
      </c>
      <c r="H79" s="1">
        <v>55</v>
      </c>
      <c r="I79" s="1" t="s">
        <v>34</v>
      </c>
      <c r="J79" s="1">
        <v>234</v>
      </c>
      <c r="K79" s="1">
        <f t="shared" si="21"/>
        <v>-119</v>
      </c>
      <c r="L79" s="1"/>
      <c r="M79" s="1"/>
      <c r="N79" s="1"/>
      <c r="O79" s="1">
        <v>0</v>
      </c>
      <c r="P79" s="1">
        <f t="shared" si="22"/>
        <v>23</v>
      </c>
      <c r="Q79" s="5">
        <f>9*P79-O79-N79-F79</f>
        <v>197</v>
      </c>
      <c r="R79" s="5">
        <f t="shared" si="17"/>
        <v>197</v>
      </c>
      <c r="S79" s="5"/>
      <c r="T79" s="1"/>
      <c r="U79" s="1">
        <f t="shared" si="18"/>
        <v>9</v>
      </c>
      <c r="V79" s="1">
        <f t="shared" si="23"/>
        <v>0.43478260869565216</v>
      </c>
      <c r="W79" s="1">
        <v>17.2</v>
      </c>
      <c r="X79" s="1">
        <v>15</v>
      </c>
      <c r="Y79" s="1">
        <v>18.2</v>
      </c>
      <c r="Z79" s="1">
        <v>18.399999999999999</v>
      </c>
      <c r="AA79" s="1">
        <v>11.8</v>
      </c>
      <c r="AB79" s="1">
        <v>11.6</v>
      </c>
      <c r="AC79" s="1" t="s">
        <v>98</v>
      </c>
      <c r="AD79" s="1">
        <f t="shared" si="19"/>
        <v>79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33</v>
      </c>
      <c r="C80" s="1">
        <v>508.44200000000001</v>
      </c>
      <c r="D80" s="1">
        <v>253.26499999999999</v>
      </c>
      <c r="E80" s="1">
        <v>424.21699999999998</v>
      </c>
      <c r="F80" s="1">
        <v>303.77699999999999</v>
      </c>
      <c r="G80" s="6">
        <v>1</v>
      </c>
      <c r="H80" s="1">
        <v>55</v>
      </c>
      <c r="I80" s="1" t="s">
        <v>34</v>
      </c>
      <c r="J80" s="1">
        <v>273.95</v>
      </c>
      <c r="K80" s="1">
        <f t="shared" si="21"/>
        <v>150.267</v>
      </c>
      <c r="L80" s="1"/>
      <c r="M80" s="1"/>
      <c r="N80" s="1">
        <v>300</v>
      </c>
      <c r="O80" s="1">
        <v>273.72184000000021</v>
      </c>
      <c r="P80" s="1">
        <f t="shared" si="22"/>
        <v>84.843400000000003</v>
      </c>
      <c r="Q80" s="5"/>
      <c r="R80" s="5">
        <f t="shared" si="17"/>
        <v>0</v>
      </c>
      <c r="S80" s="5"/>
      <c r="T80" s="1"/>
      <c r="U80" s="1">
        <f t="shared" si="18"/>
        <v>10.342570429756471</v>
      </c>
      <c r="V80" s="1">
        <f t="shared" si="23"/>
        <v>10.342570429756471</v>
      </c>
      <c r="W80" s="1">
        <v>92.798199999999994</v>
      </c>
      <c r="X80" s="1">
        <v>74.1434</v>
      </c>
      <c r="Y80" s="1">
        <v>64.128399999999999</v>
      </c>
      <c r="Z80" s="1">
        <v>68.913600000000002</v>
      </c>
      <c r="AA80" s="1">
        <v>92.932600000000008</v>
      </c>
      <c r="AB80" s="1">
        <v>90.9268</v>
      </c>
      <c r="AC80" s="1"/>
      <c r="AD80" s="1">
        <f t="shared" si="1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40</v>
      </c>
      <c r="C81" s="1">
        <v>27</v>
      </c>
      <c r="D81" s="1"/>
      <c r="E81" s="1">
        <v>11</v>
      </c>
      <c r="F81" s="1">
        <v>15</v>
      </c>
      <c r="G81" s="6">
        <v>0.4</v>
      </c>
      <c r="H81" s="1">
        <v>55</v>
      </c>
      <c r="I81" s="1" t="s">
        <v>34</v>
      </c>
      <c r="J81" s="1">
        <v>11</v>
      </c>
      <c r="K81" s="1">
        <f t="shared" si="21"/>
        <v>0</v>
      </c>
      <c r="L81" s="1"/>
      <c r="M81" s="1"/>
      <c r="N81" s="1"/>
      <c r="O81" s="1">
        <v>0</v>
      </c>
      <c r="P81" s="1">
        <f t="shared" si="22"/>
        <v>2.2000000000000002</v>
      </c>
      <c r="Q81" s="5">
        <v>10</v>
      </c>
      <c r="R81" s="5">
        <v>0</v>
      </c>
      <c r="S81" s="5">
        <v>0</v>
      </c>
      <c r="T81" s="1" t="s">
        <v>141</v>
      </c>
      <c r="U81" s="1">
        <f t="shared" si="18"/>
        <v>6.8181818181818175</v>
      </c>
      <c r="V81" s="1">
        <f t="shared" si="23"/>
        <v>6.8181818181818175</v>
      </c>
      <c r="W81" s="1">
        <v>0.8</v>
      </c>
      <c r="X81" s="1">
        <v>0.2</v>
      </c>
      <c r="Y81" s="1">
        <v>2.6</v>
      </c>
      <c r="Z81" s="1">
        <v>3</v>
      </c>
      <c r="AA81" s="1">
        <v>0.4</v>
      </c>
      <c r="AB81" s="1">
        <v>0</v>
      </c>
      <c r="AC81" s="1" t="s">
        <v>143</v>
      </c>
      <c r="AD81" s="1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33</v>
      </c>
      <c r="C82" s="1">
        <v>472.04199999999997</v>
      </c>
      <c r="D82" s="1">
        <v>415.334</v>
      </c>
      <c r="E82" s="1">
        <v>443.49099999999999</v>
      </c>
      <c r="F82" s="1">
        <v>386.41199999999998</v>
      </c>
      <c r="G82" s="6">
        <v>1</v>
      </c>
      <c r="H82" s="1">
        <v>50</v>
      </c>
      <c r="I82" s="1" t="s">
        <v>34</v>
      </c>
      <c r="J82" s="1">
        <v>410.9</v>
      </c>
      <c r="K82" s="1">
        <f t="shared" si="21"/>
        <v>32.591000000000008</v>
      </c>
      <c r="L82" s="1"/>
      <c r="M82" s="1"/>
      <c r="N82" s="1"/>
      <c r="O82" s="1">
        <v>162.3874400000002</v>
      </c>
      <c r="P82" s="1">
        <f t="shared" si="22"/>
        <v>88.6982</v>
      </c>
      <c r="Q82" s="5">
        <f t="shared" si="20"/>
        <v>338.1825599999998</v>
      </c>
      <c r="R82" s="5">
        <f t="shared" si="17"/>
        <v>338.1825599999998</v>
      </c>
      <c r="S82" s="5"/>
      <c r="T82" s="1"/>
      <c r="U82" s="1">
        <f t="shared" si="18"/>
        <v>10</v>
      </c>
      <c r="V82" s="1">
        <f t="shared" si="23"/>
        <v>6.1872669343910047</v>
      </c>
      <c r="W82" s="1">
        <v>80.319199999999995</v>
      </c>
      <c r="X82" s="1">
        <v>85.459400000000002</v>
      </c>
      <c r="Y82" s="1">
        <v>84.729600000000005</v>
      </c>
      <c r="Z82" s="1">
        <v>83.233399999999989</v>
      </c>
      <c r="AA82" s="1">
        <v>92.421999999999997</v>
      </c>
      <c r="AB82" s="1">
        <v>89.144000000000005</v>
      </c>
      <c r="AC82" s="1"/>
      <c r="AD82" s="1">
        <f t="shared" si="19"/>
        <v>338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33</v>
      </c>
      <c r="C83" s="1">
        <v>1899.8810000000001</v>
      </c>
      <c r="D83" s="1">
        <v>967.07</v>
      </c>
      <c r="E83" s="1">
        <v>1427.7850000000001</v>
      </c>
      <c r="F83" s="1">
        <v>1149.634</v>
      </c>
      <c r="G83" s="6">
        <v>1</v>
      </c>
      <c r="H83" s="1">
        <v>60</v>
      </c>
      <c r="I83" s="1" t="s">
        <v>34</v>
      </c>
      <c r="J83" s="1">
        <v>1406.71</v>
      </c>
      <c r="K83" s="1">
        <f t="shared" si="21"/>
        <v>21.075000000000045</v>
      </c>
      <c r="L83" s="1"/>
      <c r="M83" s="1"/>
      <c r="N83" s="1">
        <v>600</v>
      </c>
      <c r="O83" s="1">
        <v>533.15304000000287</v>
      </c>
      <c r="P83" s="1">
        <f t="shared" si="22"/>
        <v>285.55700000000002</v>
      </c>
      <c r="Q83" s="5">
        <f>10.4*P83-O83-N83-F83</f>
        <v>687.00575999999728</v>
      </c>
      <c r="R83" s="5">
        <f t="shared" si="17"/>
        <v>687.00575999999728</v>
      </c>
      <c r="S83" s="5"/>
      <c r="T83" s="1"/>
      <c r="U83" s="1">
        <f t="shared" si="18"/>
        <v>10.4</v>
      </c>
      <c r="V83" s="1">
        <f t="shared" si="23"/>
        <v>7.9941554225601292</v>
      </c>
      <c r="W83" s="1">
        <v>277.63600000000002</v>
      </c>
      <c r="X83" s="1">
        <v>267.44279999999998</v>
      </c>
      <c r="Y83" s="1">
        <v>273.09440000000001</v>
      </c>
      <c r="Z83" s="1">
        <v>282.86559999999997</v>
      </c>
      <c r="AA83" s="1">
        <v>289.96159999999998</v>
      </c>
      <c r="AB83" s="1">
        <v>291.26740000000001</v>
      </c>
      <c r="AC83" s="1" t="s">
        <v>124</v>
      </c>
      <c r="AD83" s="1">
        <f t="shared" si="19"/>
        <v>687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125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34</v>
      </c>
      <c r="J84" s="13"/>
      <c r="K84" s="13">
        <f t="shared" si="21"/>
        <v>0</v>
      </c>
      <c r="L84" s="13"/>
      <c r="M84" s="13"/>
      <c r="N84" s="13"/>
      <c r="O84" s="13">
        <v>0</v>
      </c>
      <c r="P84" s="13">
        <f t="shared" si="22"/>
        <v>0</v>
      </c>
      <c r="Q84" s="15"/>
      <c r="R84" s="15"/>
      <c r="S84" s="15"/>
      <c r="T84" s="13"/>
      <c r="U84" s="13" t="e">
        <f t="shared" ref="U84:U95" si="24">(F84+N84+O84+Q84)/P84</f>
        <v>#DIV/0!</v>
      </c>
      <c r="V84" s="13" t="e">
        <f t="shared" si="23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65</v>
      </c>
      <c r="AD84" s="13">
        <f t="shared" ref="AD84:AD95" si="25">ROUND(Q84*G84,0)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33</v>
      </c>
      <c r="C85" s="1">
        <v>2012.857</v>
      </c>
      <c r="D85" s="1">
        <v>1430.93</v>
      </c>
      <c r="E85" s="1">
        <v>1497.9259999999999</v>
      </c>
      <c r="F85" s="1">
        <v>1542.876</v>
      </c>
      <c r="G85" s="6">
        <v>1</v>
      </c>
      <c r="H85" s="1">
        <v>60</v>
      </c>
      <c r="I85" s="1" t="s">
        <v>34</v>
      </c>
      <c r="J85" s="1">
        <v>1452.7</v>
      </c>
      <c r="K85" s="1">
        <f t="shared" si="21"/>
        <v>45.225999999999885</v>
      </c>
      <c r="L85" s="1"/>
      <c r="M85" s="1"/>
      <c r="N85" s="1">
        <v>400</v>
      </c>
      <c r="O85" s="1">
        <v>532.70346999999856</v>
      </c>
      <c r="P85" s="1">
        <f t="shared" si="22"/>
        <v>299.58519999999999</v>
      </c>
      <c r="Q85" s="5">
        <f>10.4*P85-O85-N85-F85</f>
        <v>640.10661000000141</v>
      </c>
      <c r="R85" s="5">
        <f>Q85</f>
        <v>640.10661000000141</v>
      </c>
      <c r="S85" s="5"/>
      <c r="T85" s="1"/>
      <c r="U85" s="1">
        <f>(F85+N85+O85+R85)/P85</f>
        <v>10.400000000000002</v>
      </c>
      <c r="V85" s="1">
        <f t="shared" si="23"/>
        <v>8.2633570349937138</v>
      </c>
      <c r="W85" s="1">
        <v>296.19</v>
      </c>
      <c r="X85" s="1">
        <v>315.33100000000002</v>
      </c>
      <c r="Y85" s="1">
        <v>319.2638</v>
      </c>
      <c r="Z85" s="1">
        <v>301.23860000000002</v>
      </c>
      <c r="AA85" s="1">
        <v>302.71120000000002</v>
      </c>
      <c r="AB85" s="1">
        <v>317.74160000000001</v>
      </c>
      <c r="AC85" s="1"/>
      <c r="AD85" s="1">
        <f>ROUND(R85*G85,0)</f>
        <v>640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127</v>
      </c>
      <c r="B86" s="13" t="s">
        <v>40</v>
      </c>
      <c r="C86" s="13"/>
      <c r="D86" s="13"/>
      <c r="E86" s="13"/>
      <c r="F86" s="13"/>
      <c r="G86" s="14">
        <v>0</v>
      </c>
      <c r="H86" s="13">
        <v>60</v>
      </c>
      <c r="I86" s="13" t="s">
        <v>34</v>
      </c>
      <c r="J86" s="13"/>
      <c r="K86" s="13">
        <f t="shared" si="21"/>
        <v>0</v>
      </c>
      <c r="L86" s="13"/>
      <c r="M86" s="13"/>
      <c r="N86" s="13"/>
      <c r="O86" s="13">
        <v>0</v>
      </c>
      <c r="P86" s="13">
        <f t="shared" si="22"/>
        <v>0</v>
      </c>
      <c r="Q86" s="15"/>
      <c r="R86" s="15"/>
      <c r="S86" s="15"/>
      <c r="T86" s="13"/>
      <c r="U86" s="13" t="e">
        <f t="shared" si="24"/>
        <v>#DIV/0!</v>
      </c>
      <c r="V86" s="13" t="e">
        <f t="shared" si="23"/>
        <v>#DIV/0!</v>
      </c>
      <c r="W86" s="13">
        <v>0</v>
      </c>
      <c r="X86" s="13">
        <v>0</v>
      </c>
      <c r="Y86" s="13">
        <v>0</v>
      </c>
      <c r="Z86" s="13">
        <v>-0.4</v>
      </c>
      <c r="AA86" s="13">
        <v>0</v>
      </c>
      <c r="AB86" s="13">
        <v>0.4</v>
      </c>
      <c r="AC86" s="13" t="s">
        <v>65</v>
      </c>
      <c r="AD86" s="13">
        <f t="shared" si="25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33</v>
      </c>
      <c r="C87" s="1">
        <v>1736.9659999999999</v>
      </c>
      <c r="D87" s="1">
        <v>3684.65</v>
      </c>
      <c r="E87" s="1">
        <v>2213.4839999999999</v>
      </c>
      <c r="F87" s="1">
        <v>2826.5619999999999</v>
      </c>
      <c r="G87" s="6">
        <v>1</v>
      </c>
      <c r="H87" s="1">
        <v>60</v>
      </c>
      <c r="I87" s="1" t="s">
        <v>34</v>
      </c>
      <c r="J87" s="1">
        <v>2133.5</v>
      </c>
      <c r="K87" s="1">
        <f t="shared" si="21"/>
        <v>79.983999999999924</v>
      </c>
      <c r="L87" s="1"/>
      <c r="M87" s="1"/>
      <c r="N87" s="1"/>
      <c r="O87" s="1">
        <v>373.70467000000008</v>
      </c>
      <c r="P87" s="1">
        <f t="shared" si="22"/>
        <v>442.6968</v>
      </c>
      <c r="Q87" s="5">
        <f>10.4*P87-O87-N87-F87</f>
        <v>1403.7800500000003</v>
      </c>
      <c r="R87" s="5">
        <f t="shared" ref="R87:R94" si="26">Q87</f>
        <v>1403.7800500000003</v>
      </c>
      <c r="S87" s="5"/>
      <c r="T87" s="1"/>
      <c r="U87" s="1">
        <f t="shared" ref="U87:U94" si="27">(F87+N87+O87+R87)/P87</f>
        <v>10.4</v>
      </c>
      <c r="V87" s="1">
        <f t="shared" si="23"/>
        <v>7.2290259834722095</v>
      </c>
      <c r="W87" s="1">
        <v>382.80119999999999</v>
      </c>
      <c r="X87" s="1">
        <v>527.81760000000008</v>
      </c>
      <c r="Y87" s="1">
        <v>546.4624</v>
      </c>
      <c r="Z87" s="1">
        <v>410.8374</v>
      </c>
      <c r="AA87" s="1">
        <v>456.06979999999999</v>
      </c>
      <c r="AB87" s="1">
        <v>455.74860000000001</v>
      </c>
      <c r="AC87" s="1"/>
      <c r="AD87" s="1">
        <f t="shared" ref="AD87:AD94" si="28">ROUND(R87*G87,0)</f>
        <v>1404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33</v>
      </c>
      <c r="C88" s="1">
        <v>2278.2620000000002</v>
      </c>
      <c r="D88" s="1">
        <v>1934.615</v>
      </c>
      <c r="E88" s="1">
        <v>1698.91</v>
      </c>
      <c r="F88" s="1">
        <v>2074.2919999999999</v>
      </c>
      <c r="G88" s="6">
        <v>1</v>
      </c>
      <c r="H88" s="1">
        <v>60</v>
      </c>
      <c r="I88" s="1" t="s">
        <v>34</v>
      </c>
      <c r="J88" s="1">
        <v>1643</v>
      </c>
      <c r="K88" s="1">
        <f t="shared" si="21"/>
        <v>55.910000000000082</v>
      </c>
      <c r="L88" s="1"/>
      <c r="M88" s="1"/>
      <c r="N88" s="1">
        <v>700</v>
      </c>
      <c r="O88" s="1">
        <v>542.69400000000041</v>
      </c>
      <c r="P88" s="1">
        <f t="shared" si="22"/>
        <v>339.78200000000004</v>
      </c>
      <c r="Q88" s="5">
        <f>10.4*P88-O88-N88-F88</f>
        <v>216.74680000000035</v>
      </c>
      <c r="R88" s="5">
        <f t="shared" si="26"/>
        <v>216.74680000000035</v>
      </c>
      <c r="S88" s="5"/>
      <c r="T88" s="1"/>
      <c r="U88" s="1">
        <f t="shared" si="27"/>
        <v>10.4</v>
      </c>
      <c r="V88" s="1">
        <f t="shared" si="23"/>
        <v>9.7621004055541487</v>
      </c>
      <c r="W88" s="1">
        <v>372.46480000000003</v>
      </c>
      <c r="X88" s="1">
        <v>393.71339999999998</v>
      </c>
      <c r="Y88" s="1">
        <v>372.58620000000002</v>
      </c>
      <c r="Z88" s="1">
        <v>362.2604</v>
      </c>
      <c r="AA88" s="1">
        <v>363.4914</v>
      </c>
      <c r="AB88" s="1">
        <v>355.83339999999998</v>
      </c>
      <c r="AC88" s="1"/>
      <c r="AD88" s="1">
        <f t="shared" si="28"/>
        <v>217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33</v>
      </c>
      <c r="C89" s="1">
        <v>105.89</v>
      </c>
      <c r="D89" s="1">
        <v>361.47</v>
      </c>
      <c r="E89" s="1">
        <v>59.923999999999999</v>
      </c>
      <c r="F89" s="1">
        <v>336.05599999999998</v>
      </c>
      <c r="G89" s="6">
        <v>1</v>
      </c>
      <c r="H89" s="1">
        <v>55</v>
      </c>
      <c r="I89" s="1" t="s">
        <v>34</v>
      </c>
      <c r="J89" s="1">
        <v>108.2</v>
      </c>
      <c r="K89" s="1">
        <f t="shared" si="21"/>
        <v>-48.276000000000003</v>
      </c>
      <c r="L89" s="1"/>
      <c r="M89" s="1"/>
      <c r="N89" s="1"/>
      <c r="O89" s="1">
        <v>0</v>
      </c>
      <c r="P89" s="1">
        <f t="shared" si="22"/>
        <v>11.9848</v>
      </c>
      <c r="Q89" s="5"/>
      <c r="R89" s="5">
        <f t="shared" si="26"/>
        <v>0</v>
      </c>
      <c r="S89" s="5"/>
      <c r="T89" s="1"/>
      <c r="U89" s="1">
        <f t="shared" si="27"/>
        <v>28.040184233362258</v>
      </c>
      <c r="V89" s="1">
        <f t="shared" si="23"/>
        <v>28.040184233362258</v>
      </c>
      <c r="W89" s="1">
        <v>61.713800000000013</v>
      </c>
      <c r="X89" s="1">
        <v>54.811800000000012</v>
      </c>
      <c r="Y89" s="1">
        <v>0</v>
      </c>
      <c r="Z89" s="1">
        <v>0</v>
      </c>
      <c r="AA89" s="1">
        <v>0</v>
      </c>
      <c r="AB89" s="1">
        <v>0</v>
      </c>
      <c r="AC89" s="1" t="s">
        <v>131</v>
      </c>
      <c r="AD89" s="1">
        <f t="shared" si="2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33</v>
      </c>
      <c r="C90" s="1">
        <v>173.34200000000001</v>
      </c>
      <c r="D90" s="1">
        <v>215.74199999999999</v>
      </c>
      <c r="E90" s="1">
        <v>150.857</v>
      </c>
      <c r="F90" s="1">
        <v>164.82599999999999</v>
      </c>
      <c r="G90" s="6">
        <v>1</v>
      </c>
      <c r="H90" s="1">
        <v>55</v>
      </c>
      <c r="I90" s="1" t="s">
        <v>34</v>
      </c>
      <c r="J90" s="1">
        <v>167.3</v>
      </c>
      <c r="K90" s="1">
        <f t="shared" si="21"/>
        <v>-16.443000000000012</v>
      </c>
      <c r="L90" s="1"/>
      <c r="M90" s="1"/>
      <c r="N90" s="1"/>
      <c r="O90" s="1">
        <v>0</v>
      </c>
      <c r="P90" s="1">
        <f t="shared" si="22"/>
        <v>30.171399999999998</v>
      </c>
      <c r="Q90" s="5">
        <f t="shared" ref="Q90" si="29">10*P90-O90-N90-F90</f>
        <v>136.88800000000001</v>
      </c>
      <c r="R90" s="5">
        <v>0</v>
      </c>
      <c r="S90" s="5">
        <v>0</v>
      </c>
      <c r="T90" s="1" t="s">
        <v>141</v>
      </c>
      <c r="U90" s="1">
        <f t="shared" si="27"/>
        <v>5.4629881278296661</v>
      </c>
      <c r="V90" s="1">
        <f t="shared" si="23"/>
        <v>5.4629881278296661</v>
      </c>
      <c r="W90" s="1">
        <v>51.722799999999992</v>
      </c>
      <c r="X90" s="1">
        <v>40.894199999999998</v>
      </c>
      <c r="Y90" s="1">
        <v>0</v>
      </c>
      <c r="Z90" s="1">
        <v>0</v>
      </c>
      <c r="AA90" s="1">
        <v>0</v>
      </c>
      <c r="AB90" s="1">
        <v>0</v>
      </c>
      <c r="AC90" s="1" t="s">
        <v>144</v>
      </c>
      <c r="AD90" s="1">
        <f t="shared" si="2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33</v>
      </c>
      <c r="C91" s="1">
        <v>55.305</v>
      </c>
      <c r="D91" s="1">
        <v>371.42500000000001</v>
      </c>
      <c r="E91" s="1">
        <v>48.317</v>
      </c>
      <c r="F91" s="1">
        <v>319.61</v>
      </c>
      <c r="G91" s="6">
        <v>1</v>
      </c>
      <c r="H91" s="1">
        <v>55</v>
      </c>
      <c r="I91" s="1" t="s">
        <v>34</v>
      </c>
      <c r="J91" s="1">
        <v>69.900000000000006</v>
      </c>
      <c r="K91" s="1">
        <f t="shared" si="21"/>
        <v>-21.583000000000006</v>
      </c>
      <c r="L91" s="1"/>
      <c r="M91" s="1"/>
      <c r="N91" s="1"/>
      <c r="O91" s="1">
        <v>0</v>
      </c>
      <c r="P91" s="1">
        <f t="shared" si="22"/>
        <v>9.6633999999999993</v>
      </c>
      <c r="Q91" s="5"/>
      <c r="R91" s="5">
        <f t="shared" si="26"/>
        <v>0</v>
      </c>
      <c r="S91" s="5"/>
      <c r="T91" s="1"/>
      <c r="U91" s="1">
        <f t="shared" si="27"/>
        <v>33.074280274023643</v>
      </c>
      <c r="V91" s="1">
        <f t="shared" si="23"/>
        <v>33.074280274023643</v>
      </c>
      <c r="W91" s="1">
        <v>43.9878</v>
      </c>
      <c r="X91" s="1">
        <v>43.452599999999997</v>
      </c>
      <c r="Y91" s="1">
        <v>0</v>
      </c>
      <c r="Z91" s="1">
        <v>0</v>
      </c>
      <c r="AA91" s="1">
        <v>0</v>
      </c>
      <c r="AB91" s="1">
        <v>0</v>
      </c>
      <c r="AC91" s="1" t="s">
        <v>131</v>
      </c>
      <c r="AD91" s="1">
        <f t="shared" si="2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33</v>
      </c>
      <c r="C92" s="1">
        <v>218.53899999999999</v>
      </c>
      <c r="D92" s="1"/>
      <c r="E92" s="1">
        <v>38.206000000000003</v>
      </c>
      <c r="F92" s="1">
        <v>170.56399999999999</v>
      </c>
      <c r="G92" s="6">
        <v>1</v>
      </c>
      <c r="H92" s="1">
        <v>60</v>
      </c>
      <c r="I92" s="1" t="s">
        <v>34</v>
      </c>
      <c r="J92" s="1">
        <v>34.5</v>
      </c>
      <c r="K92" s="1">
        <f t="shared" si="21"/>
        <v>3.7060000000000031</v>
      </c>
      <c r="L92" s="1"/>
      <c r="M92" s="1"/>
      <c r="N92" s="1"/>
      <c r="O92" s="1">
        <v>0</v>
      </c>
      <c r="P92" s="1">
        <f t="shared" si="22"/>
        <v>7.6412000000000004</v>
      </c>
      <c r="Q92" s="5"/>
      <c r="R92" s="5">
        <f t="shared" si="26"/>
        <v>0</v>
      </c>
      <c r="S92" s="5"/>
      <c r="T92" s="1"/>
      <c r="U92" s="1">
        <f t="shared" si="27"/>
        <v>22.321624875673976</v>
      </c>
      <c r="V92" s="1">
        <f t="shared" si="23"/>
        <v>22.321624875673976</v>
      </c>
      <c r="W92" s="1">
        <v>16.501799999999999</v>
      </c>
      <c r="X92" s="1">
        <v>18.321000000000002</v>
      </c>
      <c r="Y92" s="1">
        <v>12.4908</v>
      </c>
      <c r="Z92" s="1">
        <v>9.6132000000000009</v>
      </c>
      <c r="AA92" s="1">
        <v>27.470199999999998</v>
      </c>
      <c r="AB92" s="1">
        <v>29.177199999999999</v>
      </c>
      <c r="AC92" s="23" t="s">
        <v>107</v>
      </c>
      <c r="AD92" s="1">
        <f t="shared" si="2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40</v>
      </c>
      <c r="C93" s="1">
        <v>401</v>
      </c>
      <c r="D93" s="1">
        <v>758</v>
      </c>
      <c r="E93" s="1">
        <v>316</v>
      </c>
      <c r="F93" s="1">
        <v>613</v>
      </c>
      <c r="G93" s="6">
        <v>0.3</v>
      </c>
      <c r="H93" s="1">
        <v>40</v>
      </c>
      <c r="I93" s="1" t="s">
        <v>34</v>
      </c>
      <c r="J93" s="1">
        <v>504</v>
      </c>
      <c r="K93" s="1">
        <f t="shared" si="21"/>
        <v>-188</v>
      </c>
      <c r="L93" s="1"/>
      <c r="M93" s="1"/>
      <c r="N93" s="1"/>
      <c r="O93" s="1">
        <v>110.40000000000011</v>
      </c>
      <c r="P93" s="1">
        <f t="shared" si="22"/>
        <v>63.2</v>
      </c>
      <c r="Q93" s="5"/>
      <c r="R93" s="5">
        <f t="shared" si="26"/>
        <v>0</v>
      </c>
      <c r="S93" s="5"/>
      <c r="T93" s="1"/>
      <c r="U93" s="1">
        <f t="shared" si="27"/>
        <v>11.44620253164557</v>
      </c>
      <c r="V93" s="1">
        <f t="shared" si="23"/>
        <v>11.44620253164557</v>
      </c>
      <c r="W93" s="1">
        <v>78.400000000000006</v>
      </c>
      <c r="X93" s="1">
        <v>44.8</v>
      </c>
      <c r="Y93" s="1">
        <v>0</v>
      </c>
      <c r="Z93" s="1">
        <v>0</v>
      </c>
      <c r="AA93" s="1">
        <v>0</v>
      </c>
      <c r="AB93" s="1">
        <v>0.2</v>
      </c>
      <c r="AC93" s="1" t="s">
        <v>136</v>
      </c>
      <c r="AD93" s="1">
        <f t="shared" si="2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40</v>
      </c>
      <c r="C94" s="1">
        <v>401</v>
      </c>
      <c r="D94" s="1">
        <v>757</v>
      </c>
      <c r="E94" s="1">
        <v>322</v>
      </c>
      <c r="F94" s="1">
        <v>597</v>
      </c>
      <c r="G94" s="6">
        <v>0.3</v>
      </c>
      <c r="H94" s="1">
        <v>40</v>
      </c>
      <c r="I94" s="1" t="s">
        <v>34</v>
      </c>
      <c r="J94" s="1">
        <v>526</v>
      </c>
      <c r="K94" s="1">
        <f t="shared" si="21"/>
        <v>-204</v>
      </c>
      <c r="L94" s="1"/>
      <c r="M94" s="1"/>
      <c r="N94" s="1"/>
      <c r="O94" s="1">
        <v>108.2</v>
      </c>
      <c r="P94" s="1">
        <f t="shared" si="22"/>
        <v>64.400000000000006</v>
      </c>
      <c r="Q94" s="5"/>
      <c r="R94" s="5">
        <f t="shared" si="26"/>
        <v>0</v>
      </c>
      <c r="S94" s="5"/>
      <c r="T94" s="1"/>
      <c r="U94" s="1">
        <f t="shared" si="27"/>
        <v>10.95031055900621</v>
      </c>
      <c r="V94" s="1">
        <f t="shared" si="23"/>
        <v>10.95031055900621</v>
      </c>
      <c r="W94" s="1">
        <v>78.2</v>
      </c>
      <c r="X94" s="1">
        <v>46.4</v>
      </c>
      <c r="Y94" s="1">
        <v>0</v>
      </c>
      <c r="Z94" s="1">
        <v>0</v>
      </c>
      <c r="AA94" s="1">
        <v>0</v>
      </c>
      <c r="AB94" s="1">
        <v>0.2</v>
      </c>
      <c r="AC94" s="1" t="s">
        <v>136</v>
      </c>
      <c r="AD94" s="1">
        <f t="shared" si="2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138</v>
      </c>
      <c r="B95" s="10" t="s">
        <v>40</v>
      </c>
      <c r="C95" s="10">
        <v>405</v>
      </c>
      <c r="D95" s="16">
        <v>306</v>
      </c>
      <c r="E95" s="20">
        <v>280</v>
      </c>
      <c r="F95" s="20">
        <v>334</v>
      </c>
      <c r="G95" s="11">
        <v>0</v>
      </c>
      <c r="H95" s="10">
        <v>40</v>
      </c>
      <c r="I95" s="10" t="s">
        <v>86</v>
      </c>
      <c r="J95" s="10">
        <v>281</v>
      </c>
      <c r="K95" s="10">
        <f t="shared" si="21"/>
        <v>-1</v>
      </c>
      <c r="L95" s="10"/>
      <c r="M95" s="10"/>
      <c r="N95" s="10"/>
      <c r="O95" s="10">
        <v>0</v>
      </c>
      <c r="P95" s="10">
        <f t="shared" si="22"/>
        <v>56</v>
      </c>
      <c r="Q95" s="12"/>
      <c r="R95" s="12"/>
      <c r="S95" s="12"/>
      <c r="T95" s="10"/>
      <c r="U95" s="10">
        <f t="shared" si="24"/>
        <v>5.9642857142857144</v>
      </c>
      <c r="V95" s="10">
        <f t="shared" si="23"/>
        <v>5.9642857142857144</v>
      </c>
      <c r="W95" s="10">
        <v>74.8</v>
      </c>
      <c r="X95" s="10">
        <v>63</v>
      </c>
      <c r="Y95" s="10">
        <v>51</v>
      </c>
      <c r="Z95" s="10">
        <v>59.8</v>
      </c>
      <c r="AA95" s="10">
        <v>72.2</v>
      </c>
      <c r="AB95" s="10">
        <v>67.2</v>
      </c>
      <c r="AC95" s="16" t="s">
        <v>139</v>
      </c>
      <c r="AD95" s="10">
        <f t="shared" si="25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2024-09-18T08:34:19Z</dcterms:created>
  <dcterms:modified xsi:type="dcterms:W3CDTF">2024-09-19T12:06:26Z</dcterms:modified>
</cp:coreProperties>
</file>