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9,24 ПОКОМ КИ филиалы\"/>
    </mc:Choice>
  </mc:AlternateContent>
  <xr:revisionPtr revIDLastSave="0" documentId="13_ncr:1_{8BE7A65A-1B5F-4A26-9687-60485A4EAA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5" i="1" l="1"/>
  <c r="Q114" i="1"/>
  <c r="AD114" i="1" s="1"/>
  <c r="Q110" i="1"/>
  <c r="Q109" i="1"/>
  <c r="AD109" i="1" s="1"/>
  <c r="Q108" i="1"/>
  <c r="Q107" i="1"/>
  <c r="AD107" i="1" s="1"/>
  <c r="Q106" i="1"/>
  <c r="Q105" i="1"/>
  <c r="Q103" i="1"/>
  <c r="Q102" i="1"/>
  <c r="AD102" i="1" s="1"/>
  <c r="Q100" i="1"/>
  <c r="Q99" i="1"/>
  <c r="AD99" i="1" s="1"/>
  <c r="Q98" i="1"/>
  <c r="Q96" i="1"/>
  <c r="AD96" i="1" s="1"/>
  <c r="Q95" i="1"/>
  <c r="Q94" i="1"/>
  <c r="AD94" i="1" s="1"/>
  <c r="Q93" i="1"/>
  <c r="Q90" i="1"/>
  <c r="AD90" i="1" s="1"/>
  <c r="Q74" i="1"/>
  <c r="AD74" i="1" s="1"/>
  <c r="Q53" i="1"/>
  <c r="AD53" i="1" s="1"/>
  <c r="Q44" i="1"/>
  <c r="Q43" i="1"/>
  <c r="AD43" i="1" s="1"/>
  <c r="Q40" i="1"/>
  <c r="Q38" i="1"/>
  <c r="AD38" i="1" s="1"/>
  <c r="Q32" i="1"/>
  <c r="AD32" i="1" s="1"/>
  <c r="Q17" i="1"/>
  <c r="AD17" i="1" s="1"/>
  <c r="Q16" i="1"/>
  <c r="Q14" i="1"/>
  <c r="AD14" i="1" s="1"/>
  <c r="Q9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6" i="1"/>
  <c r="AD9" i="1"/>
  <c r="AD10" i="1"/>
  <c r="AD13" i="1"/>
  <c r="AD15" i="1"/>
  <c r="AD16" i="1"/>
  <c r="AD19" i="1"/>
  <c r="AD20" i="1"/>
  <c r="AD21" i="1"/>
  <c r="AD22" i="1"/>
  <c r="AD23" i="1"/>
  <c r="AD26" i="1"/>
  <c r="AD28" i="1"/>
  <c r="AD33" i="1"/>
  <c r="AD34" i="1"/>
  <c r="AD36" i="1"/>
  <c r="AD37" i="1"/>
  <c r="AD39" i="1"/>
  <c r="AD40" i="1"/>
  <c r="AD41" i="1"/>
  <c r="AD42" i="1"/>
  <c r="AD44" i="1"/>
  <c r="AD46" i="1"/>
  <c r="AD48" i="1"/>
  <c r="AD50" i="1"/>
  <c r="AD51" i="1"/>
  <c r="AD58" i="1"/>
  <c r="AD62" i="1"/>
  <c r="AD64" i="1"/>
  <c r="AD65" i="1"/>
  <c r="AD69" i="1"/>
  <c r="AD77" i="1"/>
  <c r="AD78" i="1"/>
  <c r="AD79" i="1"/>
  <c r="AD80" i="1"/>
  <c r="AD82" i="1"/>
  <c r="AD83" i="1"/>
  <c r="AD84" i="1"/>
  <c r="AD85" i="1"/>
  <c r="AD86" i="1"/>
  <c r="AD87" i="1"/>
  <c r="AD88" i="1"/>
  <c r="AD89" i="1"/>
  <c r="AD91" i="1"/>
  <c r="AD92" i="1"/>
  <c r="AD93" i="1"/>
  <c r="AD95" i="1"/>
  <c r="AD97" i="1"/>
  <c r="AD98" i="1"/>
  <c r="AD100" i="1"/>
  <c r="AD103" i="1"/>
  <c r="AD105" i="1"/>
  <c r="AD106" i="1"/>
  <c r="AD108" i="1"/>
  <c r="AD110" i="1"/>
  <c r="AD111" i="1"/>
  <c r="AD112" i="1"/>
  <c r="AD113" i="1"/>
  <c r="AD115" i="1"/>
  <c r="AD116" i="1"/>
  <c r="R5" i="1"/>
  <c r="AE5" i="1" l="1"/>
  <c r="L7" i="1"/>
  <c r="O7" i="1" s="1"/>
  <c r="P7" i="1" s="1"/>
  <c r="Q7" i="1" s="1"/>
  <c r="AD7" i="1" s="1"/>
  <c r="L8" i="1"/>
  <c r="O8" i="1" s="1"/>
  <c r="P8" i="1" s="1"/>
  <c r="Q8" i="1" s="1"/>
  <c r="AD8" i="1" s="1"/>
  <c r="L9" i="1"/>
  <c r="O9" i="1" s="1"/>
  <c r="L10" i="1"/>
  <c r="O10" i="1" s="1"/>
  <c r="L11" i="1"/>
  <c r="O11" i="1" s="1"/>
  <c r="P11" i="1" s="1"/>
  <c r="Q11" i="1" s="1"/>
  <c r="AD11" i="1" s="1"/>
  <c r="L12" i="1"/>
  <c r="O12" i="1" s="1"/>
  <c r="P12" i="1" s="1"/>
  <c r="Q12" i="1" s="1"/>
  <c r="AD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P18" i="1" s="1"/>
  <c r="Q18" i="1" s="1"/>
  <c r="AD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P24" i="1" s="1"/>
  <c r="Q24" i="1" s="1"/>
  <c r="AD24" i="1" s="1"/>
  <c r="L25" i="1"/>
  <c r="O25" i="1" s="1"/>
  <c r="P25" i="1" s="1"/>
  <c r="Q25" i="1" s="1"/>
  <c r="AD25" i="1" s="1"/>
  <c r="L26" i="1"/>
  <c r="O26" i="1" s="1"/>
  <c r="L27" i="1"/>
  <c r="O27" i="1" s="1"/>
  <c r="P27" i="1" s="1"/>
  <c r="Q27" i="1" s="1"/>
  <c r="AD27" i="1" s="1"/>
  <c r="L28" i="1"/>
  <c r="O28" i="1" s="1"/>
  <c r="L29" i="1"/>
  <c r="O29" i="1" s="1"/>
  <c r="P29" i="1" s="1"/>
  <c r="Q29" i="1" s="1"/>
  <c r="AD29" i="1" s="1"/>
  <c r="L30" i="1"/>
  <c r="O30" i="1" s="1"/>
  <c r="P30" i="1" s="1"/>
  <c r="Q30" i="1" s="1"/>
  <c r="AD30" i="1" s="1"/>
  <c r="L31" i="1"/>
  <c r="O31" i="1" s="1"/>
  <c r="P31" i="1" s="1"/>
  <c r="Q31" i="1" s="1"/>
  <c r="AD31" i="1" s="1"/>
  <c r="L32" i="1"/>
  <c r="O32" i="1" s="1"/>
  <c r="L33" i="1"/>
  <c r="O33" i="1" s="1"/>
  <c r="L34" i="1"/>
  <c r="O34" i="1" s="1"/>
  <c r="L35" i="1"/>
  <c r="O35" i="1" s="1"/>
  <c r="P35" i="1" s="1"/>
  <c r="Q35" i="1" s="1"/>
  <c r="AD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P45" i="1" s="1"/>
  <c r="Q45" i="1" s="1"/>
  <c r="AD45" i="1" s="1"/>
  <c r="L46" i="1"/>
  <c r="O46" i="1" s="1"/>
  <c r="L47" i="1"/>
  <c r="O47" i="1" s="1"/>
  <c r="P47" i="1" s="1"/>
  <c r="Q47" i="1" s="1"/>
  <c r="AD47" i="1" s="1"/>
  <c r="L48" i="1"/>
  <c r="O48" i="1" s="1"/>
  <c r="L49" i="1"/>
  <c r="O49" i="1" s="1"/>
  <c r="P49" i="1" s="1"/>
  <c r="Q49" i="1" s="1"/>
  <c r="AD49" i="1" s="1"/>
  <c r="L50" i="1"/>
  <c r="O50" i="1" s="1"/>
  <c r="L51" i="1"/>
  <c r="O51" i="1" s="1"/>
  <c r="L52" i="1"/>
  <c r="O52" i="1" s="1"/>
  <c r="P52" i="1" s="1"/>
  <c r="Q52" i="1" s="1"/>
  <c r="AD52" i="1" s="1"/>
  <c r="L53" i="1"/>
  <c r="O53" i="1" s="1"/>
  <c r="L54" i="1"/>
  <c r="O54" i="1" s="1"/>
  <c r="P54" i="1" s="1"/>
  <c r="Q54" i="1" s="1"/>
  <c r="AD54" i="1" s="1"/>
  <c r="L55" i="1"/>
  <c r="O55" i="1" s="1"/>
  <c r="P55" i="1" s="1"/>
  <c r="Q55" i="1" s="1"/>
  <c r="AD55" i="1" s="1"/>
  <c r="L56" i="1"/>
  <c r="O56" i="1" s="1"/>
  <c r="P56" i="1" s="1"/>
  <c r="Q56" i="1" s="1"/>
  <c r="AD56" i="1" s="1"/>
  <c r="L57" i="1"/>
  <c r="O57" i="1" s="1"/>
  <c r="P57" i="1" s="1"/>
  <c r="Q57" i="1" s="1"/>
  <c r="AD57" i="1" s="1"/>
  <c r="L58" i="1"/>
  <c r="O58" i="1" s="1"/>
  <c r="L59" i="1"/>
  <c r="O59" i="1" s="1"/>
  <c r="P59" i="1" s="1"/>
  <c r="Q59" i="1" s="1"/>
  <c r="AD59" i="1" s="1"/>
  <c r="L60" i="1"/>
  <c r="O60" i="1" s="1"/>
  <c r="P60" i="1" s="1"/>
  <c r="Q60" i="1" s="1"/>
  <c r="AD60" i="1" s="1"/>
  <c r="L61" i="1"/>
  <c r="O61" i="1" s="1"/>
  <c r="P61" i="1" s="1"/>
  <c r="Q61" i="1" s="1"/>
  <c r="AD61" i="1" s="1"/>
  <c r="L62" i="1"/>
  <c r="O62" i="1" s="1"/>
  <c r="L63" i="1"/>
  <c r="O63" i="1" s="1"/>
  <c r="P63" i="1" s="1"/>
  <c r="Q63" i="1" s="1"/>
  <c r="AD63" i="1" s="1"/>
  <c r="L64" i="1"/>
  <c r="O64" i="1" s="1"/>
  <c r="L65" i="1"/>
  <c r="O65" i="1" s="1"/>
  <c r="L66" i="1"/>
  <c r="O66" i="1" s="1"/>
  <c r="P66" i="1" s="1"/>
  <c r="Q66" i="1" s="1"/>
  <c r="AD66" i="1" s="1"/>
  <c r="L67" i="1"/>
  <c r="O67" i="1" s="1"/>
  <c r="P67" i="1" s="1"/>
  <c r="Q67" i="1" s="1"/>
  <c r="AD67" i="1" s="1"/>
  <c r="L68" i="1"/>
  <c r="O68" i="1" s="1"/>
  <c r="P68" i="1" s="1"/>
  <c r="Q68" i="1" s="1"/>
  <c r="AD68" i="1" s="1"/>
  <c r="L69" i="1"/>
  <c r="O69" i="1" s="1"/>
  <c r="L70" i="1"/>
  <c r="O70" i="1" s="1"/>
  <c r="P70" i="1" s="1"/>
  <c r="Q70" i="1" s="1"/>
  <c r="AD70" i="1" s="1"/>
  <c r="L71" i="1"/>
  <c r="O71" i="1" s="1"/>
  <c r="P71" i="1" s="1"/>
  <c r="Q71" i="1" s="1"/>
  <c r="AD71" i="1" s="1"/>
  <c r="L72" i="1"/>
  <c r="O72" i="1" s="1"/>
  <c r="P72" i="1" s="1"/>
  <c r="Q72" i="1" s="1"/>
  <c r="AD72" i="1" s="1"/>
  <c r="L73" i="1"/>
  <c r="O73" i="1" s="1"/>
  <c r="P73" i="1" s="1"/>
  <c r="Q73" i="1" s="1"/>
  <c r="AD73" i="1" s="1"/>
  <c r="L74" i="1"/>
  <c r="O74" i="1" s="1"/>
  <c r="L75" i="1"/>
  <c r="O75" i="1" s="1"/>
  <c r="P75" i="1" s="1"/>
  <c r="Q75" i="1" s="1"/>
  <c r="AD75" i="1" s="1"/>
  <c r="L76" i="1"/>
  <c r="O76" i="1" s="1"/>
  <c r="P76" i="1" s="1"/>
  <c r="Q76" i="1" s="1"/>
  <c r="AD76" i="1" s="1"/>
  <c r="L77" i="1"/>
  <c r="O77" i="1" s="1"/>
  <c r="L78" i="1"/>
  <c r="O78" i="1" s="1"/>
  <c r="L79" i="1"/>
  <c r="O79" i="1" s="1"/>
  <c r="L80" i="1"/>
  <c r="O80" i="1" s="1"/>
  <c r="L81" i="1"/>
  <c r="O81" i="1" s="1"/>
  <c r="P81" i="1" s="1"/>
  <c r="Q81" i="1" s="1"/>
  <c r="AD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V96" i="1" s="1"/>
  <c r="L97" i="1"/>
  <c r="O97" i="1" s="1"/>
  <c r="V97" i="1" s="1"/>
  <c r="L98" i="1"/>
  <c r="O98" i="1" s="1"/>
  <c r="V98" i="1" s="1"/>
  <c r="L99" i="1"/>
  <c r="O99" i="1" s="1"/>
  <c r="V99" i="1" s="1"/>
  <c r="L100" i="1"/>
  <c r="O100" i="1" s="1"/>
  <c r="V100" i="1" s="1"/>
  <c r="L101" i="1"/>
  <c r="O101" i="1" s="1"/>
  <c r="V101" i="1" s="1"/>
  <c r="L102" i="1"/>
  <c r="O102" i="1" s="1"/>
  <c r="L103" i="1"/>
  <c r="O103" i="1" s="1"/>
  <c r="V103" i="1" s="1"/>
  <c r="L104" i="1"/>
  <c r="O104" i="1" s="1"/>
  <c r="P104" i="1" s="1"/>
  <c r="Q104" i="1" s="1"/>
  <c r="AD104" i="1" s="1"/>
  <c r="L105" i="1"/>
  <c r="O105" i="1" s="1"/>
  <c r="V105" i="1" s="1"/>
  <c r="L106" i="1"/>
  <c r="O106" i="1" s="1"/>
  <c r="L107" i="1"/>
  <c r="O107" i="1" s="1"/>
  <c r="L108" i="1"/>
  <c r="O108" i="1" s="1"/>
  <c r="V108" i="1" s="1"/>
  <c r="L109" i="1"/>
  <c r="O109" i="1" s="1"/>
  <c r="V109" i="1" s="1"/>
  <c r="L110" i="1"/>
  <c r="O110" i="1" s="1"/>
  <c r="V110" i="1" s="1"/>
  <c r="L111" i="1"/>
  <c r="O111" i="1" s="1"/>
  <c r="V111" i="1" s="1"/>
  <c r="L112" i="1"/>
  <c r="O112" i="1" s="1"/>
  <c r="V112" i="1" s="1"/>
  <c r="L113" i="1"/>
  <c r="O113" i="1" s="1"/>
  <c r="V113" i="1" s="1"/>
  <c r="L114" i="1"/>
  <c r="O114" i="1" s="1"/>
  <c r="V114" i="1" s="1"/>
  <c r="L115" i="1"/>
  <c r="O115" i="1" s="1"/>
  <c r="V115" i="1" s="1"/>
  <c r="L116" i="1"/>
  <c r="O116" i="1" s="1"/>
  <c r="V116" i="1" s="1"/>
  <c r="L6" i="1"/>
  <c r="O6" i="1" s="1"/>
  <c r="P6" i="1" s="1"/>
  <c r="Q6" i="1" s="1"/>
  <c r="AD6" i="1" s="1"/>
  <c r="V106" i="1" l="1"/>
  <c r="U106" i="1"/>
  <c r="V104" i="1"/>
  <c r="V102" i="1"/>
  <c r="U102" i="1"/>
  <c r="V107" i="1"/>
  <c r="U99" i="1"/>
  <c r="P101" i="1"/>
  <c r="U103" i="1"/>
  <c r="U107" i="1"/>
  <c r="U98" i="1"/>
  <c r="U100" i="1"/>
  <c r="U110" i="1"/>
  <c r="U6" i="1"/>
  <c r="U114" i="1"/>
  <c r="U116" i="1"/>
  <c r="U112" i="1"/>
  <c r="U108" i="1"/>
  <c r="U96" i="1"/>
  <c r="V95" i="1"/>
  <c r="U95" i="1"/>
  <c r="U91" i="1"/>
  <c r="V91" i="1"/>
  <c r="U87" i="1"/>
  <c r="V87" i="1"/>
  <c r="U83" i="1"/>
  <c r="V83" i="1"/>
  <c r="U79" i="1"/>
  <c r="V79" i="1"/>
  <c r="U75" i="1"/>
  <c r="V75" i="1"/>
  <c r="U71" i="1"/>
  <c r="V71" i="1"/>
  <c r="U67" i="1"/>
  <c r="V67" i="1"/>
  <c r="U63" i="1"/>
  <c r="V63" i="1"/>
  <c r="U59" i="1"/>
  <c r="V59" i="1"/>
  <c r="U55" i="1"/>
  <c r="V55" i="1"/>
  <c r="U51" i="1"/>
  <c r="V51" i="1"/>
  <c r="U47" i="1"/>
  <c r="V47" i="1"/>
  <c r="U43" i="1"/>
  <c r="V43" i="1"/>
  <c r="U39" i="1"/>
  <c r="V39" i="1"/>
  <c r="U35" i="1"/>
  <c r="V35" i="1"/>
  <c r="U31" i="1"/>
  <c r="V31" i="1"/>
  <c r="U27" i="1"/>
  <c r="V27" i="1"/>
  <c r="U23" i="1"/>
  <c r="V23" i="1"/>
  <c r="U19" i="1"/>
  <c r="V19" i="1"/>
  <c r="U15" i="1"/>
  <c r="V15" i="1"/>
  <c r="U11" i="1"/>
  <c r="V11" i="1"/>
  <c r="U7" i="1"/>
  <c r="V7" i="1"/>
  <c r="V94" i="1"/>
  <c r="U94" i="1"/>
  <c r="V92" i="1"/>
  <c r="U92" i="1"/>
  <c r="U90" i="1"/>
  <c r="V90" i="1"/>
  <c r="U88" i="1"/>
  <c r="V88" i="1"/>
  <c r="U86" i="1"/>
  <c r="V86" i="1"/>
  <c r="U84" i="1"/>
  <c r="V84" i="1"/>
  <c r="U82" i="1"/>
  <c r="V82" i="1"/>
  <c r="U80" i="1"/>
  <c r="V80" i="1"/>
  <c r="U78" i="1"/>
  <c r="V78" i="1"/>
  <c r="U76" i="1"/>
  <c r="V76" i="1"/>
  <c r="U74" i="1"/>
  <c r="V74" i="1"/>
  <c r="U72" i="1"/>
  <c r="V72" i="1"/>
  <c r="U70" i="1"/>
  <c r="V70" i="1"/>
  <c r="U68" i="1"/>
  <c r="V68" i="1"/>
  <c r="U66" i="1"/>
  <c r="V66" i="1"/>
  <c r="U64" i="1"/>
  <c r="V64" i="1"/>
  <c r="U62" i="1"/>
  <c r="V62" i="1"/>
  <c r="U60" i="1"/>
  <c r="V60" i="1"/>
  <c r="U58" i="1"/>
  <c r="V58" i="1"/>
  <c r="U56" i="1"/>
  <c r="V56" i="1"/>
  <c r="U54" i="1"/>
  <c r="V54" i="1"/>
  <c r="U52" i="1"/>
  <c r="V52" i="1"/>
  <c r="U50" i="1"/>
  <c r="V50" i="1"/>
  <c r="U48" i="1"/>
  <c r="V48" i="1"/>
  <c r="U46" i="1"/>
  <c r="V46" i="1"/>
  <c r="U44" i="1"/>
  <c r="V44" i="1"/>
  <c r="U42" i="1"/>
  <c r="V42" i="1"/>
  <c r="U40" i="1"/>
  <c r="V40" i="1"/>
  <c r="U38" i="1"/>
  <c r="V38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V93" i="1"/>
  <c r="U93" i="1"/>
  <c r="U89" i="1"/>
  <c r="V89" i="1"/>
  <c r="U85" i="1"/>
  <c r="V85" i="1"/>
  <c r="U81" i="1"/>
  <c r="V81" i="1"/>
  <c r="U77" i="1"/>
  <c r="V77" i="1"/>
  <c r="U73" i="1"/>
  <c r="V73" i="1"/>
  <c r="U69" i="1"/>
  <c r="V69" i="1"/>
  <c r="U65" i="1"/>
  <c r="V65" i="1"/>
  <c r="U61" i="1"/>
  <c r="V61" i="1"/>
  <c r="U57" i="1"/>
  <c r="V57" i="1"/>
  <c r="U53" i="1"/>
  <c r="V53" i="1"/>
  <c r="U49" i="1"/>
  <c r="V49" i="1"/>
  <c r="U45" i="1"/>
  <c r="V45" i="1"/>
  <c r="U41" i="1"/>
  <c r="V41" i="1"/>
  <c r="U37" i="1"/>
  <c r="V37" i="1"/>
  <c r="U33" i="1"/>
  <c r="V33" i="1"/>
  <c r="U29" i="1"/>
  <c r="V29" i="1"/>
  <c r="U25" i="1"/>
  <c r="V25" i="1"/>
  <c r="U21" i="1"/>
  <c r="V21" i="1"/>
  <c r="U17" i="1"/>
  <c r="V17" i="1"/>
  <c r="U13" i="1"/>
  <c r="V13" i="1"/>
  <c r="U9" i="1"/>
  <c r="V9" i="1"/>
  <c r="V6" i="1"/>
  <c r="U115" i="1"/>
  <c r="U113" i="1"/>
  <c r="U111" i="1"/>
  <c r="U109" i="1"/>
  <c r="U105" i="1"/>
  <c r="U9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101" i="1" l="1"/>
  <c r="Q101" i="1"/>
  <c r="U104" i="1"/>
  <c r="P5" i="1"/>
  <c r="K5" i="1"/>
  <c r="AD101" i="1" l="1"/>
  <c r="Q5" i="1"/>
  <c r="AD5" i="1"/>
</calcChain>
</file>

<file path=xl/sharedStrings.xml><?xml version="1.0" encoding="utf-8"?>
<sst xmlns="http://schemas.openxmlformats.org/spreadsheetml/2006/main" count="423" uniqueCount="162">
  <si>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</si>
  <si>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</si>
  <si>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</si>
  <si>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</si>
  <si>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</si>
  <si>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</si>
  <si>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</si>
  <si>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</si>
  <si>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</si>
  <si>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</si>
  <si>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</si>
  <si>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</si>
  <si>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</si>
  <si>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</si>
  <si>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</si>
  <si>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</si>
  <si>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</si>
  <si>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</si>
  <si>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</si>
  <si>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</si>
  <si>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</si>
  <si>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</si>
  <si>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</si>
  <si>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21,09,</t>
  </si>
  <si>
    <t>19,09,</t>
  </si>
  <si>
    <t>18,09,</t>
  </si>
  <si>
    <t>12,09,</t>
  </si>
  <si>
    <t>11,09,</t>
  </si>
  <si>
    <t>05,09,</t>
  </si>
  <si>
    <t>04,09,</t>
  </si>
  <si>
    <t>29,08,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</si>
  <si>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</si>
  <si>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</si>
  <si>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</si>
  <si>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</si>
  <si>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</si>
  <si>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</si>
  <si>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</si>
  <si>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</si>
  <si>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</si>
  <si>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</si>
  <si>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</si>
  <si>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</si>
  <si>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</si>
  <si>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</si>
  <si>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</si>
  <si>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ТС Обжора / нет в бланке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</si>
  <si>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</si>
  <si>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</si>
  <si>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</si>
  <si>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</si>
  <si>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</si>
  <si>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</si>
  <si>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</si>
  <si>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</si>
  <si>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</si>
  <si>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</si>
  <si>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</si>
  <si>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</si>
  <si>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</si>
  <si>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</si>
  <si>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</si>
  <si>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</si>
  <si>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</si>
  <si>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</si>
  <si>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</si>
  <si>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</si>
  <si>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</si>
  <si>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</si>
  <si>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</si>
  <si>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</si>
  <si>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</si>
  <si>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</si>
  <si>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нужно увеличить продажи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</si>
  <si>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</si>
  <si>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</si>
  <si>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</si>
  <si>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</si>
  <si>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</si>
  <si>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</si>
  <si>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</si>
  <si>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</si>
  <si>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</si>
  <si>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</si>
  <si>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</si>
  <si>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</si>
  <si>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</si>
  <si>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</si>
  <si>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</si>
  <si>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</si>
  <si>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</si>
  <si>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</si>
  <si>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</si>
  <si>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</si>
  <si>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</si>
  <si>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</si>
  <si>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</si>
  <si>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</si>
  <si>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</si>
  <si>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</si>
  <si>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</si>
  <si>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</si>
  <si>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</si>
  <si>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не в матрице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</si>
  <si>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</si>
  <si>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</si>
  <si>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</si>
  <si>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</si>
  <si>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</si>
  <si>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>есть дубль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</si>
  <si>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</si>
  <si>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</si>
  <si>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</si>
  <si>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</si>
  <si>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</si>
  <si>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</si>
  <si>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</si>
  <si>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</si>
  <si>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</si>
  <si>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</si>
  <si>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</si>
  <si>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</si>
  <si>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</si>
  <si>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</si>
  <si>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</si>
  <si>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</si>
  <si>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</si>
  <si>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</si>
  <si>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</si>
  <si>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</si>
  <si>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</si>
  <si>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</si>
  <si>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</si>
  <si>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</si>
  <si>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</si>
  <si>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</si>
  <si>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</si>
  <si>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</si>
  <si>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</si>
  <si>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</si>
  <si>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</si>
  <si>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</si>
  <si>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</si>
  <si>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</si>
  <si>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</si>
  <si>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</si>
  <si>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</si>
  <si>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</si>
  <si>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</si>
  <si>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</si>
  <si>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</si>
  <si>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</si>
  <si>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</si>
  <si>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</si>
  <si>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</si>
  <si>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</si>
  <si>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ДУБЛЬ Колбаса Филейская ТМ Вязанка ТС Классическая в оболочке полиамид 0,4 кг РТТ.  Поком</t>
  </si>
  <si>
    <t>дубль на 339</t>
  </si>
  <si>
    <t>окончание акции</t>
  </si>
  <si>
    <t>заказ</t>
  </si>
  <si>
    <t>23,09,(1)</t>
  </si>
  <si>
    <t>23,09,(2)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</si>
</sst>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6" sqref="T6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28515625" style="8" customWidth="1"/>
    <col min="8" max="8" width="5.28515625" customWidth="1"/>
    <col min="9" max="9" width="14.7109375" customWidth="1"/>
    <col min="10" max="19" width="6.7109375" customWidth="1"/>
    <col min="20" max="20" width="22" customWidth="1"/>
    <col min="21" max="22" width="5.85546875" customWidth="1"/>
    <col min="23" max="28" width="6.140625" customWidth="1"/>
    <col min="29" max="29" width="28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159</v>
      </c>
      <c r="R3" s="3" t="s">
        <v>159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160</v>
      </c>
      <c r="R4" s="1" t="s">
        <v>161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160</v>
      </c>
      <c r="AE4" s="1" t="s">
        <v>161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51420.936999999991</v>
      </c>
      <c r="F5" s="4">
        <f>SUM(F6:F500)</f>
        <v>46527.55</v>
      </c>
      <c r="G5" s="6"/>
      <c r="H5" s="1"/>
      <c r="I5" s="1"/>
      <c r="J5" s="4">
        <f t="shared" ref="J5:S5" si="0">SUM(J6:J500)</f>
        <v>51321.401000000013</v>
      </c>
      <c r="K5" s="4">
        <f t="shared" si="0"/>
        <v>99.535999999999348</v>
      </c>
      <c r="L5" s="4">
        <f t="shared" si="0"/>
        <v>37569.356000000014</v>
      </c>
      <c r="M5" s="4">
        <f t="shared" si="0"/>
        <v>13851.581</v>
      </c>
      <c r="N5" s="4">
        <f t="shared" si="0"/>
        <v>16034.286279999998</v>
      </c>
      <c r="O5" s="4">
        <f t="shared" si="0"/>
        <v>7513.8712000000005</v>
      </c>
      <c r="P5" s="4">
        <f t="shared" si="0"/>
        <v>22956.414560000012</v>
      </c>
      <c r="Q5" s="4">
        <f t="shared" si="0"/>
        <v>19456.414560000005</v>
      </c>
      <c r="R5" s="4">
        <f t="shared" si="0"/>
        <v>3500</v>
      </c>
      <c r="S5" s="4">
        <f t="shared" si="0"/>
        <v>0</v>
      </c>
      <c r="T5" s="1"/>
      <c r="U5" s="1"/>
      <c r="V5" s="1"/>
      <c r="W5" s="4">
        <f t="shared" ref="W5:AB5" si="1">SUM(W6:W500)</f>
        <v>7002.384799999998</v>
      </c>
      <c r="X5" s="4">
        <f t="shared" si="1"/>
        <v>7164.3712000000023</v>
      </c>
      <c r="Y5" s="4">
        <f t="shared" si="1"/>
        <v>7343.6346000000003</v>
      </c>
      <c r="Z5" s="4">
        <f t="shared" si="1"/>
        <v>6903.3284000000003</v>
      </c>
      <c r="AA5" s="4">
        <f t="shared" si="1"/>
        <v>6607.2125999999989</v>
      </c>
      <c r="AB5" s="4">
        <f t="shared" si="1"/>
        <v>6390.4765999999972</v>
      </c>
      <c r="AC5" s="1"/>
      <c r="AD5" s="4">
        <f>SUM(AD6:AD500)</f>
        <v>17107</v>
      </c>
      <c r="AE5" s="4">
        <f>SUM(AE6:AE500)</f>
        <v>3500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210.511</v>
      </c>
      <c r="D6" s="1">
        <v>439.80700000000002</v>
      </c>
      <c r="E6" s="1">
        <v>261.34500000000003</v>
      </c>
      <c r="F6" s="1">
        <v>317.048</v>
      </c>
      <c r="G6" s="6">
        <v>1</v>
      </c>
      <c r="H6" s="1">
        <v>50</v>
      </c>
      <c r="I6" s="1" t="s">
        <v>33</v>
      </c>
      <c r="J6" s="1">
        <v>254.65</v>
      </c>
      <c r="K6" s="1">
        <f t="shared" ref="K6:K37" si="2">E6-J6</f>
        <v>6.6950000000000216</v>
      </c>
      <c r="L6" s="1">
        <f>E6-M6</f>
        <v>261.34500000000003</v>
      </c>
      <c r="M6" s="1"/>
      <c r="N6" s="1">
        <v>131.17764</v>
      </c>
      <c r="O6" s="1">
        <f>L6/5</f>
        <v>52.269000000000005</v>
      </c>
      <c r="P6" s="21">
        <f>11*O6-N6-F6</f>
        <v>126.73336000000006</v>
      </c>
      <c r="Q6" s="21">
        <f>P6-R6</f>
        <v>126.73336000000006</v>
      </c>
      <c r="R6" s="21"/>
      <c r="S6" s="5"/>
      <c r="T6" s="1"/>
      <c r="U6" s="1">
        <f>(F6+N6+P6)/O6</f>
        <v>11</v>
      </c>
      <c r="V6" s="1">
        <f>(F6+N6)/O6</f>
        <v>8.5753628345673327</v>
      </c>
      <c r="W6" s="1">
        <v>50.886200000000002</v>
      </c>
      <c r="X6" s="1">
        <v>51.532799999999988</v>
      </c>
      <c r="Y6" s="1">
        <v>58.968800000000002</v>
      </c>
      <c r="Z6" s="1">
        <v>52.753599999999992</v>
      </c>
      <c r="AA6" s="1">
        <v>49.845599999999997</v>
      </c>
      <c r="AB6" s="1">
        <v>47.353200000000001</v>
      </c>
      <c r="AC6" s="1"/>
      <c r="AD6" s="1">
        <f>ROUND(Q6*G6,0)</f>
        <v>127</v>
      </c>
      <c r="AE6" s="1">
        <f>ROUND(R6*G6,0)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32</v>
      </c>
      <c r="C7" s="1">
        <v>271.37299999999999</v>
      </c>
      <c r="D7" s="1">
        <v>473.24</v>
      </c>
      <c r="E7" s="1">
        <v>268.78100000000001</v>
      </c>
      <c r="F7" s="1">
        <v>358.173</v>
      </c>
      <c r="G7" s="6">
        <v>1</v>
      </c>
      <c r="H7" s="1">
        <v>45</v>
      </c>
      <c r="I7" s="1" t="s">
        <v>33</v>
      </c>
      <c r="J7" s="1">
        <v>246.9</v>
      </c>
      <c r="K7" s="1">
        <f t="shared" si="2"/>
        <v>21.881</v>
      </c>
      <c r="L7" s="1">
        <f t="shared" ref="L7:L70" si="3">E7-M7</f>
        <v>268.78100000000001</v>
      </c>
      <c r="M7" s="1"/>
      <c r="N7" s="1">
        <v>119.4676</v>
      </c>
      <c r="O7" s="1">
        <f t="shared" ref="O7:O70" si="4">L7/5</f>
        <v>53.7562</v>
      </c>
      <c r="P7" s="5">
        <f t="shared" ref="P7:P8" si="5">11*O7-N7-F7</f>
        <v>113.67760000000004</v>
      </c>
      <c r="Q7" s="21">
        <f t="shared" ref="Q7:Q9" si="6">P7-R7</f>
        <v>113.67760000000004</v>
      </c>
      <c r="R7" s="21"/>
      <c r="S7" s="5"/>
      <c r="T7" s="1"/>
      <c r="U7" s="1">
        <f t="shared" ref="U7:U70" si="7">(F7+N7+P7)/O7</f>
        <v>11.000000000000002</v>
      </c>
      <c r="V7" s="1">
        <f t="shared" ref="V7:V70" si="8">(F7+N7)/O7</f>
        <v>8.8853118337977754</v>
      </c>
      <c r="W7" s="1">
        <v>56.909000000000013</v>
      </c>
      <c r="X7" s="1">
        <v>55.534799999999997</v>
      </c>
      <c r="Y7" s="1">
        <v>52.353400000000001</v>
      </c>
      <c r="Z7" s="1">
        <v>47.943600000000004</v>
      </c>
      <c r="AA7" s="1">
        <v>53.565199999999997</v>
      </c>
      <c r="AB7" s="1">
        <v>57.848399999999998</v>
      </c>
      <c r="AC7" s="1"/>
      <c r="AD7" s="1">
        <f t="shared" ref="AD7:AD70" si="9">ROUND(Q7*G7,0)</f>
        <v>114</v>
      </c>
      <c r="AE7" s="1">
        <f t="shared" ref="AE7:AE70" si="10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32</v>
      </c>
      <c r="C8" s="1">
        <v>533.39300000000003</v>
      </c>
      <c r="D8" s="1">
        <v>892.18799999999999</v>
      </c>
      <c r="E8" s="1">
        <v>584.404</v>
      </c>
      <c r="F8" s="1">
        <v>752.80399999999997</v>
      </c>
      <c r="G8" s="6">
        <v>1</v>
      </c>
      <c r="H8" s="1">
        <v>45</v>
      </c>
      <c r="I8" s="1" t="s">
        <v>33</v>
      </c>
      <c r="J8" s="1">
        <v>532</v>
      </c>
      <c r="K8" s="1">
        <f t="shared" si="2"/>
        <v>52.403999999999996</v>
      </c>
      <c r="L8" s="1">
        <f t="shared" si="3"/>
        <v>584.404</v>
      </c>
      <c r="M8" s="1"/>
      <c r="N8" s="1">
        <v>223.81439999999981</v>
      </c>
      <c r="O8" s="1">
        <f t="shared" si="4"/>
        <v>116.88079999999999</v>
      </c>
      <c r="P8" s="5">
        <f t="shared" si="5"/>
        <v>309.07040000000018</v>
      </c>
      <c r="Q8" s="21">
        <f t="shared" si="6"/>
        <v>309.07040000000018</v>
      </c>
      <c r="R8" s="21"/>
      <c r="S8" s="5"/>
      <c r="T8" s="1"/>
      <c r="U8" s="1">
        <f t="shared" si="7"/>
        <v>11</v>
      </c>
      <c r="V8" s="1">
        <f t="shared" si="8"/>
        <v>8.3556786058959212</v>
      </c>
      <c r="W8" s="1">
        <v>109.2414</v>
      </c>
      <c r="X8" s="1">
        <v>121.05200000000001</v>
      </c>
      <c r="Y8" s="1">
        <v>135.42859999999999</v>
      </c>
      <c r="Z8" s="1">
        <v>116.27760000000001</v>
      </c>
      <c r="AA8" s="1">
        <v>119.2136</v>
      </c>
      <c r="AB8" s="1">
        <v>110.544</v>
      </c>
      <c r="AC8" s="1"/>
      <c r="AD8" s="1">
        <f t="shared" si="9"/>
        <v>309</v>
      </c>
      <c r="AE8" s="1">
        <f t="shared" si="10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32</v>
      </c>
      <c r="C9" s="1">
        <v>19.978000000000002</v>
      </c>
      <c r="D9" s="1">
        <v>33.911999999999999</v>
      </c>
      <c r="E9" s="1">
        <v>21.222999999999999</v>
      </c>
      <c r="F9" s="1">
        <v>8.43</v>
      </c>
      <c r="G9" s="6">
        <v>1</v>
      </c>
      <c r="H9" s="1">
        <v>40</v>
      </c>
      <c r="I9" s="1" t="s">
        <v>33</v>
      </c>
      <c r="J9" s="1">
        <v>22.1</v>
      </c>
      <c r="K9" s="1">
        <f t="shared" si="2"/>
        <v>-0.87700000000000244</v>
      </c>
      <c r="L9" s="1">
        <f t="shared" si="3"/>
        <v>21.222999999999999</v>
      </c>
      <c r="M9" s="1"/>
      <c r="N9" s="1">
        <v>30.521000000000011</v>
      </c>
      <c r="O9" s="1">
        <f t="shared" si="4"/>
        <v>4.2446000000000002</v>
      </c>
      <c r="P9" s="5">
        <v>10</v>
      </c>
      <c r="Q9" s="21">
        <f t="shared" si="6"/>
        <v>10</v>
      </c>
      <c r="R9" s="21"/>
      <c r="S9" s="5"/>
      <c r="T9" s="1"/>
      <c r="U9" s="1">
        <f t="shared" si="7"/>
        <v>11.532535456815721</v>
      </c>
      <c r="V9" s="1">
        <f t="shared" si="8"/>
        <v>9.1766008575601958</v>
      </c>
      <c r="W9" s="1">
        <v>4.4593999999999996</v>
      </c>
      <c r="X9" s="1">
        <v>2.2635999999999998</v>
      </c>
      <c r="Y9" s="1">
        <v>3.1850000000000001</v>
      </c>
      <c r="Z9" s="1">
        <v>4.0491999999999999</v>
      </c>
      <c r="AA9" s="1">
        <v>3.6551999999999998</v>
      </c>
      <c r="AB9" s="1">
        <v>3.8031999999999999</v>
      </c>
      <c r="AC9" s="1"/>
      <c r="AD9" s="1">
        <f t="shared" si="9"/>
        <v>10</v>
      </c>
      <c r="AE9" s="1">
        <f t="shared" si="10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0" t="s">
        <v>37</v>
      </c>
      <c r="B10" s="10" t="s">
        <v>38</v>
      </c>
      <c r="C10" s="10"/>
      <c r="D10" s="10">
        <v>438</v>
      </c>
      <c r="E10" s="10">
        <v>438</v>
      </c>
      <c r="F10" s="10"/>
      <c r="G10" s="11">
        <v>0</v>
      </c>
      <c r="H10" s="10" t="e">
        <v>#N/A</v>
      </c>
      <c r="I10" s="10" t="s">
        <v>103</v>
      </c>
      <c r="J10" s="10">
        <v>438</v>
      </c>
      <c r="K10" s="10">
        <f t="shared" si="2"/>
        <v>0</v>
      </c>
      <c r="L10" s="10">
        <f t="shared" si="3"/>
        <v>0</v>
      </c>
      <c r="M10" s="10">
        <v>438</v>
      </c>
      <c r="N10" s="10"/>
      <c r="O10" s="10">
        <f t="shared" si="4"/>
        <v>0</v>
      </c>
      <c r="P10" s="12"/>
      <c r="Q10" s="12"/>
      <c r="R10" s="12"/>
      <c r="S10" s="12"/>
      <c r="T10" s="10"/>
      <c r="U10" s="10" t="e">
        <f t="shared" si="7"/>
        <v>#DIV/0!</v>
      </c>
      <c r="V10" s="10" t="e">
        <f t="shared" si="8"/>
        <v>#DIV/0!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/>
      <c r="AD10" s="10">
        <f t="shared" si="9"/>
        <v>0</v>
      </c>
      <c r="AE10" s="10">
        <f t="shared" si="10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38</v>
      </c>
      <c r="C11" s="1">
        <v>504</v>
      </c>
      <c r="D11" s="1">
        <v>1068</v>
      </c>
      <c r="E11" s="1">
        <v>912</v>
      </c>
      <c r="F11" s="1">
        <v>521</v>
      </c>
      <c r="G11" s="6">
        <v>0.45</v>
      </c>
      <c r="H11" s="1">
        <v>45</v>
      </c>
      <c r="I11" s="1" t="s">
        <v>33</v>
      </c>
      <c r="J11" s="1">
        <v>930</v>
      </c>
      <c r="K11" s="1">
        <f t="shared" si="2"/>
        <v>-18</v>
      </c>
      <c r="L11" s="1">
        <f t="shared" si="3"/>
        <v>912</v>
      </c>
      <c r="M11" s="1"/>
      <c r="N11" s="1">
        <v>1081.5999999999999</v>
      </c>
      <c r="O11" s="1">
        <f t="shared" si="4"/>
        <v>182.4</v>
      </c>
      <c r="P11" s="5">
        <f t="shared" ref="P11:P12" si="11">11*O11-N11-F11</f>
        <v>403.80000000000018</v>
      </c>
      <c r="Q11" s="21">
        <f t="shared" ref="Q11:Q12" si="12">P11-R11</f>
        <v>403.80000000000018</v>
      </c>
      <c r="R11" s="21"/>
      <c r="S11" s="5"/>
      <c r="T11" s="1"/>
      <c r="U11" s="1">
        <f t="shared" si="7"/>
        <v>11</v>
      </c>
      <c r="V11" s="1">
        <f t="shared" si="8"/>
        <v>8.786184210526315</v>
      </c>
      <c r="W11" s="1">
        <v>175.8</v>
      </c>
      <c r="X11" s="1">
        <v>129.80000000000001</v>
      </c>
      <c r="Y11" s="1">
        <v>140.4</v>
      </c>
      <c r="Z11" s="1">
        <v>140.6</v>
      </c>
      <c r="AA11" s="1">
        <v>120.8</v>
      </c>
      <c r="AB11" s="1">
        <v>108.8</v>
      </c>
      <c r="AC11" s="1"/>
      <c r="AD11" s="1">
        <f t="shared" si="9"/>
        <v>182</v>
      </c>
      <c r="AE11" s="1">
        <f t="shared" si="10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38</v>
      </c>
      <c r="C12" s="1">
        <v>787</v>
      </c>
      <c r="D12" s="1">
        <v>1572</v>
      </c>
      <c r="E12" s="1">
        <v>1098.45</v>
      </c>
      <c r="F12" s="1">
        <v>1036.55</v>
      </c>
      <c r="G12" s="6">
        <v>0.45</v>
      </c>
      <c r="H12" s="1">
        <v>45</v>
      </c>
      <c r="I12" s="1" t="s">
        <v>33</v>
      </c>
      <c r="J12" s="1">
        <v>1116</v>
      </c>
      <c r="K12" s="1">
        <f t="shared" si="2"/>
        <v>-17.549999999999955</v>
      </c>
      <c r="L12" s="1">
        <f t="shared" si="3"/>
        <v>1098.45</v>
      </c>
      <c r="M12" s="1"/>
      <c r="N12" s="1">
        <v>938.55</v>
      </c>
      <c r="O12" s="1">
        <f t="shared" si="4"/>
        <v>219.69</v>
      </c>
      <c r="P12" s="5">
        <f t="shared" si="11"/>
        <v>441.49000000000024</v>
      </c>
      <c r="Q12" s="21">
        <f t="shared" si="12"/>
        <v>441.49000000000024</v>
      </c>
      <c r="R12" s="21"/>
      <c r="S12" s="5"/>
      <c r="T12" s="1"/>
      <c r="U12" s="1">
        <f t="shared" si="7"/>
        <v>11</v>
      </c>
      <c r="V12" s="1">
        <f t="shared" si="8"/>
        <v>8.9903955573763028</v>
      </c>
      <c r="W12" s="1">
        <v>219.29</v>
      </c>
      <c r="X12" s="1">
        <v>194</v>
      </c>
      <c r="Y12" s="1">
        <v>195.4</v>
      </c>
      <c r="Z12" s="1">
        <v>208.8</v>
      </c>
      <c r="AA12" s="1">
        <v>183.8</v>
      </c>
      <c r="AB12" s="1">
        <v>166.8</v>
      </c>
      <c r="AC12" s="1"/>
      <c r="AD12" s="1">
        <f t="shared" si="9"/>
        <v>199</v>
      </c>
      <c r="AE12" s="1">
        <f t="shared" si="10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0" t="s">
        <v>41</v>
      </c>
      <c r="B13" s="10" t="s">
        <v>38</v>
      </c>
      <c r="C13" s="10"/>
      <c r="D13" s="10">
        <v>190</v>
      </c>
      <c r="E13" s="10">
        <v>190</v>
      </c>
      <c r="F13" s="10"/>
      <c r="G13" s="11">
        <v>0</v>
      </c>
      <c r="H13" s="10" t="e">
        <v>#N/A</v>
      </c>
      <c r="I13" s="10" t="s">
        <v>103</v>
      </c>
      <c r="J13" s="10">
        <v>190</v>
      </c>
      <c r="K13" s="10">
        <f t="shared" si="2"/>
        <v>0</v>
      </c>
      <c r="L13" s="10">
        <f t="shared" si="3"/>
        <v>0</v>
      </c>
      <c r="M13" s="10">
        <v>190</v>
      </c>
      <c r="N13" s="10"/>
      <c r="O13" s="10">
        <f t="shared" si="4"/>
        <v>0</v>
      </c>
      <c r="P13" s="12"/>
      <c r="Q13" s="12"/>
      <c r="R13" s="12"/>
      <c r="S13" s="12"/>
      <c r="T13" s="10"/>
      <c r="U13" s="10" t="e">
        <f t="shared" si="7"/>
        <v>#DIV/0!</v>
      </c>
      <c r="V13" s="10" t="e">
        <f t="shared" si="8"/>
        <v>#DIV/0!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/>
      <c r="AD13" s="10">
        <f t="shared" si="9"/>
        <v>0</v>
      </c>
      <c r="AE13" s="10">
        <f t="shared" si="10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38</v>
      </c>
      <c r="C14" s="1">
        <v>37</v>
      </c>
      <c r="D14" s="1">
        <v>375</v>
      </c>
      <c r="E14" s="1">
        <v>354</v>
      </c>
      <c r="F14" s="1">
        <v>51</v>
      </c>
      <c r="G14" s="6">
        <v>0.17</v>
      </c>
      <c r="H14" s="1">
        <v>180</v>
      </c>
      <c r="I14" s="1" t="s">
        <v>33</v>
      </c>
      <c r="J14" s="1">
        <v>355</v>
      </c>
      <c r="K14" s="1">
        <f t="shared" si="2"/>
        <v>-1</v>
      </c>
      <c r="L14" s="1">
        <f t="shared" si="3"/>
        <v>24</v>
      </c>
      <c r="M14" s="1">
        <v>330</v>
      </c>
      <c r="N14" s="1"/>
      <c r="O14" s="1">
        <f t="shared" si="4"/>
        <v>4.8</v>
      </c>
      <c r="P14" s="5"/>
      <c r="Q14" s="21">
        <f>P14-R14</f>
        <v>0</v>
      </c>
      <c r="R14" s="21"/>
      <c r="S14" s="5"/>
      <c r="T14" s="1"/>
      <c r="U14" s="1">
        <f t="shared" si="7"/>
        <v>10.625</v>
      </c>
      <c r="V14" s="1">
        <f t="shared" si="8"/>
        <v>10.625</v>
      </c>
      <c r="W14" s="1">
        <v>4</v>
      </c>
      <c r="X14" s="1">
        <v>5.2</v>
      </c>
      <c r="Y14" s="1">
        <v>7</v>
      </c>
      <c r="Z14" s="1">
        <v>8</v>
      </c>
      <c r="AA14" s="1">
        <v>6.8</v>
      </c>
      <c r="AB14" s="1">
        <v>6.2</v>
      </c>
      <c r="AC14" s="1"/>
      <c r="AD14" s="1">
        <f t="shared" si="9"/>
        <v>0</v>
      </c>
      <c r="AE14" s="1">
        <f t="shared" si="10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0" t="s">
        <v>43</v>
      </c>
      <c r="B15" s="10" t="s">
        <v>38</v>
      </c>
      <c r="C15" s="10"/>
      <c r="D15" s="10">
        <v>120</v>
      </c>
      <c r="E15" s="10">
        <v>120</v>
      </c>
      <c r="F15" s="10"/>
      <c r="G15" s="11">
        <v>0</v>
      </c>
      <c r="H15" s="10" t="e">
        <v>#N/A</v>
      </c>
      <c r="I15" s="10" t="s">
        <v>103</v>
      </c>
      <c r="J15" s="10">
        <v>120</v>
      </c>
      <c r="K15" s="10">
        <f t="shared" si="2"/>
        <v>0</v>
      </c>
      <c r="L15" s="10">
        <f t="shared" si="3"/>
        <v>0</v>
      </c>
      <c r="M15" s="10">
        <v>120</v>
      </c>
      <c r="N15" s="10"/>
      <c r="O15" s="10">
        <f t="shared" si="4"/>
        <v>0</v>
      </c>
      <c r="P15" s="12"/>
      <c r="Q15" s="12"/>
      <c r="R15" s="12"/>
      <c r="S15" s="12"/>
      <c r="T15" s="10"/>
      <c r="U15" s="10" t="e">
        <f t="shared" si="7"/>
        <v>#DIV/0!</v>
      </c>
      <c r="V15" s="10" t="e">
        <f t="shared" si="8"/>
        <v>#DIV/0!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/>
      <c r="AD15" s="10">
        <f t="shared" si="9"/>
        <v>0</v>
      </c>
      <c r="AE15" s="10">
        <f t="shared" si="10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44</v>
      </c>
      <c r="B16" s="1" t="s">
        <v>38</v>
      </c>
      <c r="C16" s="1"/>
      <c r="D16" s="1">
        <v>162</v>
      </c>
      <c r="E16" s="1">
        <v>125</v>
      </c>
      <c r="F16" s="1">
        <v>33</v>
      </c>
      <c r="G16" s="6">
        <v>0.3</v>
      </c>
      <c r="H16" s="1">
        <v>40</v>
      </c>
      <c r="I16" s="1" t="s">
        <v>33</v>
      </c>
      <c r="J16" s="1">
        <v>132</v>
      </c>
      <c r="K16" s="1">
        <f t="shared" si="2"/>
        <v>-7</v>
      </c>
      <c r="L16" s="1">
        <f t="shared" si="3"/>
        <v>5</v>
      </c>
      <c r="M16" s="1">
        <v>120</v>
      </c>
      <c r="N16" s="1"/>
      <c r="O16" s="1">
        <f t="shared" si="4"/>
        <v>1</v>
      </c>
      <c r="P16" s="5">
        <v>10</v>
      </c>
      <c r="Q16" s="21">
        <f t="shared" ref="Q16:Q18" si="13">P16-R16</f>
        <v>10</v>
      </c>
      <c r="R16" s="21"/>
      <c r="S16" s="5"/>
      <c r="T16" s="1"/>
      <c r="U16" s="1">
        <f t="shared" si="7"/>
        <v>43</v>
      </c>
      <c r="V16" s="1">
        <f t="shared" si="8"/>
        <v>33</v>
      </c>
      <c r="W16" s="1">
        <v>-1.6</v>
      </c>
      <c r="X16" s="1">
        <v>3.2</v>
      </c>
      <c r="Y16" s="1">
        <v>6</v>
      </c>
      <c r="Z16" s="1">
        <v>4.2</v>
      </c>
      <c r="AA16" s="1">
        <v>2</v>
      </c>
      <c r="AB16" s="1">
        <v>4.2</v>
      </c>
      <c r="AC16" s="1"/>
      <c r="AD16" s="1">
        <f t="shared" si="9"/>
        <v>3</v>
      </c>
      <c r="AE16" s="1">
        <f t="shared" si="10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8" t="s">
        <v>45</v>
      </c>
      <c r="B17" s="1" t="s">
        <v>38</v>
      </c>
      <c r="C17" s="1"/>
      <c r="D17" s="1"/>
      <c r="E17" s="1"/>
      <c r="F17" s="1"/>
      <c r="G17" s="6">
        <v>0.4</v>
      </c>
      <c r="H17" s="1">
        <v>50</v>
      </c>
      <c r="I17" s="1" t="s">
        <v>33</v>
      </c>
      <c r="J17" s="1">
        <v>206</v>
      </c>
      <c r="K17" s="1">
        <f t="shared" si="2"/>
        <v>-206</v>
      </c>
      <c r="L17" s="1">
        <f t="shared" si="3"/>
        <v>0</v>
      </c>
      <c r="M17" s="1"/>
      <c r="N17" s="18"/>
      <c r="O17" s="1">
        <f t="shared" si="4"/>
        <v>0</v>
      </c>
      <c r="P17" s="19">
        <v>100</v>
      </c>
      <c r="Q17" s="21">
        <f t="shared" si="13"/>
        <v>100</v>
      </c>
      <c r="R17" s="21"/>
      <c r="S17" s="5"/>
      <c r="T17" s="1"/>
      <c r="U17" s="1" t="e">
        <f t="shared" si="7"/>
        <v>#DIV/0!</v>
      </c>
      <c r="V17" s="1" t="e">
        <f t="shared" si="8"/>
        <v>#DIV/0!</v>
      </c>
      <c r="W17" s="1">
        <v>0</v>
      </c>
      <c r="X17" s="1">
        <v>6.4</v>
      </c>
      <c r="Y17" s="1">
        <v>8.8000000000000007</v>
      </c>
      <c r="Z17" s="1">
        <v>14.8</v>
      </c>
      <c r="AA17" s="1">
        <v>12.4</v>
      </c>
      <c r="AB17" s="1">
        <v>0</v>
      </c>
      <c r="AC17" s="18" t="s">
        <v>46</v>
      </c>
      <c r="AD17" s="1">
        <f t="shared" si="9"/>
        <v>40</v>
      </c>
      <c r="AE17" s="1">
        <f t="shared" si="10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38</v>
      </c>
      <c r="C18" s="1">
        <v>112</v>
      </c>
      <c r="D18" s="1">
        <v>105</v>
      </c>
      <c r="E18" s="1">
        <v>142</v>
      </c>
      <c r="F18" s="1">
        <v>57</v>
      </c>
      <c r="G18" s="6">
        <v>0.17</v>
      </c>
      <c r="H18" s="1">
        <v>180</v>
      </c>
      <c r="I18" s="1" t="s">
        <v>33</v>
      </c>
      <c r="J18" s="1">
        <v>145</v>
      </c>
      <c r="K18" s="1">
        <f t="shared" si="2"/>
        <v>-3</v>
      </c>
      <c r="L18" s="1">
        <f t="shared" si="3"/>
        <v>142</v>
      </c>
      <c r="M18" s="1"/>
      <c r="N18" s="1">
        <v>189</v>
      </c>
      <c r="O18" s="1">
        <f t="shared" si="4"/>
        <v>28.4</v>
      </c>
      <c r="P18" s="5">
        <f t="shared" ref="P18" si="14">11*O18-N18-F18</f>
        <v>66.399999999999977</v>
      </c>
      <c r="Q18" s="21">
        <f t="shared" si="13"/>
        <v>66.399999999999977</v>
      </c>
      <c r="R18" s="21"/>
      <c r="S18" s="5"/>
      <c r="T18" s="1"/>
      <c r="U18" s="1">
        <f t="shared" si="7"/>
        <v>11</v>
      </c>
      <c r="V18" s="1">
        <f t="shared" si="8"/>
        <v>8.6619718309859159</v>
      </c>
      <c r="W18" s="1">
        <v>27</v>
      </c>
      <c r="X18" s="1">
        <v>17.8</v>
      </c>
      <c r="Y18" s="1">
        <v>20.6</v>
      </c>
      <c r="Z18" s="1">
        <v>26</v>
      </c>
      <c r="AA18" s="1">
        <v>22.8</v>
      </c>
      <c r="AB18" s="1">
        <v>13.2</v>
      </c>
      <c r="AC18" s="1"/>
      <c r="AD18" s="1">
        <f t="shared" si="9"/>
        <v>11</v>
      </c>
      <c r="AE18" s="1">
        <f t="shared" si="10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0" t="s">
        <v>48</v>
      </c>
      <c r="B19" s="10" t="s">
        <v>38</v>
      </c>
      <c r="C19" s="10"/>
      <c r="D19" s="10">
        <v>120</v>
      </c>
      <c r="E19" s="10">
        <v>120</v>
      </c>
      <c r="F19" s="10"/>
      <c r="G19" s="11">
        <v>0</v>
      </c>
      <c r="H19" s="10" t="e">
        <v>#N/A</v>
      </c>
      <c r="I19" s="10" t="s">
        <v>103</v>
      </c>
      <c r="J19" s="10">
        <v>120</v>
      </c>
      <c r="K19" s="10">
        <f t="shared" si="2"/>
        <v>0</v>
      </c>
      <c r="L19" s="10">
        <f t="shared" si="3"/>
        <v>0</v>
      </c>
      <c r="M19" s="10">
        <v>120</v>
      </c>
      <c r="N19" s="10"/>
      <c r="O19" s="10">
        <f t="shared" si="4"/>
        <v>0</v>
      </c>
      <c r="P19" s="12"/>
      <c r="Q19" s="12"/>
      <c r="R19" s="12"/>
      <c r="S19" s="12"/>
      <c r="T19" s="10"/>
      <c r="U19" s="10" t="e">
        <f t="shared" si="7"/>
        <v>#DIV/0!</v>
      </c>
      <c r="V19" s="10" t="e">
        <f t="shared" si="8"/>
        <v>#DIV/0!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/>
      <c r="AD19" s="10">
        <f t="shared" si="9"/>
        <v>0</v>
      </c>
      <c r="AE19" s="10">
        <f t="shared" si="10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0" t="s">
        <v>49</v>
      </c>
      <c r="B20" s="10" t="s">
        <v>38</v>
      </c>
      <c r="C20" s="10"/>
      <c r="D20" s="10">
        <v>120</v>
      </c>
      <c r="E20" s="10">
        <v>120</v>
      </c>
      <c r="F20" s="10"/>
      <c r="G20" s="11">
        <v>0</v>
      </c>
      <c r="H20" s="10" t="e">
        <v>#N/A</v>
      </c>
      <c r="I20" s="10" t="s">
        <v>103</v>
      </c>
      <c r="J20" s="10">
        <v>120</v>
      </c>
      <c r="K20" s="10">
        <f t="shared" si="2"/>
        <v>0</v>
      </c>
      <c r="L20" s="10">
        <f t="shared" si="3"/>
        <v>0</v>
      </c>
      <c r="M20" s="10">
        <v>120</v>
      </c>
      <c r="N20" s="10"/>
      <c r="O20" s="10">
        <f t="shared" si="4"/>
        <v>0</v>
      </c>
      <c r="P20" s="12"/>
      <c r="Q20" s="12"/>
      <c r="R20" s="12"/>
      <c r="S20" s="12"/>
      <c r="T20" s="10"/>
      <c r="U20" s="10" t="e">
        <f t="shared" si="7"/>
        <v>#DIV/0!</v>
      </c>
      <c r="V20" s="10" t="e">
        <f t="shared" si="8"/>
        <v>#DIV/0!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/>
      <c r="AD20" s="10">
        <f t="shared" si="9"/>
        <v>0</v>
      </c>
      <c r="AE20" s="10">
        <f t="shared" si="10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0" t="s">
        <v>50</v>
      </c>
      <c r="B21" s="10" t="s">
        <v>38</v>
      </c>
      <c r="C21" s="10"/>
      <c r="D21" s="10">
        <v>138</v>
      </c>
      <c r="E21" s="10">
        <v>138</v>
      </c>
      <c r="F21" s="10"/>
      <c r="G21" s="11">
        <v>0</v>
      </c>
      <c r="H21" s="10" t="e">
        <v>#N/A</v>
      </c>
      <c r="I21" s="10" t="s">
        <v>103</v>
      </c>
      <c r="J21" s="10">
        <v>138</v>
      </c>
      <c r="K21" s="10">
        <f t="shared" si="2"/>
        <v>0</v>
      </c>
      <c r="L21" s="10">
        <f t="shared" si="3"/>
        <v>0</v>
      </c>
      <c r="M21" s="10">
        <v>138</v>
      </c>
      <c r="N21" s="10"/>
      <c r="O21" s="10">
        <f t="shared" si="4"/>
        <v>0</v>
      </c>
      <c r="P21" s="12"/>
      <c r="Q21" s="12"/>
      <c r="R21" s="12"/>
      <c r="S21" s="12"/>
      <c r="T21" s="10"/>
      <c r="U21" s="10" t="e">
        <f t="shared" si="7"/>
        <v>#DIV/0!</v>
      </c>
      <c r="V21" s="10" t="e">
        <f t="shared" si="8"/>
        <v>#DIV/0!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/>
      <c r="AD21" s="10">
        <f t="shared" si="9"/>
        <v>0</v>
      </c>
      <c r="AE21" s="10">
        <f t="shared" si="10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5" t="s">
        <v>51</v>
      </c>
      <c r="B22" s="15" t="s">
        <v>38</v>
      </c>
      <c r="C22" s="15"/>
      <c r="D22" s="15">
        <v>324</v>
      </c>
      <c r="E22" s="15">
        <v>324</v>
      </c>
      <c r="F22" s="15"/>
      <c r="G22" s="16">
        <v>0</v>
      </c>
      <c r="H22" s="15">
        <v>50</v>
      </c>
      <c r="I22" s="15" t="s">
        <v>33</v>
      </c>
      <c r="J22" s="15">
        <v>324</v>
      </c>
      <c r="K22" s="15">
        <f t="shared" si="2"/>
        <v>0</v>
      </c>
      <c r="L22" s="15">
        <f t="shared" si="3"/>
        <v>0</v>
      </c>
      <c r="M22" s="15">
        <v>324</v>
      </c>
      <c r="N22" s="15"/>
      <c r="O22" s="15">
        <f t="shared" si="4"/>
        <v>0</v>
      </c>
      <c r="P22" s="17"/>
      <c r="Q22" s="17"/>
      <c r="R22" s="17"/>
      <c r="S22" s="17"/>
      <c r="T22" s="15"/>
      <c r="U22" s="15" t="e">
        <f t="shared" si="7"/>
        <v>#DIV/0!</v>
      </c>
      <c r="V22" s="15" t="e">
        <f t="shared" si="8"/>
        <v>#DIV/0!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 t="s">
        <v>52</v>
      </c>
      <c r="AD22" s="15">
        <f t="shared" si="9"/>
        <v>0</v>
      </c>
      <c r="AE22" s="15">
        <f t="shared" si="10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5" t="s">
        <v>53</v>
      </c>
      <c r="B23" s="15" t="s">
        <v>38</v>
      </c>
      <c r="C23" s="15"/>
      <c r="D23" s="15">
        <v>84</v>
      </c>
      <c r="E23" s="15">
        <v>84</v>
      </c>
      <c r="F23" s="15"/>
      <c r="G23" s="16">
        <v>0</v>
      </c>
      <c r="H23" s="15">
        <v>50</v>
      </c>
      <c r="I23" s="15" t="s">
        <v>33</v>
      </c>
      <c r="J23" s="15">
        <v>84</v>
      </c>
      <c r="K23" s="15">
        <f t="shared" si="2"/>
        <v>0</v>
      </c>
      <c r="L23" s="15">
        <f t="shared" si="3"/>
        <v>0</v>
      </c>
      <c r="M23" s="15">
        <v>84</v>
      </c>
      <c r="N23" s="15"/>
      <c r="O23" s="15">
        <f t="shared" si="4"/>
        <v>0</v>
      </c>
      <c r="P23" s="17"/>
      <c r="Q23" s="17"/>
      <c r="R23" s="17"/>
      <c r="S23" s="17"/>
      <c r="T23" s="15"/>
      <c r="U23" s="15" t="e">
        <f t="shared" si="7"/>
        <v>#DIV/0!</v>
      </c>
      <c r="V23" s="15" t="e">
        <f t="shared" si="8"/>
        <v>#DIV/0!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 t="s">
        <v>52</v>
      </c>
      <c r="AD23" s="15">
        <f t="shared" si="9"/>
        <v>0</v>
      </c>
      <c r="AE23" s="15">
        <f t="shared" si="10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54</v>
      </c>
      <c r="B24" s="1" t="s">
        <v>32</v>
      </c>
      <c r="C24" s="1">
        <v>1877.42</v>
      </c>
      <c r="D24" s="1">
        <v>4192.799</v>
      </c>
      <c r="E24" s="1">
        <v>2199.3049999999998</v>
      </c>
      <c r="F24" s="1">
        <v>3265.761</v>
      </c>
      <c r="G24" s="6">
        <v>1</v>
      </c>
      <c r="H24" s="1">
        <v>55</v>
      </c>
      <c r="I24" s="1" t="s">
        <v>33</v>
      </c>
      <c r="J24" s="1">
        <v>2058.65</v>
      </c>
      <c r="K24" s="1">
        <f t="shared" si="2"/>
        <v>140.65499999999975</v>
      </c>
      <c r="L24" s="1">
        <f t="shared" si="3"/>
        <v>2199.3049999999998</v>
      </c>
      <c r="M24" s="1"/>
      <c r="N24" s="1">
        <v>955.10580000000027</v>
      </c>
      <c r="O24" s="1">
        <f t="shared" si="4"/>
        <v>439.86099999999999</v>
      </c>
      <c r="P24" s="5">
        <f>10*O24-N24-F24</f>
        <v>177.74319999999943</v>
      </c>
      <c r="Q24" s="21">
        <f t="shared" ref="Q24:Q25" si="15">P24-R24</f>
        <v>177.74319999999943</v>
      </c>
      <c r="R24" s="21"/>
      <c r="S24" s="5"/>
      <c r="T24" s="1"/>
      <c r="U24" s="1">
        <f t="shared" si="7"/>
        <v>9.9999999999999982</v>
      </c>
      <c r="V24" s="1">
        <f t="shared" si="8"/>
        <v>9.5959105262798925</v>
      </c>
      <c r="W24" s="1">
        <v>455.69880000000001</v>
      </c>
      <c r="X24" s="1">
        <v>454.80919999999998</v>
      </c>
      <c r="Y24" s="1">
        <v>427.89120000000003</v>
      </c>
      <c r="Z24" s="1">
        <v>408.74059999999997</v>
      </c>
      <c r="AA24" s="1">
        <v>397.637</v>
      </c>
      <c r="AB24" s="1">
        <v>400.084</v>
      </c>
      <c r="AC24" s="1" t="s">
        <v>158</v>
      </c>
      <c r="AD24" s="1">
        <f t="shared" si="9"/>
        <v>178</v>
      </c>
      <c r="AE24" s="1">
        <f t="shared" si="10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55</v>
      </c>
      <c r="B25" s="1" t="s">
        <v>32</v>
      </c>
      <c r="C25" s="1">
        <v>456.22199999999998</v>
      </c>
      <c r="D25" s="1">
        <v>5721.9960000000001</v>
      </c>
      <c r="E25" s="1">
        <v>2601.127</v>
      </c>
      <c r="F25" s="1">
        <v>3229.9659999999999</v>
      </c>
      <c r="G25" s="6">
        <v>1</v>
      </c>
      <c r="H25" s="1">
        <v>50</v>
      </c>
      <c r="I25" s="1" t="s">
        <v>33</v>
      </c>
      <c r="J25" s="1">
        <v>2612</v>
      </c>
      <c r="K25" s="1">
        <f t="shared" si="2"/>
        <v>-10.873000000000047</v>
      </c>
      <c r="L25" s="1">
        <f t="shared" si="3"/>
        <v>2601.127</v>
      </c>
      <c r="M25" s="1"/>
      <c r="N25" s="1"/>
      <c r="O25" s="1">
        <f t="shared" si="4"/>
        <v>520.22540000000004</v>
      </c>
      <c r="P25" s="5">
        <f>13*O25-N25-F25</f>
        <v>3532.9642000000008</v>
      </c>
      <c r="Q25" s="21">
        <f t="shared" si="15"/>
        <v>2032.9642000000008</v>
      </c>
      <c r="R25" s="21">
        <v>1500</v>
      </c>
      <c r="S25" s="5"/>
      <c r="T25" s="1"/>
      <c r="U25" s="1">
        <f t="shared" si="7"/>
        <v>13</v>
      </c>
      <c r="V25" s="1">
        <f t="shared" si="8"/>
        <v>6.2087818088082578</v>
      </c>
      <c r="W25" s="1">
        <v>358.5926</v>
      </c>
      <c r="X25" s="1">
        <v>480.62180000000001</v>
      </c>
      <c r="Y25" s="1">
        <v>638.76779999999997</v>
      </c>
      <c r="Z25" s="1">
        <v>567.83519999999999</v>
      </c>
      <c r="AA25" s="1">
        <v>426.33699999999999</v>
      </c>
      <c r="AB25" s="1">
        <v>467.72120000000001</v>
      </c>
      <c r="AC25" s="1"/>
      <c r="AD25" s="1">
        <f t="shared" si="9"/>
        <v>2033</v>
      </c>
      <c r="AE25" s="1">
        <f t="shared" si="10"/>
        <v>1500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5" t="s">
        <v>56</v>
      </c>
      <c r="B26" s="15" t="s">
        <v>32</v>
      </c>
      <c r="C26" s="15"/>
      <c r="D26" s="15"/>
      <c r="E26" s="15"/>
      <c r="F26" s="15"/>
      <c r="G26" s="16">
        <v>0</v>
      </c>
      <c r="H26" s="15">
        <v>60</v>
      </c>
      <c r="I26" s="15" t="s">
        <v>33</v>
      </c>
      <c r="J26" s="15"/>
      <c r="K26" s="15">
        <f t="shared" si="2"/>
        <v>0</v>
      </c>
      <c r="L26" s="15">
        <f t="shared" si="3"/>
        <v>0</v>
      </c>
      <c r="M26" s="15"/>
      <c r="N26" s="15"/>
      <c r="O26" s="15">
        <f t="shared" si="4"/>
        <v>0</v>
      </c>
      <c r="P26" s="17"/>
      <c r="Q26" s="17"/>
      <c r="R26" s="17"/>
      <c r="S26" s="17"/>
      <c r="T26" s="15"/>
      <c r="U26" s="15" t="e">
        <f t="shared" si="7"/>
        <v>#DIV/0!</v>
      </c>
      <c r="V26" s="15" t="e">
        <f t="shared" si="8"/>
        <v>#DIV/0!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 t="s">
        <v>52</v>
      </c>
      <c r="AD26" s="15">
        <f t="shared" si="9"/>
        <v>0</v>
      </c>
      <c r="AE26" s="15">
        <f t="shared" si="10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57</v>
      </c>
      <c r="B27" s="1" t="s">
        <v>32</v>
      </c>
      <c r="C27" s="1">
        <v>2480.3820000000001</v>
      </c>
      <c r="D27" s="1">
        <v>5447.7420000000002</v>
      </c>
      <c r="E27" s="1">
        <v>2878.5909999999999</v>
      </c>
      <c r="F27" s="1">
        <v>4292.4709999999995</v>
      </c>
      <c r="G27" s="6">
        <v>1</v>
      </c>
      <c r="H27" s="1">
        <v>60</v>
      </c>
      <c r="I27" s="1" t="s">
        <v>33</v>
      </c>
      <c r="J27" s="1">
        <v>2688.53</v>
      </c>
      <c r="K27" s="1">
        <f t="shared" si="2"/>
        <v>190.06099999999969</v>
      </c>
      <c r="L27" s="1">
        <f t="shared" si="3"/>
        <v>2878.5909999999999</v>
      </c>
      <c r="M27" s="1"/>
      <c r="N27" s="1">
        <v>613.65703999999778</v>
      </c>
      <c r="O27" s="1">
        <f t="shared" si="4"/>
        <v>575.71820000000002</v>
      </c>
      <c r="P27" s="5">
        <f>10*O27-N27-F27</f>
        <v>851.05396000000292</v>
      </c>
      <c r="Q27" s="21">
        <f>P27-R27</f>
        <v>851.05396000000292</v>
      </c>
      <c r="R27" s="21"/>
      <c r="S27" s="5"/>
      <c r="T27" s="1"/>
      <c r="U27" s="1">
        <f t="shared" si="7"/>
        <v>10</v>
      </c>
      <c r="V27" s="1">
        <f t="shared" si="8"/>
        <v>8.5217525518560944</v>
      </c>
      <c r="W27" s="1">
        <v>568.71879999999999</v>
      </c>
      <c r="X27" s="1">
        <v>595.61159999999995</v>
      </c>
      <c r="Y27" s="1">
        <v>562.99939999999992</v>
      </c>
      <c r="Z27" s="1">
        <v>530.96400000000006</v>
      </c>
      <c r="AA27" s="1">
        <v>528.43779999999992</v>
      </c>
      <c r="AB27" s="1">
        <v>502.1404</v>
      </c>
      <c r="AC27" s="1" t="s">
        <v>158</v>
      </c>
      <c r="AD27" s="1">
        <f t="shared" si="9"/>
        <v>851</v>
      </c>
      <c r="AE27" s="1">
        <f t="shared" si="10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0" t="s">
        <v>58</v>
      </c>
      <c r="B28" s="10" t="s">
        <v>32</v>
      </c>
      <c r="C28" s="10">
        <v>-2.5129999999999999</v>
      </c>
      <c r="D28" s="10">
        <v>11.153</v>
      </c>
      <c r="E28" s="10">
        <v>7.93</v>
      </c>
      <c r="F28" s="10"/>
      <c r="G28" s="11">
        <v>0</v>
      </c>
      <c r="H28" s="10">
        <v>60</v>
      </c>
      <c r="I28" s="10" t="s">
        <v>59</v>
      </c>
      <c r="J28" s="10">
        <v>3.3</v>
      </c>
      <c r="K28" s="10">
        <f t="shared" si="2"/>
        <v>4.63</v>
      </c>
      <c r="L28" s="10">
        <f t="shared" si="3"/>
        <v>7.93</v>
      </c>
      <c r="M28" s="10"/>
      <c r="N28" s="10"/>
      <c r="O28" s="10">
        <f t="shared" si="4"/>
        <v>1.5859999999999999</v>
      </c>
      <c r="P28" s="12"/>
      <c r="Q28" s="12"/>
      <c r="R28" s="12"/>
      <c r="S28" s="12"/>
      <c r="T28" s="10"/>
      <c r="U28" s="10">
        <f t="shared" si="7"/>
        <v>0</v>
      </c>
      <c r="V28" s="10">
        <f t="shared" si="8"/>
        <v>0</v>
      </c>
      <c r="W28" s="10">
        <v>0.55099999999999993</v>
      </c>
      <c r="X28" s="10">
        <v>2.4306000000000001</v>
      </c>
      <c r="Y28" s="10">
        <v>15.133800000000001</v>
      </c>
      <c r="Z28" s="10">
        <v>21.0032</v>
      </c>
      <c r="AA28" s="10">
        <v>16.844999999999999</v>
      </c>
      <c r="AB28" s="10">
        <v>8.3640000000000008</v>
      </c>
      <c r="AC28" s="10" t="s">
        <v>60</v>
      </c>
      <c r="AD28" s="10">
        <f t="shared" si="9"/>
        <v>0</v>
      </c>
      <c r="AE28" s="10">
        <f t="shared" si="10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32</v>
      </c>
      <c r="C29" s="1">
        <v>563.476</v>
      </c>
      <c r="D29" s="1">
        <v>1018.8</v>
      </c>
      <c r="E29" s="1">
        <v>515.05999999999995</v>
      </c>
      <c r="F29" s="1">
        <v>831.72199999999998</v>
      </c>
      <c r="G29" s="6">
        <v>1</v>
      </c>
      <c r="H29" s="1">
        <v>60</v>
      </c>
      <c r="I29" s="1" t="s">
        <v>33</v>
      </c>
      <c r="J29" s="1">
        <v>485.05</v>
      </c>
      <c r="K29" s="1">
        <f t="shared" si="2"/>
        <v>30.009999999999934</v>
      </c>
      <c r="L29" s="1">
        <f t="shared" si="3"/>
        <v>515.05999999999995</v>
      </c>
      <c r="M29" s="1"/>
      <c r="N29" s="1">
        <v>54.456040000000137</v>
      </c>
      <c r="O29" s="1">
        <f t="shared" si="4"/>
        <v>103.01199999999999</v>
      </c>
      <c r="P29" s="5">
        <f t="shared" ref="P29" si="16">11*O29-N29-F29</f>
        <v>246.95395999999982</v>
      </c>
      <c r="Q29" s="21">
        <f t="shared" ref="Q29:Q32" si="17">P29-R29</f>
        <v>246.95395999999982</v>
      </c>
      <c r="R29" s="21"/>
      <c r="S29" s="5"/>
      <c r="T29" s="1"/>
      <c r="U29" s="1">
        <f t="shared" si="7"/>
        <v>11.000000000000002</v>
      </c>
      <c r="V29" s="1">
        <f t="shared" si="8"/>
        <v>8.6026680386751089</v>
      </c>
      <c r="W29" s="1">
        <v>108.4438</v>
      </c>
      <c r="X29" s="1">
        <v>111.86360000000001</v>
      </c>
      <c r="Y29" s="1">
        <v>98.034000000000006</v>
      </c>
      <c r="Z29" s="1">
        <v>90.254400000000004</v>
      </c>
      <c r="AA29" s="1">
        <v>95.492400000000004</v>
      </c>
      <c r="AB29" s="1">
        <v>85.029200000000003</v>
      </c>
      <c r="AC29" s="1"/>
      <c r="AD29" s="1">
        <f t="shared" si="9"/>
        <v>247</v>
      </c>
      <c r="AE29" s="1">
        <f t="shared" si="10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32</v>
      </c>
      <c r="C30" s="1">
        <v>660.16600000000005</v>
      </c>
      <c r="D30" s="1">
        <v>2204.5100000000002</v>
      </c>
      <c r="E30" s="1">
        <v>1154.3869999999999</v>
      </c>
      <c r="F30" s="1">
        <v>1441.473</v>
      </c>
      <c r="G30" s="6">
        <v>1</v>
      </c>
      <c r="H30" s="1">
        <v>60</v>
      </c>
      <c r="I30" s="1" t="s">
        <v>33</v>
      </c>
      <c r="J30" s="1">
        <v>1089.1099999999999</v>
      </c>
      <c r="K30" s="1">
        <f t="shared" si="2"/>
        <v>65.277000000000044</v>
      </c>
      <c r="L30" s="1">
        <f t="shared" si="3"/>
        <v>1154.3869999999999</v>
      </c>
      <c r="M30" s="1"/>
      <c r="N30" s="1">
        <v>291.25727999999998</v>
      </c>
      <c r="O30" s="1">
        <f t="shared" si="4"/>
        <v>230.87739999999999</v>
      </c>
      <c r="P30" s="20">
        <f>10*O30-N30-F30</f>
        <v>576.04371999999989</v>
      </c>
      <c r="Q30" s="21">
        <f t="shared" si="17"/>
        <v>576.04371999999989</v>
      </c>
      <c r="R30" s="21"/>
      <c r="S30" s="5"/>
      <c r="T30" s="1"/>
      <c r="U30" s="1">
        <f t="shared" si="7"/>
        <v>10</v>
      </c>
      <c r="V30" s="1">
        <f t="shared" si="8"/>
        <v>7.5049800456865849</v>
      </c>
      <c r="W30" s="1">
        <v>209.52379999999999</v>
      </c>
      <c r="X30" s="1">
        <v>215.34299999999999</v>
      </c>
      <c r="Y30" s="1">
        <v>214.87819999999999</v>
      </c>
      <c r="Z30" s="1">
        <v>181.9196</v>
      </c>
      <c r="AA30" s="1">
        <v>175.31120000000001</v>
      </c>
      <c r="AB30" s="1">
        <v>174.90440000000001</v>
      </c>
      <c r="AC30" s="1" t="s">
        <v>158</v>
      </c>
      <c r="AD30" s="1">
        <f t="shared" si="9"/>
        <v>576</v>
      </c>
      <c r="AE30" s="1">
        <f t="shared" si="10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32</v>
      </c>
      <c r="C31" s="1">
        <v>1496.9559999999999</v>
      </c>
      <c r="D31" s="1">
        <v>3832.4409999999998</v>
      </c>
      <c r="E31" s="1">
        <v>1773.6990000000001</v>
      </c>
      <c r="F31" s="1">
        <v>3081.038</v>
      </c>
      <c r="G31" s="6">
        <v>1</v>
      </c>
      <c r="H31" s="1">
        <v>60</v>
      </c>
      <c r="I31" s="1" t="s">
        <v>33</v>
      </c>
      <c r="J31" s="1">
        <v>1668</v>
      </c>
      <c r="K31" s="1">
        <f t="shared" si="2"/>
        <v>105.69900000000007</v>
      </c>
      <c r="L31" s="1">
        <f t="shared" si="3"/>
        <v>1773.6990000000001</v>
      </c>
      <c r="M31" s="1"/>
      <c r="N31" s="1">
        <v>188.35927999999899</v>
      </c>
      <c r="O31" s="1">
        <f t="shared" si="4"/>
        <v>354.7398</v>
      </c>
      <c r="P31" s="5">
        <f>10*O31-N31-F31</f>
        <v>278.00072000000137</v>
      </c>
      <c r="Q31" s="21">
        <f t="shared" si="17"/>
        <v>278.00072000000137</v>
      </c>
      <c r="R31" s="21"/>
      <c r="S31" s="5"/>
      <c r="T31" s="1"/>
      <c r="U31" s="1">
        <f t="shared" si="7"/>
        <v>10.000000000000002</v>
      </c>
      <c r="V31" s="1">
        <f t="shared" si="8"/>
        <v>9.2163249796047673</v>
      </c>
      <c r="W31" s="1">
        <v>367.452</v>
      </c>
      <c r="X31" s="1">
        <v>403.78320000000002</v>
      </c>
      <c r="Y31" s="1">
        <v>378.5958</v>
      </c>
      <c r="Z31" s="1">
        <v>340.14</v>
      </c>
      <c r="AA31" s="1">
        <v>338.36759999999998</v>
      </c>
      <c r="AB31" s="1">
        <v>291.04739999999998</v>
      </c>
      <c r="AC31" s="1" t="s">
        <v>158</v>
      </c>
      <c r="AD31" s="1">
        <f t="shared" si="9"/>
        <v>278</v>
      </c>
      <c r="AE31" s="1">
        <f t="shared" si="10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32</v>
      </c>
      <c r="C32" s="1">
        <v>23.56</v>
      </c>
      <c r="D32" s="1">
        <v>107.986</v>
      </c>
      <c r="E32" s="1">
        <v>24.34</v>
      </c>
      <c r="F32" s="1">
        <v>78.867000000000004</v>
      </c>
      <c r="G32" s="6">
        <v>1</v>
      </c>
      <c r="H32" s="1">
        <v>35</v>
      </c>
      <c r="I32" s="1" t="s">
        <v>33</v>
      </c>
      <c r="J32" s="1">
        <v>35.6</v>
      </c>
      <c r="K32" s="1">
        <f t="shared" si="2"/>
        <v>-11.260000000000002</v>
      </c>
      <c r="L32" s="1">
        <f t="shared" si="3"/>
        <v>24.34</v>
      </c>
      <c r="M32" s="1"/>
      <c r="N32" s="1"/>
      <c r="O32" s="1">
        <f t="shared" si="4"/>
        <v>4.8680000000000003</v>
      </c>
      <c r="P32" s="5"/>
      <c r="Q32" s="21">
        <f t="shared" si="17"/>
        <v>0</v>
      </c>
      <c r="R32" s="21"/>
      <c r="S32" s="5"/>
      <c r="T32" s="1"/>
      <c r="U32" s="1">
        <f t="shared" si="7"/>
        <v>16.201109285127362</v>
      </c>
      <c r="V32" s="1">
        <f t="shared" si="8"/>
        <v>16.201109285127362</v>
      </c>
      <c r="W32" s="1">
        <v>7.3486000000000002</v>
      </c>
      <c r="X32" s="1">
        <v>9.4578000000000007</v>
      </c>
      <c r="Y32" s="1">
        <v>8.5670000000000002</v>
      </c>
      <c r="Z32" s="1">
        <v>5.3754</v>
      </c>
      <c r="AA32" s="1">
        <v>5.6991999999999994</v>
      </c>
      <c r="AB32" s="1">
        <v>5.3432000000000004</v>
      </c>
      <c r="AC32" s="1"/>
      <c r="AD32" s="1">
        <f t="shared" si="9"/>
        <v>0</v>
      </c>
      <c r="AE32" s="1">
        <f t="shared" si="10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5" t="s">
        <v>65</v>
      </c>
      <c r="B33" s="15" t="s">
        <v>32</v>
      </c>
      <c r="C33" s="15"/>
      <c r="D33" s="15"/>
      <c r="E33" s="15"/>
      <c r="F33" s="15"/>
      <c r="G33" s="16">
        <v>0</v>
      </c>
      <c r="H33" s="15">
        <v>30</v>
      </c>
      <c r="I33" s="15" t="s">
        <v>33</v>
      </c>
      <c r="J33" s="15"/>
      <c r="K33" s="15">
        <f t="shared" si="2"/>
        <v>0</v>
      </c>
      <c r="L33" s="15">
        <f t="shared" si="3"/>
        <v>0</v>
      </c>
      <c r="M33" s="15"/>
      <c r="N33" s="15"/>
      <c r="O33" s="15">
        <f t="shared" si="4"/>
        <v>0</v>
      </c>
      <c r="P33" s="17"/>
      <c r="Q33" s="17"/>
      <c r="R33" s="17"/>
      <c r="S33" s="17"/>
      <c r="T33" s="15"/>
      <c r="U33" s="15" t="e">
        <f t="shared" si="7"/>
        <v>#DIV/0!</v>
      </c>
      <c r="V33" s="15" t="e">
        <f t="shared" si="8"/>
        <v>#DIV/0!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 t="s">
        <v>52</v>
      </c>
      <c r="AD33" s="15">
        <f t="shared" si="9"/>
        <v>0</v>
      </c>
      <c r="AE33" s="15">
        <f t="shared" si="10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5" t="s">
        <v>66</v>
      </c>
      <c r="B34" s="15" t="s">
        <v>32</v>
      </c>
      <c r="C34" s="15"/>
      <c r="D34" s="15">
        <v>813.58100000000002</v>
      </c>
      <c r="E34" s="15">
        <v>813.58100000000002</v>
      </c>
      <c r="F34" s="15"/>
      <c r="G34" s="16">
        <v>0</v>
      </c>
      <c r="H34" s="15">
        <v>30</v>
      </c>
      <c r="I34" s="15" t="s">
        <v>33</v>
      </c>
      <c r="J34" s="15">
        <v>813.58100000000002</v>
      </c>
      <c r="K34" s="15">
        <f t="shared" si="2"/>
        <v>0</v>
      </c>
      <c r="L34" s="15">
        <f t="shared" si="3"/>
        <v>0</v>
      </c>
      <c r="M34" s="15">
        <v>813.58100000000002</v>
      </c>
      <c r="N34" s="15"/>
      <c r="O34" s="15">
        <f t="shared" si="4"/>
        <v>0</v>
      </c>
      <c r="P34" s="17"/>
      <c r="Q34" s="17"/>
      <c r="R34" s="17"/>
      <c r="S34" s="17"/>
      <c r="T34" s="15"/>
      <c r="U34" s="15" t="e">
        <f t="shared" si="7"/>
        <v>#DIV/0!</v>
      </c>
      <c r="V34" s="15" t="e">
        <f t="shared" si="8"/>
        <v>#DIV/0!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 t="s">
        <v>52</v>
      </c>
      <c r="AD34" s="15">
        <f t="shared" si="9"/>
        <v>0</v>
      </c>
      <c r="AE34" s="15">
        <f t="shared" si="10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32</v>
      </c>
      <c r="C35" s="1">
        <v>502.291</v>
      </c>
      <c r="D35" s="1">
        <v>863.03200000000004</v>
      </c>
      <c r="E35" s="1">
        <v>565.24199999999996</v>
      </c>
      <c r="F35" s="1">
        <v>622.18899999999996</v>
      </c>
      <c r="G35" s="6">
        <v>1</v>
      </c>
      <c r="H35" s="1">
        <v>30</v>
      </c>
      <c r="I35" s="1" t="s">
        <v>33</v>
      </c>
      <c r="J35" s="1">
        <v>583.04999999999995</v>
      </c>
      <c r="K35" s="1">
        <f t="shared" si="2"/>
        <v>-17.807999999999993</v>
      </c>
      <c r="L35" s="1">
        <f t="shared" si="3"/>
        <v>565.24199999999996</v>
      </c>
      <c r="M35" s="1"/>
      <c r="N35" s="1">
        <v>277.30379999999991</v>
      </c>
      <c r="O35" s="1">
        <f t="shared" si="4"/>
        <v>113.04839999999999</v>
      </c>
      <c r="P35" s="5">
        <f>11*O35-N35-F35</f>
        <v>344.03959999999995</v>
      </c>
      <c r="Q35" s="21">
        <f>P35-R35</f>
        <v>344.03959999999995</v>
      </c>
      <c r="R35" s="21"/>
      <c r="S35" s="5"/>
      <c r="T35" s="1"/>
      <c r="U35" s="1">
        <f t="shared" si="7"/>
        <v>11</v>
      </c>
      <c r="V35" s="1">
        <f t="shared" si="8"/>
        <v>7.9567052696013389</v>
      </c>
      <c r="W35" s="1">
        <v>107.1386</v>
      </c>
      <c r="X35" s="1">
        <v>108.52</v>
      </c>
      <c r="Y35" s="1">
        <v>109.46720000000001</v>
      </c>
      <c r="Z35" s="1">
        <v>103.3142</v>
      </c>
      <c r="AA35" s="1">
        <v>105.86879999999999</v>
      </c>
      <c r="AB35" s="1">
        <v>104.2482</v>
      </c>
      <c r="AC35" s="1"/>
      <c r="AD35" s="1">
        <f t="shared" si="9"/>
        <v>344</v>
      </c>
      <c r="AE35" s="1">
        <f t="shared" si="10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5" t="s">
        <v>68</v>
      </c>
      <c r="B36" s="15" t="s">
        <v>32</v>
      </c>
      <c r="C36" s="15"/>
      <c r="D36" s="15"/>
      <c r="E36" s="15"/>
      <c r="F36" s="15"/>
      <c r="G36" s="16">
        <v>0</v>
      </c>
      <c r="H36" s="15">
        <v>45</v>
      </c>
      <c r="I36" s="15" t="s">
        <v>33</v>
      </c>
      <c r="J36" s="15"/>
      <c r="K36" s="15">
        <f t="shared" si="2"/>
        <v>0</v>
      </c>
      <c r="L36" s="15">
        <f t="shared" si="3"/>
        <v>0</v>
      </c>
      <c r="M36" s="15"/>
      <c r="N36" s="15"/>
      <c r="O36" s="15">
        <f t="shared" si="4"/>
        <v>0</v>
      </c>
      <c r="P36" s="17"/>
      <c r="Q36" s="17"/>
      <c r="R36" s="17"/>
      <c r="S36" s="17"/>
      <c r="T36" s="15"/>
      <c r="U36" s="15" t="e">
        <f t="shared" si="7"/>
        <v>#DIV/0!</v>
      </c>
      <c r="V36" s="15" t="e">
        <f t="shared" si="8"/>
        <v>#DIV/0!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 t="s">
        <v>52</v>
      </c>
      <c r="AD36" s="15">
        <f t="shared" si="9"/>
        <v>0</v>
      </c>
      <c r="AE36" s="15">
        <f t="shared" si="10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5" t="s">
        <v>69</v>
      </c>
      <c r="B37" s="15" t="s">
        <v>32</v>
      </c>
      <c r="C37" s="15"/>
      <c r="D37" s="15"/>
      <c r="E37" s="15"/>
      <c r="F37" s="15"/>
      <c r="G37" s="16">
        <v>0</v>
      </c>
      <c r="H37" s="15">
        <v>40</v>
      </c>
      <c r="I37" s="15" t="s">
        <v>33</v>
      </c>
      <c r="J37" s="15"/>
      <c r="K37" s="15">
        <f t="shared" si="2"/>
        <v>0</v>
      </c>
      <c r="L37" s="15">
        <f t="shared" si="3"/>
        <v>0</v>
      </c>
      <c r="M37" s="15"/>
      <c r="N37" s="15"/>
      <c r="O37" s="15">
        <f t="shared" si="4"/>
        <v>0</v>
      </c>
      <c r="P37" s="17"/>
      <c r="Q37" s="17"/>
      <c r="R37" s="17"/>
      <c r="S37" s="17"/>
      <c r="T37" s="15"/>
      <c r="U37" s="15" t="e">
        <f t="shared" si="7"/>
        <v>#DIV/0!</v>
      </c>
      <c r="V37" s="15" t="e">
        <f t="shared" si="8"/>
        <v>#DIV/0!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 t="s">
        <v>52</v>
      </c>
      <c r="AD37" s="15">
        <f t="shared" si="9"/>
        <v>0</v>
      </c>
      <c r="AE37" s="15">
        <f t="shared" si="10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32</v>
      </c>
      <c r="C38" s="1">
        <v>4720.1149999999998</v>
      </c>
      <c r="D38" s="1">
        <v>6273.6459999999997</v>
      </c>
      <c r="E38" s="1">
        <v>5050.5810000000001</v>
      </c>
      <c r="F38" s="1">
        <v>4987.0720000000001</v>
      </c>
      <c r="G38" s="6">
        <v>1</v>
      </c>
      <c r="H38" s="1">
        <v>40</v>
      </c>
      <c r="I38" s="1" t="s">
        <v>33</v>
      </c>
      <c r="J38" s="1">
        <v>4972.75</v>
      </c>
      <c r="K38" s="1">
        <f t="shared" ref="K38:K69" si="18">E38-J38</f>
        <v>77.831000000000131</v>
      </c>
      <c r="L38" s="1">
        <f t="shared" si="3"/>
        <v>5050.5810000000001</v>
      </c>
      <c r="M38" s="1"/>
      <c r="N38" s="1">
        <v>3343.713200000002</v>
      </c>
      <c r="O38" s="1">
        <f t="shared" si="4"/>
        <v>1010.1162</v>
      </c>
      <c r="P38" s="5">
        <v>1150</v>
      </c>
      <c r="Q38" s="21">
        <f>P38-R38</f>
        <v>1150</v>
      </c>
      <c r="R38" s="21"/>
      <c r="S38" s="5"/>
      <c r="T38" s="1"/>
      <c r="U38" s="1">
        <f t="shared" si="7"/>
        <v>9.3858362037951686</v>
      </c>
      <c r="V38" s="1">
        <f t="shared" si="8"/>
        <v>8.2473533243007111</v>
      </c>
      <c r="W38" s="1">
        <v>955.41499999999996</v>
      </c>
      <c r="X38" s="1">
        <v>911.20759999999996</v>
      </c>
      <c r="Y38" s="1">
        <v>872.70400000000006</v>
      </c>
      <c r="Z38" s="1">
        <v>872.4162</v>
      </c>
      <c r="AA38" s="1">
        <v>903.91360000000009</v>
      </c>
      <c r="AB38" s="1">
        <v>820.76160000000004</v>
      </c>
      <c r="AC38" s="1" t="s">
        <v>158</v>
      </c>
      <c r="AD38" s="1">
        <f t="shared" si="9"/>
        <v>1150</v>
      </c>
      <c r="AE38" s="1">
        <f t="shared" si="10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5" t="s">
        <v>71</v>
      </c>
      <c r="B39" s="15" t="s">
        <v>32</v>
      </c>
      <c r="C39" s="15"/>
      <c r="D39" s="15"/>
      <c r="E39" s="15"/>
      <c r="F39" s="15"/>
      <c r="G39" s="16">
        <v>0</v>
      </c>
      <c r="H39" s="15">
        <v>40</v>
      </c>
      <c r="I39" s="15" t="s">
        <v>33</v>
      </c>
      <c r="J39" s="15"/>
      <c r="K39" s="15">
        <f t="shared" si="18"/>
        <v>0</v>
      </c>
      <c r="L39" s="15">
        <f t="shared" si="3"/>
        <v>0</v>
      </c>
      <c r="M39" s="15"/>
      <c r="N39" s="15"/>
      <c r="O39" s="15">
        <f t="shared" si="4"/>
        <v>0</v>
      </c>
      <c r="P39" s="17"/>
      <c r="Q39" s="17"/>
      <c r="R39" s="17"/>
      <c r="S39" s="17"/>
      <c r="T39" s="15"/>
      <c r="U39" s="15" t="e">
        <f t="shared" si="7"/>
        <v>#DIV/0!</v>
      </c>
      <c r="V39" s="15" t="e">
        <f t="shared" si="8"/>
        <v>#DIV/0!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 t="s">
        <v>52</v>
      </c>
      <c r="AD39" s="15">
        <f t="shared" si="9"/>
        <v>0</v>
      </c>
      <c r="AE39" s="15">
        <f t="shared" si="10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72</v>
      </c>
      <c r="B40" s="1" t="s">
        <v>32</v>
      </c>
      <c r="C40" s="1">
        <v>31.364999999999998</v>
      </c>
      <c r="D40" s="1"/>
      <c r="E40" s="1">
        <v>9.3680000000000003</v>
      </c>
      <c r="F40" s="1">
        <v>20.192</v>
      </c>
      <c r="G40" s="6">
        <v>1</v>
      </c>
      <c r="H40" s="1">
        <v>45</v>
      </c>
      <c r="I40" s="1" t="s">
        <v>33</v>
      </c>
      <c r="J40" s="1">
        <v>10.4</v>
      </c>
      <c r="K40" s="1">
        <f t="shared" si="18"/>
        <v>-1.032</v>
      </c>
      <c r="L40" s="1">
        <f t="shared" si="3"/>
        <v>9.3680000000000003</v>
      </c>
      <c r="M40" s="1"/>
      <c r="N40" s="1"/>
      <c r="O40" s="1">
        <f t="shared" si="4"/>
        <v>1.8736000000000002</v>
      </c>
      <c r="P40" s="5"/>
      <c r="Q40" s="21">
        <f>P40-R40</f>
        <v>0</v>
      </c>
      <c r="R40" s="21"/>
      <c r="S40" s="5"/>
      <c r="T40" s="1"/>
      <c r="U40" s="1">
        <f t="shared" si="7"/>
        <v>10.777113578138342</v>
      </c>
      <c r="V40" s="1">
        <f t="shared" si="8"/>
        <v>10.777113578138342</v>
      </c>
      <c r="W40" s="1">
        <v>1.6053999999999999</v>
      </c>
      <c r="X40" s="1">
        <v>0.71399999999999997</v>
      </c>
      <c r="Y40" s="1">
        <v>0.99659999999999993</v>
      </c>
      <c r="Z40" s="1">
        <v>1.7194</v>
      </c>
      <c r="AA40" s="1">
        <v>1.4419999999999999</v>
      </c>
      <c r="AB40" s="1">
        <v>1.4987999999999999</v>
      </c>
      <c r="AC40" s="13" t="s">
        <v>73</v>
      </c>
      <c r="AD40" s="1">
        <f t="shared" si="9"/>
        <v>0</v>
      </c>
      <c r="AE40" s="1">
        <f t="shared" si="10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5" t="s">
        <v>74</v>
      </c>
      <c r="B41" s="15" t="s">
        <v>32</v>
      </c>
      <c r="C41" s="15"/>
      <c r="D41" s="15"/>
      <c r="E41" s="15"/>
      <c r="F41" s="15"/>
      <c r="G41" s="16">
        <v>0</v>
      </c>
      <c r="H41" s="15">
        <v>30</v>
      </c>
      <c r="I41" s="15" t="s">
        <v>33</v>
      </c>
      <c r="J41" s="15"/>
      <c r="K41" s="15">
        <f t="shared" si="18"/>
        <v>0</v>
      </c>
      <c r="L41" s="15">
        <f t="shared" si="3"/>
        <v>0</v>
      </c>
      <c r="M41" s="15"/>
      <c r="N41" s="15"/>
      <c r="O41" s="15">
        <f t="shared" si="4"/>
        <v>0</v>
      </c>
      <c r="P41" s="17"/>
      <c r="Q41" s="17"/>
      <c r="R41" s="17"/>
      <c r="S41" s="17"/>
      <c r="T41" s="15"/>
      <c r="U41" s="15" t="e">
        <f t="shared" si="7"/>
        <v>#DIV/0!</v>
      </c>
      <c r="V41" s="15" t="e">
        <f t="shared" si="8"/>
        <v>#DIV/0!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 t="s">
        <v>52</v>
      </c>
      <c r="AD41" s="15">
        <f t="shared" si="9"/>
        <v>0</v>
      </c>
      <c r="AE41" s="15">
        <f t="shared" si="10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5" t="s">
        <v>75</v>
      </c>
      <c r="B42" s="15" t="s">
        <v>32</v>
      </c>
      <c r="C42" s="15"/>
      <c r="D42" s="15"/>
      <c r="E42" s="15"/>
      <c r="F42" s="15"/>
      <c r="G42" s="16">
        <v>0</v>
      </c>
      <c r="H42" s="15">
        <v>50</v>
      </c>
      <c r="I42" s="15" t="s">
        <v>33</v>
      </c>
      <c r="J42" s="15"/>
      <c r="K42" s="15">
        <f t="shared" si="18"/>
        <v>0</v>
      </c>
      <c r="L42" s="15">
        <f t="shared" si="3"/>
        <v>0</v>
      </c>
      <c r="M42" s="15"/>
      <c r="N42" s="15"/>
      <c r="O42" s="15">
        <f t="shared" si="4"/>
        <v>0</v>
      </c>
      <c r="P42" s="17"/>
      <c r="Q42" s="17"/>
      <c r="R42" s="17"/>
      <c r="S42" s="17"/>
      <c r="T42" s="15"/>
      <c r="U42" s="15" t="e">
        <f t="shared" si="7"/>
        <v>#DIV/0!</v>
      </c>
      <c r="V42" s="15" t="e">
        <f t="shared" si="8"/>
        <v>#DIV/0!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 t="s">
        <v>52</v>
      </c>
      <c r="AD42" s="15">
        <f t="shared" si="9"/>
        <v>0</v>
      </c>
      <c r="AE42" s="15">
        <f t="shared" si="10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76</v>
      </c>
      <c r="B43" s="1" t="s">
        <v>32</v>
      </c>
      <c r="C43" s="1">
        <v>48.795000000000002</v>
      </c>
      <c r="D43" s="1">
        <v>103.54600000000001</v>
      </c>
      <c r="E43" s="1">
        <v>52.982999999999997</v>
      </c>
      <c r="F43" s="1">
        <v>61.073999999999998</v>
      </c>
      <c r="G43" s="6">
        <v>1</v>
      </c>
      <c r="H43" s="1">
        <v>50</v>
      </c>
      <c r="I43" s="1" t="s">
        <v>33</v>
      </c>
      <c r="J43" s="1">
        <v>53.21</v>
      </c>
      <c r="K43" s="1">
        <f t="shared" si="18"/>
        <v>-0.22700000000000387</v>
      </c>
      <c r="L43" s="1">
        <f t="shared" si="3"/>
        <v>52.982999999999997</v>
      </c>
      <c r="M43" s="1"/>
      <c r="N43" s="1">
        <v>60.628399999999978</v>
      </c>
      <c r="O43" s="1">
        <f t="shared" si="4"/>
        <v>10.596599999999999</v>
      </c>
      <c r="P43" s="5"/>
      <c r="Q43" s="21">
        <f t="shared" ref="Q43:Q45" si="19">P43-R43</f>
        <v>0</v>
      </c>
      <c r="R43" s="21"/>
      <c r="S43" s="5"/>
      <c r="T43" s="1"/>
      <c r="U43" s="1">
        <f t="shared" si="7"/>
        <v>11.485042372081612</v>
      </c>
      <c r="V43" s="1">
        <f t="shared" si="8"/>
        <v>11.485042372081612</v>
      </c>
      <c r="W43" s="1">
        <v>12.872999999999999</v>
      </c>
      <c r="X43" s="1">
        <v>9.8506</v>
      </c>
      <c r="Y43" s="1">
        <v>7.3140000000000001</v>
      </c>
      <c r="Z43" s="1">
        <v>7.4426000000000014</v>
      </c>
      <c r="AA43" s="1">
        <v>8.1671999999999993</v>
      </c>
      <c r="AB43" s="1">
        <v>8.6815999999999995</v>
      </c>
      <c r="AC43" s="1"/>
      <c r="AD43" s="1">
        <f t="shared" si="9"/>
        <v>0</v>
      </c>
      <c r="AE43" s="1">
        <f t="shared" si="10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77</v>
      </c>
      <c r="B44" s="1" t="s">
        <v>32</v>
      </c>
      <c r="C44" s="1">
        <v>34.258000000000003</v>
      </c>
      <c r="D44" s="1">
        <v>26.687999999999999</v>
      </c>
      <c r="E44" s="1">
        <v>28.503</v>
      </c>
      <c r="F44" s="1">
        <v>23.036000000000001</v>
      </c>
      <c r="G44" s="6">
        <v>1</v>
      </c>
      <c r="H44" s="1">
        <v>50</v>
      </c>
      <c r="I44" s="1" t="s">
        <v>33</v>
      </c>
      <c r="J44" s="1">
        <v>39.97</v>
      </c>
      <c r="K44" s="1">
        <f t="shared" si="18"/>
        <v>-11.466999999999999</v>
      </c>
      <c r="L44" s="1">
        <f t="shared" si="3"/>
        <v>28.503</v>
      </c>
      <c r="M44" s="1"/>
      <c r="N44" s="1">
        <v>38.307199999999987</v>
      </c>
      <c r="O44" s="1">
        <f t="shared" si="4"/>
        <v>5.7005999999999997</v>
      </c>
      <c r="P44" s="5"/>
      <c r="Q44" s="21">
        <f t="shared" si="19"/>
        <v>0</v>
      </c>
      <c r="R44" s="21"/>
      <c r="S44" s="5"/>
      <c r="T44" s="1"/>
      <c r="U44" s="1">
        <f t="shared" si="7"/>
        <v>10.760832193102479</v>
      </c>
      <c r="V44" s="1">
        <f t="shared" si="8"/>
        <v>10.760832193102479</v>
      </c>
      <c r="W44" s="1">
        <v>6.2778</v>
      </c>
      <c r="X44" s="1">
        <v>4.5518000000000001</v>
      </c>
      <c r="Y44" s="1">
        <v>3.8348</v>
      </c>
      <c r="Z44" s="1">
        <v>4.2253999999999996</v>
      </c>
      <c r="AA44" s="1">
        <v>4.8056000000000001</v>
      </c>
      <c r="AB44" s="1">
        <v>4.1863999999999999</v>
      </c>
      <c r="AC44" s="1"/>
      <c r="AD44" s="1">
        <f t="shared" si="9"/>
        <v>0</v>
      </c>
      <c r="AE44" s="1">
        <f t="shared" si="10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78</v>
      </c>
      <c r="B45" s="1" t="s">
        <v>38</v>
      </c>
      <c r="C45" s="1">
        <v>880</v>
      </c>
      <c r="D45" s="1">
        <v>1980</v>
      </c>
      <c r="E45" s="1">
        <v>1359</v>
      </c>
      <c r="F45" s="1">
        <v>1218</v>
      </c>
      <c r="G45" s="6">
        <v>0.4</v>
      </c>
      <c r="H45" s="1">
        <v>45</v>
      </c>
      <c r="I45" s="1" t="s">
        <v>33</v>
      </c>
      <c r="J45" s="1">
        <v>1380</v>
      </c>
      <c r="K45" s="1">
        <f t="shared" si="18"/>
        <v>-21</v>
      </c>
      <c r="L45" s="1">
        <f t="shared" si="3"/>
        <v>957</v>
      </c>
      <c r="M45" s="1">
        <v>402</v>
      </c>
      <c r="N45" s="1">
        <v>305.20000000000027</v>
      </c>
      <c r="O45" s="1">
        <f t="shared" si="4"/>
        <v>191.4</v>
      </c>
      <c r="P45" s="5">
        <f t="shared" ref="P45" si="20">11*O45-N45-F45</f>
        <v>582.19999999999982</v>
      </c>
      <c r="Q45" s="21">
        <f t="shared" si="19"/>
        <v>582.19999999999982</v>
      </c>
      <c r="R45" s="21"/>
      <c r="S45" s="5"/>
      <c r="T45" s="1"/>
      <c r="U45" s="1">
        <f t="shared" si="7"/>
        <v>11</v>
      </c>
      <c r="V45" s="1">
        <f t="shared" si="8"/>
        <v>7.9582027168234077</v>
      </c>
      <c r="W45" s="1">
        <v>182.6</v>
      </c>
      <c r="X45" s="1">
        <v>196.6</v>
      </c>
      <c r="Y45" s="1">
        <v>184.2</v>
      </c>
      <c r="Z45" s="1">
        <v>171.2</v>
      </c>
      <c r="AA45" s="1">
        <v>180.4</v>
      </c>
      <c r="AB45" s="1">
        <v>157.4</v>
      </c>
      <c r="AC45" s="1"/>
      <c r="AD45" s="1">
        <f t="shared" si="9"/>
        <v>233</v>
      </c>
      <c r="AE45" s="1">
        <f t="shared" si="10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5" t="s">
        <v>79</v>
      </c>
      <c r="B46" s="15" t="s">
        <v>38</v>
      </c>
      <c r="C46" s="15"/>
      <c r="D46" s="15"/>
      <c r="E46" s="15"/>
      <c r="F46" s="15"/>
      <c r="G46" s="16">
        <v>0</v>
      </c>
      <c r="H46" s="15">
        <v>50</v>
      </c>
      <c r="I46" s="15" t="s">
        <v>33</v>
      </c>
      <c r="J46" s="15"/>
      <c r="K46" s="15">
        <f t="shared" si="18"/>
        <v>0</v>
      </c>
      <c r="L46" s="15">
        <f t="shared" si="3"/>
        <v>0</v>
      </c>
      <c r="M46" s="15"/>
      <c r="N46" s="15"/>
      <c r="O46" s="15">
        <f t="shared" si="4"/>
        <v>0</v>
      </c>
      <c r="P46" s="17"/>
      <c r="Q46" s="17"/>
      <c r="R46" s="17"/>
      <c r="S46" s="17"/>
      <c r="T46" s="15"/>
      <c r="U46" s="15" t="e">
        <f t="shared" si="7"/>
        <v>#DIV/0!</v>
      </c>
      <c r="V46" s="15" t="e">
        <f t="shared" si="8"/>
        <v>#DIV/0!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 t="s">
        <v>52</v>
      </c>
      <c r="AD46" s="15">
        <f t="shared" si="9"/>
        <v>0</v>
      </c>
      <c r="AE46" s="15">
        <f t="shared" si="10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80</v>
      </c>
      <c r="B47" s="1" t="s">
        <v>38</v>
      </c>
      <c r="C47" s="1">
        <v>1014</v>
      </c>
      <c r="D47" s="1">
        <v>1554</v>
      </c>
      <c r="E47" s="1">
        <v>1008</v>
      </c>
      <c r="F47" s="1">
        <v>1326</v>
      </c>
      <c r="G47" s="6">
        <v>0.4</v>
      </c>
      <c r="H47" s="1">
        <v>45</v>
      </c>
      <c r="I47" s="1" t="s">
        <v>33</v>
      </c>
      <c r="J47" s="1">
        <v>1280</v>
      </c>
      <c r="K47" s="1">
        <f t="shared" si="18"/>
        <v>-272</v>
      </c>
      <c r="L47" s="1">
        <f t="shared" si="3"/>
        <v>636</v>
      </c>
      <c r="M47" s="1">
        <v>372</v>
      </c>
      <c r="N47" s="1"/>
      <c r="O47" s="1">
        <f t="shared" si="4"/>
        <v>127.2</v>
      </c>
      <c r="P47" s="5">
        <f>11*O47-N47-F47</f>
        <v>73.200000000000045</v>
      </c>
      <c r="Q47" s="21">
        <f>P47-R47</f>
        <v>73.200000000000045</v>
      </c>
      <c r="R47" s="21"/>
      <c r="S47" s="5"/>
      <c r="T47" s="1"/>
      <c r="U47" s="1">
        <f t="shared" si="7"/>
        <v>11</v>
      </c>
      <c r="V47" s="1">
        <f t="shared" si="8"/>
        <v>10.424528301886792</v>
      </c>
      <c r="W47" s="1">
        <v>124.6</v>
      </c>
      <c r="X47" s="1">
        <v>179.2</v>
      </c>
      <c r="Y47" s="1">
        <v>136.4</v>
      </c>
      <c r="Z47" s="1">
        <v>124</v>
      </c>
      <c r="AA47" s="1">
        <v>170.4</v>
      </c>
      <c r="AB47" s="1">
        <v>145.19999999999999</v>
      </c>
      <c r="AC47" s="1"/>
      <c r="AD47" s="1">
        <f t="shared" si="9"/>
        <v>29</v>
      </c>
      <c r="AE47" s="1">
        <f t="shared" si="10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0" t="s">
        <v>81</v>
      </c>
      <c r="B48" s="10" t="s">
        <v>38</v>
      </c>
      <c r="C48" s="10"/>
      <c r="D48" s="10">
        <v>600</v>
      </c>
      <c r="E48" s="10">
        <v>600</v>
      </c>
      <c r="F48" s="10"/>
      <c r="G48" s="11">
        <v>0</v>
      </c>
      <c r="H48" s="10" t="e">
        <v>#N/A</v>
      </c>
      <c r="I48" s="10" t="s">
        <v>103</v>
      </c>
      <c r="J48" s="10">
        <v>600</v>
      </c>
      <c r="K48" s="10">
        <f t="shared" si="18"/>
        <v>0</v>
      </c>
      <c r="L48" s="10">
        <f t="shared" si="3"/>
        <v>0</v>
      </c>
      <c r="M48" s="10">
        <v>600</v>
      </c>
      <c r="N48" s="10"/>
      <c r="O48" s="10">
        <f t="shared" si="4"/>
        <v>0</v>
      </c>
      <c r="P48" s="12"/>
      <c r="Q48" s="12"/>
      <c r="R48" s="12"/>
      <c r="S48" s="12"/>
      <c r="T48" s="10"/>
      <c r="U48" s="10" t="e">
        <f t="shared" si="7"/>
        <v>#DIV/0!</v>
      </c>
      <c r="V48" s="10" t="e">
        <f t="shared" si="8"/>
        <v>#DIV/0!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/>
      <c r="AD48" s="10">
        <f t="shared" si="9"/>
        <v>0</v>
      </c>
      <c r="AE48" s="10">
        <f t="shared" si="10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82</v>
      </c>
      <c r="B49" s="1" t="s">
        <v>32</v>
      </c>
      <c r="C49" s="1">
        <v>137.79300000000001</v>
      </c>
      <c r="D49" s="1">
        <v>808.94100000000003</v>
      </c>
      <c r="E49" s="1">
        <v>303.98599999999999</v>
      </c>
      <c r="F49" s="1">
        <v>555.07399999999996</v>
      </c>
      <c r="G49" s="6">
        <v>1</v>
      </c>
      <c r="H49" s="1">
        <v>45</v>
      </c>
      <c r="I49" s="1" t="s">
        <v>33</v>
      </c>
      <c r="J49" s="1">
        <v>299.75</v>
      </c>
      <c r="K49" s="1">
        <f t="shared" si="18"/>
        <v>4.23599999999999</v>
      </c>
      <c r="L49" s="1">
        <f t="shared" si="3"/>
        <v>303.98599999999999</v>
      </c>
      <c r="M49" s="1"/>
      <c r="N49" s="1"/>
      <c r="O49" s="1">
        <f t="shared" si="4"/>
        <v>60.797199999999997</v>
      </c>
      <c r="P49" s="5">
        <f>11*O49-N49-F49</f>
        <v>113.6952</v>
      </c>
      <c r="Q49" s="21">
        <f>P49-R49</f>
        <v>113.6952</v>
      </c>
      <c r="R49" s="5"/>
      <c r="S49" s="5"/>
      <c r="T49" s="1"/>
      <c r="U49" s="1">
        <f t="shared" si="7"/>
        <v>11</v>
      </c>
      <c r="V49" s="1">
        <f t="shared" si="8"/>
        <v>9.1299270361135054</v>
      </c>
      <c r="W49" s="1">
        <v>58.201000000000001</v>
      </c>
      <c r="X49" s="1">
        <v>76.091399999999993</v>
      </c>
      <c r="Y49" s="1">
        <v>87.328599999999994</v>
      </c>
      <c r="Z49" s="1">
        <v>68.914999999999992</v>
      </c>
      <c r="AA49" s="1">
        <v>56.251600000000003</v>
      </c>
      <c r="AB49" s="1">
        <v>62.831400000000002</v>
      </c>
      <c r="AC49" s="1"/>
      <c r="AD49" s="1">
        <f t="shared" si="9"/>
        <v>114</v>
      </c>
      <c r="AE49" s="1">
        <f t="shared" si="10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5" t="s">
        <v>83</v>
      </c>
      <c r="B50" s="15" t="s">
        <v>38</v>
      </c>
      <c r="C50" s="15"/>
      <c r="D50" s="15">
        <v>576</v>
      </c>
      <c r="E50" s="15">
        <v>576</v>
      </c>
      <c r="F50" s="15"/>
      <c r="G50" s="16">
        <v>0</v>
      </c>
      <c r="H50" s="15">
        <v>45</v>
      </c>
      <c r="I50" s="15" t="s">
        <v>33</v>
      </c>
      <c r="J50" s="15">
        <v>576</v>
      </c>
      <c r="K50" s="15">
        <f t="shared" si="18"/>
        <v>0</v>
      </c>
      <c r="L50" s="15">
        <f t="shared" si="3"/>
        <v>0</v>
      </c>
      <c r="M50" s="15">
        <v>576</v>
      </c>
      <c r="N50" s="15"/>
      <c r="O50" s="15">
        <f t="shared" si="4"/>
        <v>0</v>
      </c>
      <c r="P50" s="17"/>
      <c r="Q50" s="17"/>
      <c r="R50" s="17"/>
      <c r="S50" s="17"/>
      <c r="T50" s="15"/>
      <c r="U50" s="15" t="e">
        <f t="shared" si="7"/>
        <v>#DIV/0!</v>
      </c>
      <c r="V50" s="15" t="e">
        <f t="shared" si="8"/>
        <v>#DIV/0!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 t="s">
        <v>52</v>
      </c>
      <c r="AD50" s="15">
        <f t="shared" si="9"/>
        <v>0</v>
      </c>
      <c r="AE50" s="15">
        <f t="shared" si="10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0" t="s">
        <v>84</v>
      </c>
      <c r="B51" s="10" t="s">
        <v>38</v>
      </c>
      <c r="C51" s="10"/>
      <c r="D51" s="10">
        <v>800</v>
      </c>
      <c r="E51" s="10">
        <v>800</v>
      </c>
      <c r="F51" s="10"/>
      <c r="G51" s="11">
        <v>0</v>
      </c>
      <c r="H51" s="10" t="e">
        <v>#N/A</v>
      </c>
      <c r="I51" s="10" t="s">
        <v>103</v>
      </c>
      <c r="J51" s="10">
        <v>800</v>
      </c>
      <c r="K51" s="10">
        <f t="shared" si="18"/>
        <v>0</v>
      </c>
      <c r="L51" s="10">
        <f t="shared" si="3"/>
        <v>0</v>
      </c>
      <c r="M51" s="10">
        <v>800</v>
      </c>
      <c r="N51" s="10"/>
      <c r="O51" s="10">
        <f t="shared" si="4"/>
        <v>0</v>
      </c>
      <c r="P51" s="12"/>
      <c r="Q51" s="12"/>
      <c r="R51" s="12"/>
      <c r="S51" s="12"/>
      <c r="T51" s="10"/>
      <c r="U51" s="10" t="e">
        <f t="shared" si="7"/>
        <v>#DIV/0!</v>
      </c>
      <c r="V51" s="10" t="e">
        <f t="shared" si="8"/>
        <v>#DIV/0!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/>
      <c r="AD51" s="10">
        <f t="shared" si="9"/>
        <v>0</v>
      </c>
      <c r="AE51" s="10">
        <f t="shared" si="10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85</v>
      </c>
      <c r="B52" s="1" t="s">
        <v>38</v>
      </c>
      <c r="C52" s="1">
        <v>205</v>
      </c>
      <c r="D52" s="1">
        <v>315</v>
      </c>
      <c r="E52" s="1">
        <v>255.1</v>
      </c>
      <c r="F52" s="1">
        <v>202.9</v>
      </c>
      <c r="G52" s="6">
        <v>0.35</v>
      </c>
      <c r="H52" s="1">
        <v>40</v>
      </c>
      <c r="I52" s="1" t="s">
        <v>33</v>
      </c>
      <c r="J52" s="1">
        <v>283</v>
      </c>
      <c r="K52" s="1">
        <f t="shared" si="18"/>
        <v>-27.900000000000006</v>
      </c>
      <c r="L52" s="1">
        <f t="shared" si="3"/>
        <v>255.1</v>
      </c>
      <c r="M52" s="1"/>
      <c r="N52" s="1">
        <v>234.8</v>
      </c>
      <c r="O52" s="1">
        <f t="shared" si="4"/>
        <v>51.019999999999996</v>
      </c>
      <c r="P52" s="5">
        <f t="shared" ref="P52:P57" si="21">11*O52-N52-F52</f>
        <v>123.5199999999999</v>
      </c>
      <c r="Q52" s="21">
        <f t="shared" ref="Q52:Q57" si="22">P52-R52</f>
        <v>123.5199999999999</v>
      </c>
      <c r="R52" s="5"/>
      <c r="S52" s="5"/>
      <c r="T52" s="1"/>
      <c r="U52" s="1">
        <f t="shared" si="7"/>
        <v>11</v>
      </c>
      <c r="V52" s="1">
        <f t="shared" si="8"/>
        <v>8.5789886319090574</v>
      </c>
      <c r="W52" s="1">
        <v>48.2</v>
      </c>
      <c r="X52" s="1">
        <v>35.6</v>
      </c>
      <c r="Y52" s="1">
        <v>36.4</v>
      </c>
      <c r="Z52" s="1">
        <v>39.6</v>
      </c>
      <c r="AA52" s="1">
        <v>41</v>
      </c>
      <c r="AB52" s="1">
        <v>37.200000000000003</v>
      </c>
      <c r="AC52" s="1"/>
      <c r="AD52" s="1">
        <f t="shared" si="9"/>
        <v>43</v>
      </c>
      <c r="AE52" s="1">
        <f t="shared" si="10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86</v>
      </c>
      <c r="B53" s="1" t="s">
        <v>32</v>
      </c>
      <c r="C53" s="1">
        <v>10.492000000000001</v>
      </c>
      <c r="D53" s="1">
        <v>51.838999999999999</v>
      </c>
      <c r="E53" s="1">
        <v>14.169</v>
      </c>
      <c r="F53" s="1">
        <v>38.131</v>
      </c>
      <c r="G53" s="6">
        <v>1</v>
      </c>
      <c r="H53" s="1">
        <v>40</v>
      </c>
      <c r="I53" s="1" t="s">
        <v>33</v>
      </c>
      <c r="J53" s="1">
        <v>34.299999999999997</v>
      </c>
      <c r="K53" s="1">
        <f t="shared" si="18"/>
        <v>-20.130999999999997</v>
      </c>
      <c r="L53" s="1">
        <f t="shared" si="3"/>
        <v>14.169</v>
      </c>
      <c r="M53" s="1"/>
      <c r="N53" s="1">
        <v>20</v>
      </c>
      <c r="O53" s="1">
        <f t="shared" si="4"/>
        <v>2.8338000000000001</v>
      </c>
      <c r="P53" s="5"/>
      <c r="Q53" s="21">
        <f t="shared" si="22"/>
        <v>0</v>
      </c>
      <c r="R53" s="5"/>
      <c r="S53" s="5"/>
      <c r="T53" s="1"/>
      <c r="U53" s="1">
        <f t="shared" si="7"/>
        <v>20.513444844378572</v>
      </c>
      <c r="V53" s="1">
        <f t="shared" si="8"/>
        <v>20.513444844378572</v>
      </c>
      <c r="W53" s="1">
        <v>2.4182000000000001</v>
      </c>
      <c r="X53" s="1">
        <v>4.4795999999999996</v>
      </c>
      <c r="Y53" s="1">
        <v>4.9122000000000003</v>
      </c>
      <c r="Z53" s="1">
        <v>4.4359999999999999</v>
      </c>
      <c r="AA53" s="1">
        <v>4.4382000000000001</v>
      </c>
      <c r="AB53" s="1">
        <v>5.5742000000000003</v>
      </c>
      <c r="AC53" s="1"/>
      <c r="AD53" s="1">
        <f t="shared" si="9"/>
        <v>0</v>
      </c>
      <c r="AE53" s="1">
        <f t="shared" si="10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87</v>
      </c>
      <c r="B54" s="1" t="s">
        <v>38</v>
      </c>
      <c r="C54" s="1">
        <v>416</v>
      </c>
      <c r="D54" s="1">
        <v>1284</v>
      </c>
      <c r="E54" s="1">
        <v>1116</v>
      </c>
      <c r="F54" s="1">
        <v>416</v>
      </c>
      <c r="G54" s="6">
        <v>0.4</v>
      </c>
      <c r="H54" s="1">
        <v>40</v>
      </c>
      <c r="I54" s="1" t="s">
        <v>33</v>
      </c>
      <c r="J54" s="1">
        <v>1137</v>
      </c>
      <c r="K54" s="1">
        <f t="shared" si="18"/>
        <v>-21</v>
      </c>
      <c r="L54" s="1">
        <f t="shared" si="3"/>
        <v>486</v>
      </c>
      <c r="M54" s="1">
        <v>630</v>
      </c>
      <c r="N54" s="1">
        <v>238.8</v>
      </c>
      <c r="O54" s="1">
        <f t="shared" si="4"/>
        <v>97.2</v>
      </c>
      <c r="P54" s="5">
        <f t="shared" si="21"/>
        <v>414.40000000000009</v>
      </c>
      <c r="Q54" s="21">
        <f t="shared" si="22"/>
        <v>414.40000000000009</v>
      </c>
      <c r="R54" s="5"/>
      <c r="S54" s="5"/>
      <c r="T54" s="1"/>
      <c r="U54" s="1">
        <f t="shared" si="7"/>
        <v>11</v>
      </c>
      <c r="V54" s="1">
        <f t="shared" si="8"/>
        <v>6.7366255144032916</v>
      </c>
      <c r="W54" s="1">
        <v>85.2</v>
      </c>
      <c r="X54" s="1">
        <v>83.2</v>
      </c>
      <c r="Y54" s="1">
        <v>91.6</v>
      </c>
      <c r="Z54" s="1">
        <v>87</v>
      </c>
      <c r="AA54" s="1">
        <v>89.8</v>
      </c>
      <c r="AB54" s="1">
        <v>98.6</v>
      </c>
      <c r="AC54" s="1"/>
      <c r="AD54" s="1">
        <f t="shared" si="9"/>
        <v>166</v>
      </c>
      <c r="AE54" s="1">
        <f t="shared" si="10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88</v>
      </c>
      <c r="B55" s="1" t="s">
        <v>38</v>
      </c>
      <c r="C55" s="1">
        <v>711</v>
      </c>
      <c r="D55" s="1">
        <v>2922</v>
      </c>
      <c r="E55" s="1">
        <v>2652.4</v>
      </c>
      <c r="F55" s="1">
        <v>767.6</v>
      </c>
      <c r="G55" s="6">
        <v>0.4</v>
      </c>
      <c r="H55" s="1">
        <v>45</v>
      </c>
      <c r="I55" s="1" t="s">
        <v>33</v>
      </c>
      <c r="J55" s="1">
        <v>2661</v>
      </c>
      <c r="K55" s="1">
        <f t="shared" si="18"/>
        <v>-8.5999999999999091</v>
      </c>
      <c r="L55" s="1">
        <f t="shared" si="3"/>
        <v>852.40000000000009</v>
      </c>
      <c r="M55" s="1">
        <v>1800</v>
      </c>
      <c r="N55" s="1">
        <v>506.40000000000009</v>
      </c>
      <c r="O55" s="1">
        <f t="shared" si="4"/>
        <v>170.48000000000002</v>
      </c>
      <c r="P55" s="5">
        <f t="shared" si="21"/>
        <v>601.28000000000009</v>
      </c>
      <c r="Q55" s="21">
        <f t="shared" si="22"/>
        <v>601.28000000000009</v>
      </c>
      <c r="R55" s="5"/>
      <c r="S55" s="5"/>
      <c r="T55" s="1"/>
      <c r="U55" s="1">
        <f t="shared" si="7"/>
        <v>11</v>
      </c>
      <c r="V55" s="1">
        <f t="shared" si="8"/>
        <v>7.4730173627404968</v>
      </c>
      <c r="W55" s="1">
        <v>155.19999999999999</v>
      </c>
      <c r="X55" s="1">
        <v>147.6</v>
      </c>
      <c r="Y55" s="1">
        <v>153.19999999999999</v>
      </c>
      <c r="Z55" s="1">
        <v>151</v>
      </c>
      <c r="AA55" s="1">
        <v>148</v>
      </c>
      <c r="AB55" s="1">
        <v>122</v>
      </c>
      <c r="AC55" s="1"/>
      <c r="AD55" s="1">
        <f t="shared" si="9"/>
        <v>241</v>
      </c>
      <c r="AE55" s="1">
        <f t="shared" si="10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89</v>
      </c>
      <c r="B56" s="1" t="s">
        <v>32</v>
      </c>
      <c r="C56" s="1">
        <v>33.807000000000002</v>
      </c>
      <c r="D56" s="1">
        <v>64.882999999999996</v>
      </c>
      <c r="E56" s="1">
        <v>69.722999999999999</v>
      </c>
      <c r="F56" s="1">
        <v>18.920999999999999</v>
      </c>
      <c r="G56" s="6">
        <v>1</v>
      </c>
      <c r="H56" s="1">
        <v>40</v>
      </c>
      <c r="I56" s="1" t="s">
        <v>33</v>
      </c>
      <c r="J56" s="1">
        <v>72.599999999999994</v>
      </c>
      <c r="K56" s="1">
        <f t="shared" si="18"/>
        <v>-2.8769999999999953</v>
      </c>
      <c r="L56" s="1">
        <f t="shared" si="3"/>
        <v>69.722999999999999</v>
      </c>
      <c r="M56" s="1"/>
      <c r="N56" s="1">
        <v>75.251000000000005</v>
      </c>
      <c r="O56" s="1">
        <f t="shared" si="4"/>
        <v>13.944599999999999</v>
      </c>
      <c r="P56" s="5">
        <f t="shared" si="21"/>
        <v>59.218600000000002</v>
      </c>
      <c r="Q56" s="21">
        <f t="shared" si="22"/>
        <v>59.218600000000002</v>
      </c>
      <c r="R56" s="5"/>
      <c r="S56" s="5"/>
      <c r="T56" s="1"/>
      <c r="U56" s="1">
        <f t="shared" si="7"/>
        <v>11.000000000000002</v>
      </c>
      <c r="V56" s="1">
        <f t="shared" si="8"/>
        <v>6.7532951823645</v>
      </c>
      <c r="W56" s="1">
        <v>11.071999999999999</v>
      </c>
      <c r="X56" s="1">
        <v>7.9748000000000001</v>
      </c>
      <c r="Y56" s="1">
        <v>9.267199999999999</v>
      </c>
      <c r="Z56" s="1">
        <v>8.192400000000001</v>
      </c>
      <c r="AA56" s="1">
        <v>8.1934000000000005</v>
      </c>
      <c r="AB56" s="1">
        <v>7.9412000000000003</v>
      </c>
      <c r="AC56" s="1"/>
      <c r="AD56" s="1">
        <f t="shared" si="9"/>
        <v>59</v>
      </c>
      <c r="AE56" s="1">
        <f t="shared" si="10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90</v>
      </c>
      <c r="B57" s="1" t="s">
        <v>38</v>
      </c>
      <c r="C57" s="1">
        <v>265</v>
      </c>
      <c r="D57" s="1">
        <v>372</v>
      </c>
      <c r="E57" s="1">
        <v>316</v>
      </c>
      <c r="F57" s="1">
        <v>260</v>
      </c>
      <c r="G57" s="6">
        <v>0.35</v>
      </c>
      <c r="H57" s="1">
        <v>40</v>
      </c>
      <c r="I57" s="1" t="s">
        <v>33</v>
      </c>
      <c r="J57" s="1">
        <v>323</v>
      </c>
      <c r="K57" s="1">
        <f t="shared" si="18"/>
        <v>-7</v>
      </c>
      <c r="L57" s="1">
        <f t="shared" si="3"/>
        <v>316</v>
      </c>
      <c r="M57" s="1"/>
      <c r="N57" s="1">
        <v>271.2</v>
      </c>
      <c r="O57" s="1">
        <f t="shared" si="4"/>
        <v>63.2</v>
      </c>
      <c r="P57" s="5">
        <f t="shared" si="21"/>
        <v>164.00000000000006</v>
      </c>
      <c r="Q57" s="21">
        <f t="shared" si="22"/>
        <v>164.00000000000006</v>
      </c>
      <c r="R57" s="5"/>
      <c r="S57" s="5"/>
      <c r="T57" s="1"/>
      <c r="U57" s="1">
        <f t="shared" si="7"/>
        <v>11</v>
      </c>
      <c r="V57" s="1">
        <f t="shared" si="8"/>
        <v>8.4050632911392409</v>
      </c>
      <c r="W57" s="1">
        <v>59.6</v>
      </c>
      <c r="X57" s="1">
        <v>53</v>
      </c>
      <c r="Y57" s="1">
        <v>53.2</v>
      </c>
      <c r="Z57" s="1">
        <v>53.8</v>
      </c>
      <c r="AA57" s="1">
        <v>53.6</v>
      </c>
      <c r="AB57" s="1">
        <v>46.4</v>
      </c>
      <c r="AC57" s="1"/>
      <c r="AD57" s="1">
        <f t="shared" si="9"/>
        <v>57</v>
      </c>
      <c r="AE57" s="1">
        <f t="shared" si="10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0" t="s">
        <v>91</v>
      </c>
      <c r="B58" s="10" t="s">
        <v>38</v>
      </c>
      <c r="C58" s="10"/>
      <c r="D58" s="10">
        <v>516</v>
      </c>
      <c r="E58" s="10">
        <v>516</v>
      </c>
      <c r="F58" s="10"/>
      <c r="G58" s="11">
        <v>0</v>
      </c>
      <c r="H58" s="10" t="e">
        <v>#N/A</v>
      </c>
      <c r="I58" s="10" t="s">
        <v>103</v>
      </c>
      <c r="J58" s="10">
        <v>516</v>
      </c>
      <c r="K58" s="10">
        <f t="shared" si="18"/>
        <v>0</v>
      </c>
      <c r="L58" s="10">
        <f t="shared" si="3"/>
        <v>0</v>
      </c>
      <c r="M58" s="10">
        <v>516</v>
      </c>
      <c r="N58" s="10"/>
      <c r="O58" s="10">
        <f t="shared" si="4"/>
        <v>0</v>
      </c>
      <c r="P58" s="12"/>
      <c r="Q58" s="12"/>
      <c r="R58" s="12"/>
      <c r="S58" s="12"/>
      <c r="T58" s="10"/>
      <c r="U58" s="10" t="e">
        <f t="shared" si="7"/>
        <v>#DIV/0!</v>
      </c>
      <c r="V58" s="10" t="e">
        <f t="shared" si="8"/>
        <v>#DIV/0!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/>
      <c r="AD58" s="10">
        <f t="shared" si="9"/>
        <v>0</v>
      </c>
      <c r="AE58" s="10">
        <f t="shared" si="10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92</v>
      </c>
      <c r="B59" s="1" t="s">
        <v>38</v>
      </c>
      <c r="C59" s="1">
        <v>208</v>
      </c>
      <c r="D59" s="1">
        <v>1212</v>
      </c>
      <c r="E59" s="1">
        <v>856</v>
      </c>
      <c r="F59" s="1">
        <v>477</v>
      </c>
      <c r="G59" s="6">
        <v>0.4</v>
      </c>
      <c r="H59" s="1">
        <v>40</v>
      </c>
      <c r="I59" s="1" t="s">
        <v>33</v>
      </c>
      <c r="J59" s="1">
        <v>868</v>
      </c>
      <c r="K59" s="1">
        <f t="shared" si="18"/>
        <v>-12</v>
      </c>
      <c r="L59" s="1">
        <f t="shared" si="3"/>
        <v>352</v>
      </c>
      <c r="M59" s="1">
        <v>504</v>
      </c>
      <c r="N59" s="1">
        <v>104.59999999999989</v>
      </c>
      <c r="O59" s="1">
        <f t="shared" si="4"/>
        <v>70.400000000000006</v>
      </c>
      <c r="P59" s="5">
        <f t="shared" ref="P59:P61" si="23">11*O59-N59-F59</f>
        <v>192.80000000000018</v>
      </c>
      <c r="Q59" s="21">
        <f t="shared" ref="Q59:Q61" si="24">P59-R59</f>
        <v>192.80000000000018</v>
      </c>
      <c r="R59" s="5"/>
      <c r="S59" s="5"/>
      <c r="T59" s="1"/>
      <c r="U59" s="1">
        <f t="shared" si="7"/>
        <v>11</v>
      </c>
      <c r="V59" s="1">
        <f t="shared" si="8"/>
        <v>8.2613636363636349</v>
      </c>
      <c r="W59" s="1">
        <v>67</v>
      </c>
      <c r="X59" s="1">
        <v>75</v>
      </c>
      <c r="Y59" s="1">
        <v>79</v>
      </c>
      <c r="Z59" s="1">
        <v>73.400000000000006</v>
      </c>
      <c r="AA59" s="1">
        <v>60.2</v>
      </c>
      <c r="AB59" s="1">
        <v>51.6</v>
      </c>
      <c r="AC59" s="1"/>
      <c r="AD59" s="1">
        <f t="shared" si="9"/>
        <v>77</v>
      </c>
      <c r="AE59" s="1">
        <f t="shared" si="10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93</v>
      </c>
      <c r="B60" s="1" t="s">
        <v>32</v>
      </c>
      <c r="C60" s="1">
        <v>205.78200000000001</v>
      </c>
      <c r="D60" s="1">
        <v>260.64699999999999</v>
      </c>
      <c r="E60" s="1">
        <v>231.893</v>
      </c>
      <c r="F60" s="1">
        <v>186.87899999999999</v>
      </c>
      <c r="G60" s="6">
        <v>1</v>
      </c>
      <c r="H60" s="1">
        <v>50</v>
      </c>
      <c r="I60" s="1" t="s">
        <v>33</v>
      </c>
      <c r="J60" s="1">
        <v>223.75</v>
      </c>
      <c r="K60" s="1">
        <f t="shared" si="18"/>
        <v>8.1430000000000007</v>
      </c>
      <c r="L60" s="1">
        <f t="shared" si="3"/>
        <v>231.893</v>
      </c>
      <c r="M60" s="1"/>
      <c r="N60" s="1">
        <v>141.97803999999999</v>
      </c>
      <c r="O60" s="1">
        <f t="shared" si="4"/>
        <v>46.378599999999999</v>
      </c>
      <c r="P60" s="5">
        <f t="shared" si="23"/>
        <v>181.30756</v>
      </c>
      <c r="Q60" s="21">
        <f t="shared" si="24"/>
        <v>181.30756</v>
      </c>
      <c r="R60" s="5"/>
      <c r="S60" s="5"/>
      <c r="T60" s="1"/>
      <c r="U60" s="1">
        <f t="shared" si="7"/>
        <v>11</v>
      </c>
      <c r="V60" s="1">
        <f t="shared" si="8"/>
        <v>7.0907064896309935</v>
      </c>
      <c r="W60" s="1">
        <v>39.715200000000003</v>
      </c>
      <c r="X60" s="1">
        <v>36.887999999999998</v>
      </c>
      <c r="Y60" s="1">
        <v>42.356400000000001</v>
      </c>
      <c r="Z60" s="1">
        <v>40.016399999999997</v>
      </c>
      <c r="AA60" s="1">
        <v>37.0182</v>
      </c>
      <c r="AB60" s="1">
        <v>27.532800000000002</v>
      </c>
      <c r="AC60" s="1"/>
      <c r="AD60" s="1">
        <f t="shared" si="9"/>
        <v>181</v>
      </c>
      <c r="AE60" s="1">
        <f t="shared" si="10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94</v>
      </c>
      <c r="B61" s="1" t="s">
        <v>32</v>
      </c>
      <c r="C61" s="1">
        <v>550.08900000000006</v>
      </c>
      <c r="D61" s="1">
        <v>108.989</v>
      </c>
      <c r="E61" s="1">
        <v>395.714</v>
      </c>
      <c r="F61" s="1">
        <v>210.06100000000001</v>
      </c>
      <c r="G61" s="6">
        <v>1</v>
      </c>
      <c r="H61" s="1">
        <v>50</v>
      </c>
      <c r="I61" s="1" t="s">
        <v>33</v>
      </c>
      <c r="J61" s="1">
        <v>381</v>
      </c>
      <c r="K61" s="1">
        <f t="shared" si="18"/>
        <v>14.713999999999999</v>
      </c>
      <c r="L61" s="1">
        <f t="shared" si="3"/>
        <v>395.714</v>
      </c>
      <c r="M61" s="1"/>
      <c r="N61" s="1">
        <v>415.64</v>
      </c>
      <c r="O61" s="1">
        <f t="shared" si="4"/>
        <v>79.142799999999994</v>
      </c>
      <c r="P61" s="5">
        <f t="shared" si="23"/>
        <v>244.86979999999997</v>
      </c>
      <c r="Q61" s="21">
        <f t="shared" si="24"/>
        <v>244.86979999999997</v>
      </c>
      <c r="R61" s="5"/>
      <c r="S61" s="5"/>
      <c r="T61" s="1"/>
      <c r="U61" s="1">
        <f t="shared" si="7"/>
        <v>11</v>
      </c>
      <c r="V61" s="1">
        <f t="shared" si="8"/>
        <v>7.9059750223646379</v>
      </c>
      <c r="W61" s="1">
        <v>71.415999999999997</v>
      </c>
      <c r="X61" s="1">
        <v>53.880600000000001</v>
      </c>
      <c r="Y61" s="1">
        <v>61.528200000000012</v>
      </c>
      <c r="Z61" s="1">
        <v>75.620199999999997</v>
      </c>
      <c r="AA61" s="1">
        <v>85.215800000000002</v>
      </c>
      <c r="AB61" s="1">
        <v>74.181399999999996</v>
      </c>
      <c r="AC61" s="1"/>
      <c r="AD61" s="1">
        <f t="shared" si="9"/>
        <v>245</v>
      </c>
      <c r="AE61" s="1">
        <f t="shared" si="10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5" t="s">
        <v>95</v>
      </c>
      <c r="B62" s="15" t="s">
        <v>32</v>
      </c>
      <c r="C62" s="15"/>
      <c r="D62" s="15"/>
      <c r="E62" s="15"/>
      <c r="F62" s="15"/>
      <c r="G62" s="16">
        <v>0</v>
      </c>
      <c r="H62" s="15">
        <v>40</v>
      </c>
      <c r="I62" s="15" t="s">
        <v>33</v>
      </c>
      <c r="J62" s="15"/>
      <c r="K62" s="15">
        <f t="shared" si="18"/>
        <v>0</v>
      </c>
      <c r="L62" s="15">
        <f t="shared" si="3"/>
        <v>0</v>
      </c>
      <c r="M62" s="15"/>
      <c r="N62" s="15"/>
      <c r="O62" s="15">
        <f t="shared" si="4"/>
        <v>0</v>
      </c>
      <c r="P62" s="17"/>
      <c r="Q62" s="17"/>
      <c r="R62" s="17"/>
      <c r="S62" s="17"/>
      <c r="T62" s="15"/>
      <c r="U62" s="15" t="e">
        <f t="shared" si="7"/>
        <v>#DIV/0!</v>
      </c>
      <c r="V62" s="15" t="e">
        <f t="shared" si="8"/>
        <v>#DIV/0!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 t="s">
        <v>52</v>
      </c>
      <c r="AD62" s="15">
        <f t="shared" si="9"/>
        <v>0</v>
      </c>
      <c r="AE62" s="15">
        <f t="shared" si="10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96</v>
      </c>
      <c r="B63" s="1" t="s">
        <v>38</v>
      </c>
      <c r="C63" s="1">
        <v>138</v>
      </c>
      <c r="D63" s="1">
        <v>111.32</v>
      </c>
      <c r="E63" s="1">
        <v>120.32</v>
      </c>
      <c r="F63" s="1">
        <v>85</v>
      </c>
      <c r="G63" s="6">
        <v>0.45</v>
      </c>
      <c r="H63" s="1">
        <v>50</v>
      </c>
      <c r="I63" s="1" t="s">
        <v>33</v>
      </c>
      <c r="J63" s="1">
        <v>121</v>
      </c>
      <c r="K63" s="1">
        <f t="shared" si="18"/>
        <v>-0.68000000000000682</v>
      </c>
      <c r="L63" s="1">
        <f t="shared" si="3"/>
        <v>120.32</v>
      </c>
      <c r="M63" s="1"/>
      <c r="N63" s="1">
        <v>156.6</v>
      </c>
      <c r="O63" s="1">
        <f t="shared" si="4"/>
        <v>24.064</v>
      </c>
      <c r="P63" s="5">
        <f>11*O63-N63-F63</f>
        <v>23.104000000000013</v>
      </c>
      <c r="Q63" s="21">
        <f>P63-R63</f>
        <v>23.104000000000013</v>
      </c>
      <c r="R63" s="5"/>
      <c r="S63" s="5"/>
      <c r="T63" s="1"/>
      <c r="U63" s="1">
        <f t="shared" si="7"/>
        <v>11</v>
      </c>
      <c r="V63" s="1">
        <f t="shared" si="8"/>
        <v>10.039893617021276</v>
      </c>
      <c r="W63" s="1">
        <v>24.2</v>
      </c>
      <c r="X63" s="1">
        <v>17.399999999999999</v>
      </c>
      <c r="Y63" s="1">
        <v>13.8</v>
      </c>
      <c r="Z63" s="1">
        <v>18.399999999999999</v>
      </c>
      <c r="AA63" s="1">
        <v>21.2</v>
      </c>
      <c r="AB63" s="1">
        <v>18.2</v>
      </c>
      <c r="AC63" s="1"/>
      <c r="AD63" s="1">
        <f t="shared" si="9"/>
        <v>10</v>
      </c>
      <c r="AE63" s="1">
        <f t="shared" si="10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0" t="s">
        <v>97</v>
      </c>
      <c r="B64" s="10" t="s">
        <v>38</v>
      </c>
      <c r="C64" s="10"/>
      <c r="D64" s="10">
        <v>432</v>
      </c>
      <c r="E64" s="10">
        <v>432</v>
      </c>
      <c r="F64" s="10"/>
      <c r="G64" s="11">
        <v>0</v>
      </c>
      <c r="H64" s="10" t="e">
        <v>#N/A</v>
      </c>
      <c r="I64" s="10" t="s">
        <v>103</v>
      </c>
      <c r="J64" s="10">
        <v>432</v>
      </c>
      <c r="K64" s="10">
        <f t="shared" si="18"/>
        <v>0</v>
      </c>
      <c r="L64" s="10">
        <f t="shared" si="3"/>
        <v>0</v>
      </c>
      <c r="M64" s="10">
        <v>432</v>
      </c>
      <c r="N64" s="10"/>
      <c r="O64" s="10">
        <f t="shared" si="4"/>
        <v>0</v>
      </c>
      <c r="P64" s="12"/>
      <c r="Q64" s="12"/>
      <c r="R64" s="12"/>
      <c r="S64" s="12"/>
      <c r="T64" s="10"/>
      <c r="U64" s="10" t="e">
        <f t="shared" si="7"/>
        <v>#DIV/0!</v>
      </c>
      <c r="V64" s="10" t="e">
        <f t="shared" si="8"/>
        <v>#DIV/0!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/>
      <c r="AD64" s="10">
        <f t="shared" si="9"/>
        <v>0</v>
      </c>
      <c r="AE64" s="10">
        <f t="shared" si="10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5" t="s">
        <v>98</v>
      </c>
      <c r="B65" s="15" t="s">
        <v>32</v>
      </c>
      <c r="C65" s="15"/>
      <c r="D65" s="15"/>
      <c r="E65" s="15"/>
      <c r="F65" s="15"/>
      <c r="G65" s="16">
        <v>0</v>
      </c>
      <c r="H65" s="15">
        <v>40</v>
      </c>
      <c r="I65" s="15" t="s">
        <v>33</v>
      </c>
      <c r="J65" s="15"/>
      <c r="K65" s="15">
        <f t="shared" si="18"/>
        <v>0</v>
      </c>
      <c r="L65" s="15">
        <f t="shared" si="3"/>
        <v>0</v>
      </c>
      <c r="M65" s="15"/>
      <c r="N65" s="15"/>
      <c r="O65" s="15">
        <f t="shared" si="4"/>
        <v>0</v>
      </c>
      <c r="P65" s="17"/>
      <c r="Q65" s="17"/>
      <c r="R65" s="17"/>
      <c r="S65" s="17"/>
      <c r="T65" s="15"/>
      <c r="U65" s="15" t="e">
        <f t="shared" si="7"/>
        <v>#DIV/0!</v>
      </c>
      <c r="V65" s="15" t="e">
        <f t="shared" si="8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 t="s">
        <v>52</v>
      </c>
      <c r="AD65" s="15">
        <f t="shared" si="9"/>
        <v>0</v>
      </c>
      <c r="AE65" s="15">
        <f t="shared" si="10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99</v>
      </c>
      <c r="B66" s="1" t="s">
        <v>38</v>
      </c>
      <c r="C66" s="1">
        <v>67</v>
      </c>
      <c r="D66" s="1">
        <v>174</v>
      </c>
      <c r="E66" s="1">
        <v>111</v>
      </c>
      <c r="F66" s="1">
        <v>64</v>
      </c>
      <c r="G66" s="6">
        <v>0.4</v>
      </c>
      <c r="H66" s="1">
        <v>40</v>
      </c>
      <c r="I66" s="1" t="s">
        <v>33</v>
      </c>
      <c r="J66" s="1">
        <v>117</v>
      </c>
      <c r="K66" s="1">
        <f t="shared" si="18"/>
        <v>-6</v>
      </c>
      <c r="L66" s="1">
        <f t="shared" si="3"/>
        <v>111</v>
      </c>
      <c r="M66" s="1"/>
      <c r="N66" s="1">
        <v>90.199999999999989</v>
      </c>
      <c r="O66" s="1">
        <f t="shared" si="4"/>
        <v>22.2</v>
      </c>
      <c r="P66" s="5">
        <f t="shared" ref="P66:P68" si="25">11*O66-N66-F66</f>
        <v>90</v>
      </c>
      <c r="Q66" s="21">
        <f t="shared" ref="Q66:Q68" si="26">P66-R66</f>
        <v>90</v>
      </c>
      <c r="R66" s="5"/>
      <c r="S66" s="5"/>
      <c r="T66" s="1"/>
      <c r="U66" s="1">
        <f t="shared" si="7"/>
        <v>11</v>
      </c>
      <c r="V66" s="1">
        <f t="shared" si="8"/>
        <v>6.9459459459459456</v>
      </c>
      <c r="W66" s="1">
        <v>21.8</v>
      </c>
      <c r="X66" s="1">
        <v>18.8</v>
      </c>
      <c r="Y66" s="1">
        <v>20</v>
      </c>
      <c r="Z66" s="1">
        <v>22</v>
      </c>
      <c r="AA66" s="1">
        <v>17.600000000000001</v>
      </c>
      <c r="AB66" s="1">
        <v>16.2</v>
      </c>
      <c r="AC66" s="1"/>
      <c r="AD66" s="1">
        <f t="shared" si="9"/>
        <v>36</v>
      </c>
      <c r="AE66" s="1">
        <f t="shared" si="10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100</v>
      </c>
      <c r="B67" s="1" t="s">
        <v>38</v>
      </c>
      <c r="C67" s="1">
        <v>74</v>
      </c>
      <c r="D67" s="1">
        <v>173</v>
      </c>
      <c r="E67" s="1">
        <v>113</v>
      </c>
      <c r="F67" s="1">
        <v>112</v>
      </c>
      <c r="G67" s="6">
        <v>0.4</v>
      </c>
      <c r="H67" s="1">
        <v>40</v>
      </c>
      <c r="I67" s="1" t="s">
        <v>33</v>
      </c>
      <c r="J67" s="1">
        <v>115</v>
      </c>
      <c r="K67" s="1">
        <f t="shared" si="18"/>
        <v>-2</v>
      </c>
      <c r="L67" s="1">
        <f t="shared" si="3"/>
        <v>113</v>
      </c>
      <c r="M67" s="1"/>
      <c r="N67" s="1">
        <v>55</v>
      </c>
      <c r="O67" s="1">
        <f t="shared" si="4"/>
        <v>22.6</v>
      </c>
      <c r="P67" s="5">
        <f t="shared" si="25"/>
        <v>81.600000000000023</v>
      </c>
      <c r="Q67" s="21">
        <f t="shared" si="26"/>
        <v>81.600000000000023</v>
      </c>
      <c r="R67" s="5"/>
      <c r="S67" s="5"/>
      <c r="T67" s="1"/>
      <c r="U67" s="1">
        <f t="shared" si="7"/>
        <v>11</v>
      </c>
      <c r="V67" s="1">
        <f t="shared" si="8"/>
        <v>7.389380530973451</v>
      </c>
      <c r="W67" s="1">
        <v>19.600000000000001</v>
      </c>
      <c r="X67" s="1">
        <v>16.600000000000001</v>
      </c>
      <c r="Y67" s="1">
        <v>22.8</v>
      </c>
      <c r="Z67" s="1">
        <v>21.4</v>
      </c>
      <c r="AA67" s="1">
        <v>15.4</v>
      </c>
      <c r="AB67" s="1">
        <v>15.4</v>
      </c>
      <c r="AC67" s="1"/>
      <c r="AD67" s="1">
        <f t="shared" si="9"/>
        <v>33</v>
      </c>
      <c r="AE67" s="1">
        <f t="shared" si="10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101</v>
      </c>
      <c r="B68" s="1" t="s">
        <v>32</v>
      </c>
      <c r="C68" s="1">
        <v>94.138999999999996</v>
      </c>
      <c r="D68" s="1">
        <v>526.54499999999996</v>
      </c>
      <c r="E68" s="1">
        <v>217.77199999999999</v>
      </c>
      <c r="F68" s="1">
        <v>335.745</v>
      </c>
      <c r="G68" s="6">
        <v>1</v>
      </c>
      <c r="H68" s="1">
        <v>50</v>
      </c>
      <c r="I68" s="1" t="s">
        <v>33</v>
      </c>
      <c r="J68" s="1">
        <v>204.95</v>
      </c>
      <c r="K68" s="1">
        <f t="shared" si="18"/>
        <v>12.822000000000003</v>
      </c>
      <c r="L68" s="1">
        <f t="shared" si="3"/>
        <v>217.77199999999999</v>
      </c>
      <c r="M68" s="1"/>
      <c r="N68" s="1">
        <v>54.825560000000053</v>
      </c>
      <c r="O68" s="1">
        <f t="shared" si="4"/>
        <v>43.554400000000001</v>
      </c>
      <c r="P68" s="5">
        <f t="shared" si="25"/>
        <v>88.527839999999969</v>
      </c>
      <c r="Q68" s="21">
        <f t="shared" si="26"/>
        <v>88.527839999999969</v>
      </c>
      <c r="R68" s="5"/>
      <c r="S68" s="5"/>
      <c r="T68" s="1"/>
      <c r="U68" s="1">
        <f t="shared" si="7"/>
        <v>11</v>
      </c>
      <c r="V68" s="1">
        <f t="shared" si="8"/>
        <v>8.9674191356097221</v>
      </c>
      <c r="W68" s="1">
        <v>44.586799999999997</v>
      </c>
      <c r="X68" s="1">
        <v>48.979399999999998</v>
      </c>
      <c r="Y68" s="1">
        <v>50.211799999999997</v>
      </c>
      <c r="Z68" s="1">
        <v>38.918799999999997</v>
      </c>
      <c r="AA68" s="1">
        <v>33.642000000000003</v>
      </c>
      <c r="AB68" s="1">
        <v>32.304200000000002</v>
      </c>
      <c r="AC68" s="1"/>
      <c r="AD68" s="1">
        <f t="shared" si="9"/>
        <v>89</v>
      </c>
      <c r="AE68" s="1">
        <f t="shared" si="10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0" t="s">
        <v>102</v>
      </c>
      <c r="B69" s="10" t="s">
        <v>38</v>
      </c>
      <c r="C69" s="10">
        <v>13</v>
      </c>
      <c r="D69" s="10"/>
      <c r="E69" s="10"/>
      <c r="F69" s="10">
        <v>13</v>
      </c>
      <c r="G69" s="11">
        <v>0</v>
      </c>
      <c r="H69" s="10" t="e">
        <v>#N/A</v>
      </c>
      <c r="I69" s="10" t="s">
        <v>103</v>
      </c>
      <c r="J69" s="10"/>
      <c r="K69" s="10">
        <f t="shared" si="18"/>
        <v>0</v>
      </c>
      <c r="L69" s="10">
        <f t="shared" si="3"/>
        <v>0</v>
      </c>
      <c r="M69" s="10"/>
      <c r="N69" s="10"/>
      <c r="O69" s="10">
        <f t="shared" si="4"/>
        <v>0</v>
      </c>
      <c r="P69" s="12"/>
      <c r="Q69" s="12"/>
      <c r="R69" s="12"/>
      <c r="S69" s="12"/>
      <c r="T69" s="10"/>
      <c r="U69" s="10" t="e">
        <f t="shared" si="7"/>
        <v>#DIV/0!</v>
      </c>
      <c r="V69" s="10" t="e">
        <f t="shared" si="8"/>
        <v>#DIV/0!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4" t="s">
        <v>104</v>
      </c>
      <c r="AD69" s="10">
        <f t="shared" si="9"/>
        <v>0</v>
      </c>
      <c r="AE69" s="10">
        <f t="shared" si="10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105</v>
      </c>
      <c r="B70" s="1" t="s">
        <v>32</v>
      </c>
      <c r="C70" s="1">
        <v>299.733</v>
      </c>
      <c r="D70" s="1">
        <v>166.572</v>
      </c>
      <c r="E70" s="1">
        <v>242.72200000000001</v>
      </c>
      <c r="F70" s="1">
        <v>169.43</v>
      </c>
      <c r="G70" s="6">
        <v>1</v>
      </c>
      <c r="H70" s="1">
        <v>50</v>
      </c>
      <c r="I70" s="1" t="s">
        <v>33</v>
      </c>
      <c r="J70" s="1">
        <v>233.65</v>
      </c>
      <c r="K70" s="1">
        <f t="shared" ref="K70:K101" si="27">E70-J70</f>
        <v>9.0720000000000027</v>
      </c>
      <c r="L70" s="1">
        <f t="shared" si="3"/>
        <v>242.72200000000001</v>
      </c>
      <c r="M70" s="1"/>
      <c r="N70" s="1">
        <v>211.2756</v>
      </c>
      <c r="O70" s="1">
        <f t="shared" si="4"/>
        <v>48.544400000000003</v>
      </c>
      <c r="P70" s="5">
        <f t="shared" ref="P70:P76" si="28">11*O70-N70-F70</f>
        <v>153.28280000000007</v>
      </c>
      <c r="Q70" s="21">
        <f t="shared" ref="Q70:Q76" si="29">P70-R70</f>
        <v>153.28280000000007</v>
      </c>
      <c r="R70" s="5"/>
      <c r="S70" s="5"/>
      <c r="T70" s="1"/>
      <c r="U70" s="1">
        <f t="shared" si="7"/>
        <v>11</v>
      </c>
      <c r="V70" s="1">
        <f t="shared" si="8"/>
        <v>7.8424205469631918</v>
      </c>
      <c r="W70" s="1">
        <v>44.7896</v>
      </c>
      <c r="X70" s="1">
        <v>37.2074</v>
      </c>
      <c r="Y70" s="1">
        <v>36.776799999999987</v>
      </c>
      <c r="Z70" s="1">
        <v>44.064399999999999</v>
      </c>
      <c r="AA70" s="1">
        <v>47.117400000000004</v>
      </c>
      <c r="AB70" s="1">
        <v>37.956400000000002</v>
      </c>
      <c r="AC70" s="1"/>
      <c r="AD70" s="1">
        <f t="shared" si="9"/>
        <v>153</v>
      </c>
      <c r="AE70" s="1">
        <f t="shared" si="10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106</v>
      </c>
      <c r="B71" s="1" t="s">
        <v>32</v>
      </c>
      <c r="C71" s="1">
        <v>116.851</v>
      </c>
      <c r="D71" s="1">
        <v>23.3</v>
      </c>
      <c r="E71" s="1">
        <v>93.539000000000001</v>
      </c>
      <c r="F71" s="1">
        <v>21.75</v>
      </c>
      <c r="G71" s="6">
        <v>1</v>
      </c>
      <c r="H71" s="1">
        <v>50</v>
      </c>
      <c r="I71" s="1" t="s">
        <v>33</v>
      </c>
      <c r="J71" s="1">
        <v>92.8</v>
      </c>
      <c r="K71" s="1">
        <f t="shared" si="27"/>
        <v>0.73900000000000432</v>
      </c>
      <c r="L71" s="1">
        <f t="shared" ref="L71:L116" si="30">E71-M71</f>
        <v>93.539000000000001</v>
      </c>
      <c r="M71" s="1"/>
      <c r="N71" s="1">
        <v>173.12440000000001</v>
      </c>
      <c r="O71" s="1">
        <f t="shared" ref="O71:O116" si="31">L71/5</f>
        <v>18.707799999999999</v>
      </c>
      <c r="P71" s="5">
        <f t="shared" si="28"/>
        <v>10.911399999999986</v>
      </c>
      <c r="Q71" s="21">
        <f t="shared" si="29"/>
        <v>10.911399999999986</v>
      </c>
      <c r="R71" s="5"/>
      <c r="S71" s="5"/>
      <c r="T71" s="1"/>
      <c r="U71" s="1">
        <f t="shared" ref="U71:U116" si="32">(F71+N71+P71)/O71</f>
        <v>11</v>
      </c>
      <c r="V71" s="1">
        <f t="shared" ref="V71:V116" si="33">(F71+N71)/O71</f>
        <v>10.416745956232161</v>
      </c>
      <c r="W71" s="1">
        <v>20.343800000000002</v>
      </c>
      <c r="X71" s="1">
        <v>9.8846000000000007</v>
      </c>
      <c r="Y71" s="1">
        <v>5.2241999999999997</v>
      </c>
      <c r="Z71" s="1">
        <v>0</v>
      </c>
      <c r="AA71" s="1">
        <v>0</v>
      </c>
      <c r="AB71" s="1">
        <v>0</v>
      </c>
      <c r="AC71" s="1" t="s">
        <v>107</v>
      </c>
      <c r="AD71" s="1">
        <f t="shared" ref="AD71:AD116" si="34">ROUND(Q71*G71,0)</f>
        <v>11</v>
      </c>
      <c r="AE71" s="1">
        <f t="shared" ref="AE71:AE116" si="35">ROUND(R71*G71,0)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108</v>
      </c>
      <c r="B72" s="1" t="s">
        <v>38</v>
      </c>
      <c r="C72" s="1">
        <v>138</v>
      </c>
      <c r="D72" s="1">
        <v>121</v>
      </c>
      <c r="E72" s="1">
        <v>143.42500000000001</v>
      </c>
      <c r="F72" s="1">
        <v>86.575000000000003</v>
      </c>
      <c r="G72" s="6">
        <v>0.4</v>
      </c>
      <c r="H72" s="1">
        <v>50</v>
      </c>
      <c r="I72" s="1" t="s">
        <v>33</v>
      </c>
      <c r="J72" s="1">
        <v>166</v>
      </c>
      <c r="K72" s="1">
        <f t="shared" si="27"/>
        <v>-22.574999999999989</v>
      </c>
      <c r="L72" s="1">
        <f t="shared" si="30"/>
        <v>143.42500000000001</v>
      </c>
      <c r="M72" s="1"/>
      <c r="N72" s="1">
        <v>148.66499999999999</v>
      </c>
      <c r="O72" s="1">
        <f t="shared" si="31"/>
        <v>28.685000000000002</v>
      </c>
      <c r="P72" s="5">
        <f t="shared" si="28"/>
        <v>80.29500000000003</v>
      </c>
      <c r="Q72" s="21">
        <f t="shared" si="29"/>
        <v>80.29500000000003</v>
      </c>
      <c r="R72" s="5"/>
      <c r="S72" s="5"/>
      <c r="T72" s="1"/>
      <c r="U72" s="1">
        <f t="shared" si="32"/>
        <v>11</v>
      </c>
      <c r="V72" s="1">
        <f t="shared" si="33"/>
        <v>8.2008018127941433</v>
      </c>
      <c r="W72" s="1">
        <v>27.111000000000001</v>
      </c>
      <c r="X72" s="1">
        <v>21</v>
      </c>
      <c r="Y72" s="1">
        <v>21.6</v>
      </c>
      <c r="Z72" s="1">
        <v>28.2</v>
      </c>
      <c r="AA72" s="1">
        <v>24.4</v>
      </c>
      <c r="AB72" s="1">
        <v>20</v>
      </c>
      <c r="AC72" s="1" t="s">
        <v>109</v>
      </c>
      <c r="AD72" s="1">
        <f t="shared" si="34"/>
        <v>32</v>
      </c>
      <c r="AE72" s="1">
        <f t="shared" si="35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110</v>
      </c>
      <c r="B73" s="1" t="s">
        <v>38</v>
      </c>
      <c r="C73" s="1">
        <v>675</v>
      </c>
      <c r="D73" s="1">
        <v>996</v>
      </c>
      <c r="E73" s="1">
        <v>665</v>
      </c>
      <c r="F73" s="1">
        <v>889</v>
      </c>
      <c r="G73" s="6">
        <v>0.4</v>
      </c>
      <c r="H73" s="1">
        <v>40</v>
      </c>
      <c r="I73" s="1" t="s">
        <v>33</v>
      </c>
      <c r="J73" s="1">
        <v>675</v>
      </c>
      <c r="K73" s="1">
        <f t="shared" si="27"/>
        <v>-10</v>
      </c>
      <c r="L73" s="1">
        <f t="shared" si="30"/>
        <v>665</v>
      </c>
      <c r="M73" s="1"/>
      <c r="N73" s="1">
        <v>197.59999999999991</v>
      </c>
      <c r="O73" s="1">
        <f t="shared" si="31"/>
        <v>133</v>
      </c>
      <c r="P73" s="5">
        <f t="shared" si="28"/>
        <v>376.40000000000009</v>
      </c>
      <c r="Q73" s="21">
        <f t="shared" si="29"/>
        <v>376.40000000000009</v>
      </c>
      <c r="R73" s="5"/>
      <c r="S73" s="5"/>
      <c r="T73" s="1"/>
      <c r="U73" s="1">
        <f t="shared" si="32"/>
        <v>11</v>
      </c>
      <c r="V73" s="1">
        <f t="shared" si="33"/>
        <v>8.1699248120300751</v>
      </c>
      <c r="W73" s="1">
        <v>123.4</v>
      </c>
      <c r="X73" s="1">
        <v>142</v>
      </c>
      <c r="Y73" s="1">
        <v>150.80000000000001</v>
      </c>
      <c r="Z73" s="1">
        <v>151.4</v>
      </c>
      <c r="AA73" s="1">
        <v>143.19999999999999</v>
      </c>
      <c r="AB73" s="1">
        <v>112.6</v>
      </c>
      <c r="AC73" s="1"/>
      <c r="AD73" s="1">
        <f t="shared" si="34"/>
        <v>151</v>
      </c>
      <c r="AE73" s="1">
        <f t="shared" si="35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111</v>
      </c>
      <c r="B74" s="1" t="s">
        <v>38</v>
      </c>
      <c r="C74" s="1">
        <v>523</v>
      </c>
      <c r="D74" s="1">
        <v>888</v>
      </c>
      <c r="E74" s="1">
        <v>548</v>
      </c>
      <c r="F74" s="1">
        <v>743</v>
      </c>
      <c r="G74" s="6">
        <v>0.4</v>
      </c>
      <c r="H74" s="1">
        <v>40</v>
      </c>
      <c r="I74" s="1" t="s">
        <v>33</v>
      </c>
      <c r="J74" s="1">
        <v>633</v>
      </c>
      <c r="K74" s="1">
        <f t="shared" si="27"/>
        <v>-85</v>
      </c>
      <c r="L74" s="1">
        <f t="shared" si="30"/>
        <v>548</v>
      </c>
      <c r="M74" s="1"/>
      <c r="N74" s="1">
        <v>474.60000000000008</v>
      </c>
      <c r="O74" s="1">
        <f t="shared" si="31"/>
        <v>109.6</v>
      </c>
      <c r="P74" s="5"/>
      <c r="Q74" s="21">
        <f t="shared" si="29"/>
        <v>0</v>
      </c>
      <c r="R74" s="5"/>
      <c r="S74" s="5"/>
      <c r="T74" s="1"/>
      <c r="U74" s="1">
        <f t="shared" si="32"/>
        <v>11.109489051094892</v>
      </c>
      <c r="V74" s="1">
        <f t="shared" si="33"/>
        <v>11.109489051094892</v>
      </c>
      <c r="W74" s="1">
        <v>123.8</v>
      </c>
      <c r="X74" s="1">
        <v>118.8</v>
      </c>
      <c r="Y74" s="1">
        <v>126.8</v>
      </c>
      <c r="Z74" s="1">
        <v>121.6</v>
      </c>
      <c r="AA74" s="1">
        <v>116</v>
      </c>
      <c r="AB74" s="1">
        <v>91.4</v>
      </c>
      <c r="AC74" s="1"/>
      <c r="AD74" s="1">
        <f t="shared" si="34"/>
        <v>0</v>
      </c>
      <c r="AE74" s="1">
        <f t="shared" si="35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112</v>
      </c>
      <c r="B75" s="1" t="s">
        <v>32</v>
      </c>
      <c r="C75" s="1">
        <v>223.845</v>
      </c>
      <c r="D75" s="1"/>
      <c r="E75" s="1">
        <v>120.95</v>
      </c>
      <c r="F75" s="1">
        <v>78.778000000000006</v>
      </c>
      <c r="G75" s="6">
        <v>1</v>
      </c>
      <c r="H75" s="1">
        <v>40</v>
      </c>
      <c r="I75" s="1" t="s">
        <v>33</v>
      </c>
      <c r="J75" s="1">
        <v>121.1</v>
      </c>
      <c r="K75" s="1">
        <f t="shared" si="27"/>
        <v>-0.14999999999999147</v>
      </c>
      <c r="L75" s="1">
        <f t="shared" si="30"/>
        <v>120.95</v>
      </c>
      <c r="M75" s="1"/>
      <c r="N75" s="1">
        <v>99.440000000000012</v>
      </c>
      <c r="O75" s="1">
        <f t="shared" si="31"/>
        <v>24.19</v>
      </c>
      <c r="P75" s="5">
        <f t="shared" si="28"/>
        <v>87.872000000000028</v>
      </c>
      <c r="Q75" s="21">
        <f t="shared" si="29"/>
        <v>87.872000000000028</v>
      </c>
      <c r="R75" s="5"/>
      <c r="S75" s="5"/>
      <c r="T75" s="1"/>
      <c r="U75" s="1">
        <f t="shared" si="32"/>
        <v>11</v>
      </c>
      <c r="V75" s="1">
        <f t="shared" si="33"/>
        <v>7.3674245556014881</v>
      </c>
      <c r="W75" s="1">
        <v>20.686</v>
      </c>
      <c r="X75" s="1">
        <v>19.203800000000001</v>
      </c>
      <c r="Y75" s="1">
        <v>22.377600000000001</v>
      </c>
      <c r="Z75" s="1">
        <v>23.0518</v>
      </c>
      <c r="AA75" s="1">
        <v>22.890999999999998</v>
      </c>
      <c r="AB75" s="1">
        <v>26.881</v>
      </c>
      <c r="AC75" s="1"/>
      <c r="AD75" s="1">
        <f t="shared" si="34"/>
        <v>88</v>
      </c>
      <c r="AE75" s="1">
        <f t="shared" si="35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113</v>
      </c>
      <c r="B76" s="1" t="s">
        <v>32</v>
      </c>
      <c r="C76" s="1">
        <v>203.035</v>
      </c>
      <c r="D76" s="1"/>
      <c r="E76" s="1">
        <v>74.179000000000002</v>
      </c>
      <c r="F76" s="1">
        <v>99.275999999999996</v>
      </c>
      <c r="G76" s="6">
        <v>1</v>
      </c>
      <c r="H76" s="1">
        <v>40</v>
      </c>
      <c r="I76" s="1" t="s">
        <v>33</v>
      </c>
      <c r="J76" s="1">
        <v>74.3</v>
      </c>
      <c r="K76" s="1">
        <f t="shared" si="27"/>
        <v>-0.12099999999999511</v>
      </c>
      <c r="L76" s="1">
        <f t="shared" si="30"/>
        <v>74.179000000000002</v>
      </c>
      <c r="M76" s="1"/>
      <c r="N76" s="1">
        <v>38.36099999999999</v>
      </c>
      <c r="O76" s="1">
        <f t="shared" si="31"/>
        <v>14.835800000000001</v>
      </c>
      <c r="P76" s="5">
        <f t="shared" si="28"/>
        <v>25.556800000000024</v>
      </c>
      <c r="Q76" s="21">
        <f t="shared" si="29"/>
        <v>25.556800000000024</v>
      </c>
      <c r="R76" s="5"/>
      <c r="S76" s="5"/>
      <c r="T76" s="1"/>
      <c r="U76" s="1">
        <f t="shared" si="32"/>
        <v>11</v>
      </c>
      <c r="V76" s="1">
        <f t="shared" si="33"/>
        <v>9.2773561250488683</v>
      </c>
      <c r="W76" s="1">
        <v>14.747999999999999</v>
      </c>
      <c r="X76" s="1">
        <v>12.1678</v>
      </c>
      <c r="Y76" s="1">
        <v>13.6958</v>
      </c>
      <c r="Z76" s="1">
        <v>12.808999999999999</v>
      </c>
      <c r="AA76" s="1">
        <v>12.1662</v>
      </c>
      <c r="AB76" s="1">
        <v>14.7186</v>
      </c>
      <c r="AC76" s="1"/>
      <c r="AD76" s="1">
        <f t="shared" si="34"/>
        <v>26</v>
      </c>
      <c r="AE76" s="1">
        <f t="shared" si="35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5" t="s">
        <v>114</v>
      </c>
      <c r="B77" s="15" t="s">
        <v>32</v>
      </c>
      <c r="C77" s="15"/>
      <c r="D77" s="15"/>
      <c r="E77" s="15"/>
      <c r="F77" s="15"/>
      <c r="G77" s="16">
        <v>0</v>
      </c>
      <c r="H77" s="15">
        <v>40</v>
      </c>
      <c r="I77" s="15" t="s">
        <v>33</v>
      </c>
      <c r="J77" s="15"/>
      <c r="K77" s="15">
        <f t="shared" si="27"/>
        <v>0</v>
      </c>
      <c r="L77" s="15">
        <f t="shared" si="30"/>
        <v>0</v>
      </c>
      <c r="M77" s="15"/>
      <c r="N77" s="15"/>
      <c r="O77" s="15">
        <f t="shared" si="31"/>
        <v>0</v>
      </c>
      <c r="P77" s="17"/>
      <c r="Q77" s="17"/>
      <c r="R77" s="17"/>
      <c r="S77" s="17"/>
      <c r="T77" s="15"/>
      <c r="U77" s="15" t="e">
        <f t="shared" si="32"/>
        <v>#DIV/0!</v>
      </c>
      <c r="V77" s="15" t="e">
        <f t="shared" si="33"/>
        <v>#DIV/0!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 t="s">
        <v>52</v>
      </c>
      <c r="AD77" s="15">
        <f t="shared" si="34"/>
        <v>0</v>
      </c>
      <c r="AE77" s="15">
        <f t="shared" si="35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0" t="s">
        <v>115</v>
      </c>
      <c r="B78" s="10" t="s">
        <v>38</v>
      </c>
      <c r="C78" s="10"/>
      <c r="D78" s="10">
        <v>144</v>
      </c>
      <c r="E78" s="10">
        <v>144</v>
      </c>
      <c r="F78" s="10"/>
      <c r="G78" s="11">
        <v>0</v>
      </c>
      <c r="H78" s="10" t="e">
        <v>#N/A</v>
      </c>
      <c r="I78" s="10" t="s">
        <v>103</v>
      </c>
      <c r="J78" s="10">
        <v>144</v>
      </c>
      <c r="K78" s="10">
        <f t="shared" si="27"/>
        <v>0</v>
      </c>
      <c r="L78" s="10">
        <f t="shared" si="30"/>
        <v>0</v>
      </c>
      <c r="M78" s="10">
        <v>144</v>
      </c>
      <c r="N78" s="10"/>
      <c r="O78" s="10">
        <f t="shared" si="31"/>
        <v>0</v>
      </c>
      <c r="P78" s="12"/>
      <c r="Q78" s="12"/>
      <c r="R78" s="12"/>
      <c r="S78" s="12"/>
      <c r="T78" s="10"/>
      <c r="U78" s="10" t="e">
        <f t="shared" si="32"/>
        <v>#DIV/0!</v>
      </c>
      <c r="V78" s="10" t="e">
        <f t="shared" si="33"/>
        <v>#DIV/0!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/>
      <c r="AD78" s="10">
        <f t="shared" si="34"/>
        <v>0</v>
      </c>
      <c r="AE78" s="10">
        <f t="shared" si="35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0" t="s">
        <v>116</v>
      </c>
      <c r="B79" s="10" t="s">
        <v>38</v>
      </c>
      <c r="C79" s="10"/>
      <c r="D79" s="10">
        <v>208</v>
      </c>
      <c r="E79" s="10">
        <v>208</v>
      </c>
      <c r="F79" s="10"/>
      <c r="G79" s="11">
        <v>0</v>
      </c>
      <c r="H79" s="10" t="e">
        <v>#N/A</v>
      </c>
      <c r="I79" s="10" t="s">
        <v>103</v>
      </c>
      <c r="J79" s="10">
        <v>208</v>
      </c>
      <c r="K79" s="10">
        <f t="shared" si="27"/>
        <v>0</v>
      </c>
      <c r="L79" s="10">
        <f t="shared" si="30"/>
        <v>0</v>
      </c>
      <c r="M79" s="10">
        <v>208</v>
      </c>
      <c r="N79" s="10"/>
      <c r="O79" s="10">
        <f t="shared" si="31"/>
        <v>0</v>
      </c>
      <c r="P79" s="12"/>
      <c r="Q79" s="12"/>
      <c r="R79" s="12"/>
      <c r="S79" s="12"/>
      <c r="T79" s="10"/>
      <c r="U79" s="10" t="e">
        <f t="shared" si="32"/>
        <v>#DIV/0!</v>
      </c>
      <c r="V79" s="10" t="e">
        <f t="shared" si="33"/>
        <v>#DIV/0!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/>
      <c r="AD79" s="10">
        <f t="shared" si="34"/>
        <v>0</v>
      </c>
      <c r="AE79" s="10">
        <f t="shared" si="35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0" t="s">
        <v>117</v>
      </c>
      <c r="B80" s="10" t="s">
        <v>38</v>
      </c>
      <c r="C80" s="10"/>
      <c r="D80" s="10">
        <v>132</v>
      </c>
      <c r="E80" s="10">
        <v>132</v>
      </c>
      <c r="F80" s="10"/>
      <c r="G80" s="11">
        <v>0</v>
      </c>
      <c r="H80" s="10" t="e">
        <v>#N/A</v>
      </c>
      <c r="I80" s="10" t="s">
        <v>103</v>
      </c>
      <c r="J80" s="10">
        <v>132</v>
      </c>
      <c r="K80" s="10">
        <f t="shared" si="27"/>
        <v>0</v>
      </c>
      <c r="L80" s="10">
        <f t="shared" si="30"/>
        <v>0</v>
      </c>
      <c r="M80" s="10">
        <v>132</v>
      </c>
      <c r="N80" s="10"/>
      <c r="O80" s="10">
        <f t="shared" si="31"/>
        <v>0</v>
      </c>
      <c r="P80" s="12"/>
      <c r="Q80" s="12"/>
      <c r="R80" s="12"/>
      <c r="S80" s="12"/>
      <c r="T80" s="10"/>
      <c r="U80" s="10" t="e">
        <f t="shared" si="32"/>
        <v>#DIV/0!</v>
      </c>
      <c r="V80" s="10" t="e">
        <f t="shared" si="33"/>
        <v>#DIV/0!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/>
      <c r="AD80" s="10">
        <f t="shared" si="34"/>
        <v>0</v>
      </c>
      <c r="AE80" s="10">
        <f t="shared" si="35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118</v>
      </c>
      <c r="B81" s="1" t="s">
        <v>32</v>
      </c>
      <c r="C81" s="1">
        <v>153.179</v>
      </c>
      <c r="D81" s="1">
        <v>91.811000000000007</v>
      </c>
      <c r="E81" s="1">
        <v>130.67500000000001</v>
      </c>
      <c r="F81" s="1">
        <v>87.16</v>
      </c>
      <c r="G81" s="6">
        <v>1</v>
      </c>
      <c r="H81" s="1">
        <v>30</v>
      </c>
      <c r="I81" s="1" t="s">
        <v>33</v>
      </c>
      <c r="J81" s="1">
        <v>132.55000000000001</v>
      </c>
      <c r="K81" s="1">
        <f t="shared" si="27"/>
        <v>-1.875</v>
      </c>
      <c r="L81" s="1">
        <f t="shared" si="30"/>
        <v>130.67500000000001</v>
      </c>
      <c r="M81" s="1"/>
      <c r="N81" s="1">
        <v>101.3296</v>
      </c>
      <c r="O81" s="1">
        <f t="shared" si="31"/>
        <v>26.135000000000002</v>
      </c>
      <c r="P81" s="5">
        <f>11*O81-N81-F81</f>
        <v>98.995400000000018</v>
      </c>
      <c r="Q81" s="21">
        <f>P81-R81</f>
        <v>98.995400000000018</v>
      </c>
      <c r="R81" s="5"/>
      <c r="S81" s="5"/>
      <c r="T81" s="1"/>
      <c r="U81" s="1">
        <f t="shared" si="32"/>
        <v>11</v>
      </c>
      <c r="V81" s="1">
        <f t="shared" si="33"/>
        <v>7.2121522862062362</v>
      </c>
      <c r="W81" s="1">
        <v>22.135200000000001</v>
      </c>
      <c r="X81" s="1">
        <v>18.871600000000001</v>
      </c>
      <c r="Y81" s="1">
        <v>17.966200000000001</v>
      </c>
      <c r="Z81" s="1">
        <v>19.219799999999999</v>
      </c>
      <c r="AA81" s="1">
        <v>21.1248</v>
      </c>
      <c r="AB81" s="1">
        <v>17.573399999999999</v>
      </c>
      <c r="AC81" s="1"/>
      <c r="AD81" s="1">
        <f t="shared" si="34"/>
        <v>99</v>
      </c>
      <c r="AE81" s="1">
        <f t="shared" si="35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5" t="s">
        <v>119</v>
      </c>
      <c r="B82" s="15" t="s">
        <v>38</v>
      </c>
      <c r="C82" s="15"/>
      <c r="D82" s="15"/>
      <c r="E82" s="15"/>
      <c r="F82" s="15"/>
      <c r="G82" s="16">
        <v>0</v>
      </c>
      <c r="H82" s="15">
        <v>60</v>
      </c>
      <c r="I82" s="15" t="s">
        <v>33</v>
      </c>
      <c r="J82" s="15"/>
      <c r="K82" s="15">
        <f t="shared" si="27"/>
        <v>0</v>
      </c>
      <c r="L82" s="15">
        <f t="shared" si="30"/>
        <v>0</v>
      </c>
      <c r="M82" s="15"/>
      <c r="N82" s="15"/>
      <c r="O82" s="15">
        <f t="shared" si="31"/>
        <v>0</v>
      </c>
      <c r="P82" s="17"/>
      <c r="Q82" s="17"/>
      <c r="R82" s="17"/>
      <c r="S82" s="17"/>
      <c r="T82" s="15"/>
      <c r="U82" s="15" t="e">
        <f t="shared" si="32"/>
        <v>#DIV/0!</v>
      </c>
      <c r="V82" s="15" t="e">
        <f t="shared" si="33"/>
        <v>#DIV/0!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 t="s">
        <v>52</v>
      </c>
      <c r="AD82" s="15">
        <f t="shared" si="34"/>
        <v>0</v>
      </c>
      <c r="AE82" s="15">
        <f t="shared" si="35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0" t="s">
        <v>120</v>
      </c>
      <c r="B83" s="10" t="s">
        <v>38</v>
      </c>
      <c r="C83" s="10"/>
      <c r="D83" s="10">
        <v>672</v>
      </c>
      <c r="E83" s="10">
        <v>672</v>
      </c>
      <c r="F83" s="10"/>
      <c r="G83" s="11">
        <v>0</v>
      </c>
      <c r="H83" s="10" t="e">
        <v>#N/A</v>
      </c>
      <c r="I83" s="10" t="s">
        <v>103</v>
      </c>
      <c r="J83" s="10">
        <v>672</v>
      </c>
      <c r="K83" s="10">
        <f t="shared" si="27"/>
        <v>0</v>
      </c>
      <c r="L83" s="10">
        <f t="shared" si="30"/>
        <v>0</v>
      </c>
      <c r="M83" s="10">
        <v>672</v>
      </c>
      <c r="N83" s="10"/>
      <c r="O83" s="10">
        <f t="shared" si="31"/>
        <v>0</v>
      </c>
      <c r="P83" s="12"/>
      <c r="Q83" s="12"/>
      <c r="R83" s="12"/>
      <c r="S83" s="12"/>
      <c r="T83" s="10"/>
      <c r="U83" s="10" t="e">
        <f t="shared" si="32"/>
        <v>#DIV/0!</v>
      </c>
      <c r="V83" s="10" t="e">
        <f t="shared" si="33"/>
        <v>#DIV/0!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/>
      <c r="AD83" s="10">
        <f t="shared" si="34"/>
        <v>0</v>
      </c>
      <c r="AE83" s="10">
        <f t="shared" si="35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0" t="s">
        <v>121</v>
      </c>
      <c r="B84" s="10" t="s">
        <v>38</v>
      </c>
      <c r="C84" s="10"/>
      <c r="D84" s="10">
        <v>320</v>
      </c>
      <c r="E84" s="10">
        <v>320</v>
      </c>
      <c r="F84" s="10"/>
      <c r="G84" s="11">
        <v>0</v>
      </c>
      <c r="H84" s="10" t="e">
        <v>#N/A</v>
      </c>
      <c r="I84" s="10" t="s">
        <v>103</v>
      </c>
      <c r="J84" s="10">
        <v>320</v>
      </c>
      <c r="K84" s="10">
        <f t="shared" si="27"/>
        <v>0</v>
      </c>
      <c r="L84" s="10">
        <f t="shared" si="30"/>
        <v>0</v>
      </c>
      <c r="M84" s="10">
        <v>320</v>
      </c>
      <c r="N84" s="10"/>
      <c r="O84" s="10">
        <f t="shared" si="31"/>
        <v>0</v>
      </c>
      <c r="P84" s="12"/>
      <c r="Q84" s="12"/>
      <c r="R84" s="12"/>
      <c r="S84" s="12"/>
      <c r="T84" s="10"/>
      <c r="U84" s="10" t="e">
        <f t="shared" si="32"/>
        <v>#DIV/0!</v>
      </c>
      <c r="V84" s="10" t="e">
        <f t="shared" si="33"/>
        <v>#DIV/0!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/>
      <c r="AD84" s="10">
        <f t="shared" si="34"/>
        <v>0</v>
      </c>
      <c r="AE84" s="10">
        <f t="shared" si="35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5" t="s">
        <v>122</v>
      </c>
      <c r="B85" s="15" t="s">
        <v>38</v>
      </c>
      <c r="C85" s="15"/>
      <c r="D85" s="15"/>
      <c r="E85" s="15"/>
      <c r="F85" s="15"/>
      <c r="G85" s="16">
        <v>0</v>
      </c>
      <c r="H85" s="15">
        <v>50</v>
      </c>
      <c r="I85" s="15" t="s">
        <v>33</v>
      </c>
      <c r="J85" s="15"/>
      <c r="K85" s="15">
        <f t="shared" si="27"/>
        <v>0</v>
      </c>
      <c r="L85" s="15">
        <f t="shared" si="30"/>
        <v>0</v>
      </c>
      <c r="M85" s="15"/>
      <c r="N85" s="15"/>
      <c r="O85" s="15">
        <f t="shared" si="31"/>
        <v>0</v>
      </c>
      <c r="P85" s="17"/>
      <c r="Q85" s="17"/>
      <c r="R85" s="17"/>
      <c r="S85" s="17"/>
      <c r="T85" s="15"/>
      <c r="U85" s="15" t="e">
        <f t="shared" si="32"/>
        <v>#DIV/0!</v>
      </c>
      <c r="V85" s="15" t="e">
        <f t="shared" si="33"/>
        <v>#DIV/0!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 t="s">
        <v>52</v>
      </c>
      <c r="AD85" s="15">
        <f t="shared" si="34"/>
        <v>0</v>
      </c>
      <c r="AE85" s="15">
        <f t="shared" si="35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5" t="s">
        <v>123</v>
      </c>
      <c r="B86" s="15" t="s">
        <v>38</v>
      </c>
      <c r="C86" s="15"/>
      <c r="D86" s="15"/>
      <c r="E86" s="15"/>
      <c r="F86" s="15"/>
      <c r="G86" s="16">
        <v>0</v>
      </c>
      <c r="H86" s="15">
        <v>50</v>
      </c>
      <c r="I86" s="15" t="s">
        <v>33</v>
      </c>
      <c r="J86" s="15"/>
      <c r="K86" s="15">
        <f t="shared" si="27"/>
        <v>0</v>
      </c>
      <c r="L86" s="15">
        <f t="shared" si="30"/>
        <v>0</v>
      </c>
      <c r="M86" s="15"/>
      <c r="N86" s="15"/>
      <c r="O86" s="15">
        <f t="shared" si="31"/>
        <v>0</v>
      </c>
      <c r="P86" s="17"/>
      <c r="Q86" s="17"/>
      <c r="R86" s="17"/>
      <c r="S86" s="17"/>
      <c r="T86" s="15"/>
      <c r="U86" s="15" t="e">
        <f t="shared" si="32"/>
        <v>#DIV/0!</v>
      </c>
      <c r="V86" s="15" t="e">
        <f t="shared" si="33"/>
        <v>#DIV/0!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 t="s">
        <v>52</v>
      </c>
      <c r="AD86" s="15">
        <f t="shared" si="34"/>
        <v>0</v>
      </c>
      <c r="AE86" s="15">
        <f t="shared" si="35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5" t="s">
        <v>124</v>
      </c>
      <c r="B87" s="15" t="s">
        <v>38</v>
      </c>
      <c r="C87" s="15"/>
      <c r="D87" s="15">
        <v>210</v>
      </c>
      <c r="E87" s="15">
        <v>210</v>
      </c>
      <c r="F87" s="15"/>
      <c r="G87" s="16">
        <v>0</v>
      </c>
      <c r="H87" s="15">
        <v>30</v>
      </c>
      <c r="I87" s="15" t="s">
        <v>33</v>
      </c>
      <c r="J87" s="15">
        <v>210</v>
      </c>
      <c r="K87" s="15">
        <f t="shared" si="27"/>
        <v>0</v>
      </c>
      <c r="L87" s="15">
        <f t="shared" si="30"/>
        <v>0</v>
      </c>
      <c r="M87" s="15">
        <v>210</v>
      </c>
      <c r="N87" s="15"/>
      <c r="O87" s="15">
        <f t="shared" si="31"/>
        <v>0</v>
      </c>
      <c r="P87" s="17"/>
      <c r="Q87" s="17"/>
      <c r="R87" s="17"/>
      <c r="S87" s="17"/>
      <c r="T87" s="15"/>
      <c r="U87" s="15" t="e">
        <f t="shared" si="32"/>
        <v>#DIV/0!</v>
      </c>
      <c r="V87" s="15" t="e">
        <f t="shared" si="33"/>
        <v>#DIV/0!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 t="s">
        <v>52</v>
      </c>
      <c r="AD87" s="15">
        <f t="shared" si="34"/>
        <v>0</v>
      </c>
      <c r="AE87" s="15">
        <f t="shared" si="35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5" t="s">
        <v>125</v>
      </c>
      <c r="B88" s="15" t="s">
        <v>38</v>
      </c>
      <c r="C88" s="15"/>
      <c r="D88" s="15"/>
      <c r="E88" s="15"/>
      <c r="F88" s="15"/>
      <c r="G88" s="16">
        <v>0</v>
      </c>
      <c r="H88" s="15">
        <v>55</v>
      </c>
      <c r="I88" s="15" t="s">
        <v>33</v>
      </c>
      <c r="J88" s="15"/>
      <c r="K88" s="15">
        <f t="shared" si="27"/>
        <v>0</v>
      </c>
      <c r="L88" s="15">
        <f t="shared" si="30"/>
        <v>0</v>
      </c>
      <c r="M88" s="15"/>
      <c r="N88" s="15"/>
      <c r="O88" s="15">
        <f t="shared" si="31"/>
        <v>0</v>
      </c>
      <c r="P88" s="17"/>
      <c r="Q88" s="17"/>
      <c r="R88" s="17"/>
      <c r="S88" s="17"/>
      <c r="T88" s="15"/>
      <c r="U88" s="15" t="e">
        <f t="shared" si="32"/>
        <v>#DIV/0!</v>
      </c>
      <c r="V88" s="15" t="e">
        <f t="shared" si="33"/>
        <v>#DIV/0!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 t="s">
        <v>52</v>
      </c>
      <c r="AD88" s="15">
        <f t="shared" si="34"/>
        <v>0</v>
      </c>
      <c r="AE88" s="15">
        <f t="shared" si="35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5" t="s">
        <v>126</v>
      </c>
      <c r="B89" s="15" t="s">
        <v>38</v>
      </c>
      <c r="C89" s="15"/>
      <c r="D89" s="15"/>
      <c r="E89" s="15"/>
      <c r="F89" s="15"/>
      <c r="G89" s="16">
        <v>0</v>
      </c>
      <c r="H89" s="15">
        <v>40</v>
      </c>
      <c r="I89" s="15" t="s">
        <v>33</v>
      </c>
      <c r="J89" s="15"/>
      <c r="K89" s="15">
        <f t="shared" si="27"/>
        <v>0</v>
      </c>
      <c r="L89" s="15">
        <f t="shared" si="30"/>
        <v>0</v>
      </c>
      <c r="M89" s="15"/>
      <c r="N89" s="15"/>
      <c r="O89" s="15">
        <f t="shared" si="31"/>
        <v>0</v>
      </c>
      <c r="P89" s="17"/>
      <c r="Q89" s="17"/>
      <c r="R89" s="17"/>
      <c r="S89" s="17"/>
      <c r="T89" s="15"/>
      <c r="U89" s="15" t="e">
        <f t="shared" si="32"/>
        <v>#DIV/0!</v>
      </c>
      <c r="V89" s="15" t="e">
        <f t="shared" si="33"/>
        <v>#DIV/0!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 t="s">
        <v>52</v>
      </c>
      <c r="AD89" s="15">
        <f t="shared" si="34"/>
        <v>0</v>
      </c>
      <c r="AE89" s="15">
        <f t="shared" si="35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127</v>
      </c>
      <c r="B90" s="1" t="s">
        <v>38</v>
      </c>
      <c r="C90" s="1">
        <v>85</v>
      </c>
      <c r="D90" s="1">
        <v>84</v>
      </c>
      <c r="E90" s="1">
        <v>43</v>
      </c>
      <c r="F90" s="1">
        <v>84</v>
      </c>
      <c r="G90" s="6">
        <v>0.4</v>
      </c>
      <c r="H90" s="1">
        <v>50</v>
      </c>
      <c r="I90" s="1" t="s">
        <v>33</v>
      </c>
      <c r="J90" s="1">
        <v>50</v>
      </c>
      <c r="K90" s="1">
        <f t="shared" si="27"/>
        <v>-7</v>
      </c>
      <c r="L90" s="1">
        <f t="shared" si="30"/>
        <v>43</v>
      </c>
      <c r="M90" s="1"/>
      <c r="N90" s="1">
        <v>86.6</v>
      </c>
      <c r="O90" s="1">
        <f t="shared" si="31"/>
        <v>8.6</v>
      </c>
      <c r="P90" s="5"/>
      <c r="Q90" s="21">
        <f>P90-R90</f>
        <v>0</v>
      </c>
      <c r="R90" s="5"/>
      <c r="S90" s="5"/>
      <c r="T90" s="1"/>
      <c r="U90" s="1">
        <f t="shared" si="32"/>
        <v>19.837209302325583</v>
      </c>
      <c r="V90" s="1">
        <f t="shared" si="33"/>
        <v>19.837209302325583</v>
      </c>
      <c r="W90" s="1">
        <v>16.8</v>
      </c>
      <c r="X90" s="1">
        <v>11.4</v>
      </c>
      <c r="Y90" s="1">
        <v>3.4</v>
      </c>
      <c r="Z90" s="1">
        <v>0</v>
      </c>
      <c r="AA90" s="1">
        <v>0</v>
      </c>
      <c r="AB90" s="1">
        <v>0</v>
      </c>
      <c r="AC90" s="1" t="s">
        <v>107</v>
      </c>
      <c r="AD90" s="1">
        <f t="shared" si="34"/>
        <v>0</v>
      </c>
      <c r="AE90" s="1">
        <f t="shared" si="35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0" t="s">
        <v>128</v>
      </c>
      <c r="B91" s="10" t="s">
        <v>38</v>
      </c>
      <c r="C91" s="10"/>
      <c r="D91" s="10">
        <v>702</v>
      </c>
      <c r="E91" s="10">
        <v>702</v>
      </c>
      <c r="F91" s="10"/>
      <c r="G91" s="11">
        <v>0</v>
      </c>
      <c r="H91" s="10" t="e">
        <v>#N/A</v>
      </c>
      <c r="I91" s="10" t="s">
        <v>103</v>
      </c>
      <c r="J91" s="10">
        <v>702</v>
      </c>
      <c r="K91" s="10">
        <f t="shared" si="27"/>
        <v>0</v>
      </c>
      <c r="L91" s="10">
        <f t="shared" si="30"/>
        <v>0</v>
      </c>
      <c r="M91" s="10">
        <v>702</v>
      </c>
      <c r="N91" s="10"/>
      <c r="O91" s="10">
        <f t="shared" si="31"/>
        <v>0</v>
      </c>
      <c r="P91" s="12"/>
      <c r="Q91" s="12"/>
      <c r="R91" s="12"/>
      <c r="S91" s="12"/>
      <c r="T91" s="10"/>
      <c r="U91" s="10" t="e">
        <f t="shared" si="32"/>
        <v>#DIV/0!</v>
      </c>
      <c r="V91" s="10" t="e">
        <f t="shared" si="33"/>
        <v>#DIV/0!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/>
      <c r="AD91" s="10">
        <f t="shared" si="34"/>
        <v>0</v>
      </c>
      <c r="AE91" s="10">
        <f t="shared" si="35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0" t="s">
        <v>129</v>
      </c>
      <c r="B92" s="10" t="s">
        <v>38</v>
      </c>
      <c r="C92" s="10"/>
      <c r="D92" s="10">
        <v>804</v>
      </c>
      <c r="E92" s="10">
        <v>804</v>
      </c>
      <c r="F92" s="10"/>
      <c r="G92" s="11">
        <v>0</v>
      </c>
      <c r="H92" s="10" t="e">
        <v>#N/A</v>
      </c>
      <c r="I92" s="10" t="s">
        <v>103</v>
      </c>
      <c r="J92" s="10">
        <v>804</v>
      </c>
      <c r="K92" s="10">
        <f t="shared" si="27"/>
        <v>0</v>
      </c>
      <c r="L92" s="10">
        <f t="shared" si="30"/>
        <v>0</v>
      </c>
      <c r="M92" s="10">
        <v>804</v>
      </c>
      <c r="N92" s="10"/>
      <c r="O92" s="10">
        <f t="shared" si="31"/>
        <v>0</v>
      </c>
      <c r="P92" s="12"/>
      <c r="Q92" s="12"/>
      <c r="R92" s="12"/>
      <c r="S92" s="12"/>
      <c r="T92" s="10"/>
      <c r="U92" s="10" t="e">
        <f t="shared" si="32"/>
        <v>#DIV/0!</v>
      </c>
      <c r="V92" s="10" t="e">
        <f t="shared" si="33"/>
        <v>#DIV/0!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/>
      <c r="AD92" s="10">
        <f t="shared" si="34"/>
        <v>0</v>
      </c>
      <c r="AE92" s="10">
        <f t="shared" si="35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130</v>
      </c>
      <c r="B93" s="1" t="s">
        <v>38</v>
      </c>
      <c r="C93" s="1">
        <v>20</v>
      </c>
      <c r="D93" s="1">
        <v>1</v>
      </c>
      <c r="E93" s="1">
        <v>12</v>
      </c>
      <c r="F93" s="1">
        <v>5</v>
      </c>
      <c r="G93" s="6">
        <v>0.11</v>
      </c>
      <c r="H93" s="1">
        <v>150</v>
      </c>
      <c r="I93" s="1" t="s">
        <v>33</v>
      </c>
      <c r="J93" s="1">
        <v>10</v>
      </c>
      <c r="K93" s="1">
        <f t="shared" si="27"/>
        <v>2</v>
      </c>
      <c r="L93" s="1">
        <f t="shared" si="30"/>
        <v>12</v>
      </c>
      <c r="M93" s="1"/>
      <c r="N93" s="1">
        <v>22</v>
      </c>
      <c r="O93" s="1">
        <f t="shared" si="31"/>
        <v>2.4</v>
      </c>
      <c r="P93" s="5"/>
      <c r="Q93" s="21">
        <f t="shared" ref="Q93:Q96" si="36">P93-R93</f>
        <v>0</v>
      </c>
      <c r="R93" s="5"/>
      <c r="S93" s="5"/>
      <c r="T93" s="1"/>
      <c r="U93" s="1">
        <f t="shared" si="32"/>
        <v>11.25</v>
      </c>
      <c r="V93" s="1">
        <f t="shared" si="33"/>
        <v>11.25</v>
      </c>
      <c r="W93" s="1">
        <v>2.8</v>
      </c>
      <c r="X93" s="1">
        <v>1.4</v>
      </c>
      <c r="Y93" s="1">
        <v>2.2000000000000002</v>
      </c>
      <c r="Z93" s="1">
        <v>0.8</v>
      </c>
      <c r="AA93" s="1">
        <v>-0.4</v>
      </c>
      <c r="AB93" s="1">
        <v>0.2</v>
      </c>
      <c r="AC93" s="1"/>
      <c r="AD93" s="1">
        <f t="shared" si="34"/>
        <v>0</v>
      </c>
      <c r="AE93" s="1">
        <f t="shared" si="35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8" t="s">
        <v>131</v>
      </c>
      <c r="B94" s="1" t="s">
        <v>38</v>
      </c>
      <c r="C94" s="1"/>
      <c r="D94" s="1"/>
      <c r="E94" s="1"/>
      <c r="F94" s="1"/>
      <c r="G94" s="6">
        <v>0.06</v>
      </c>
      <c r="H94" s="1">
        <v>60</v>
      </c>
      <c r="I94" s="1" t="s">
        <v>33</v>
      </c>
      <c r="J94" s="1"/>
      <c r="K94" s="1">
        <f t="shared" si="27"/>
        <v>0</v>
      </c>
      <c r="L94" s="1">
        <f t="shared" si="30"/>
        <v>0</v>
      </c>
      <c r="M94" s="1"/>
      <c r="N94" s="18"/>
      <c r="O94" s="1">
        <f t="shared" si="31"/>
        <v>0</v>
      </c>
      <c r="P94" s="19">
        <v>50</v>
      </c>
      <c r="Q94" s="21">
        <f t="shared" si="36"/>
        <v>50</v>
      </c>
      <c r="R94" s="5"/>
      <c r="S94" s="5"/>
      <c r="T94" s="1"/>
      <c r="U94" s="1" t="e">
        <f t="shared" si="32"/>
        <v>#DIV/0!</v>
      </c>
      <c r="V94" s="1" t="e">
        <f t="shared" si="33"/>
        <v>#DIV/0!</v>
      </c>
      <c r="W94" s="1">
        <v>0</v>
      </c>
      <c r="X94" s="1">
        <v>-0.4</v>
      </c>
      <c r="Y94" s="1">
        <v>-0.4</v>
      </c>
      <c r="Z94" s="1">
        <v>0</v>
      </c>
      <c r="AA94" s="1">
        <v>0</v>
      </c>
      <c r="AB94" s="1">
        <v>-0.8</v>
      </c>
      <c r="AC94" s="18" t="s">
        <v>132</v>
      </c>
      <c r="AD94" s="1">
        <f t="shared" si="34"/>
        <v>3</v>
      </c>
      <c r="AE94" s="1">
        <f t="shared" si="35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8" t="s">
        <v>133</v>
      </c>
      <c r="B95" s="1" t="s">
        <v>38</v>
      </c>
      <c r="C95" s="1"/>
      <c r="D95" s="1"/>
      <c r="E95" s="1">
        <v>-1</v>
      </c>
      <c r="F95" s="1"/>
      <c r="G95" s="6">
        <v>0.15</v>
      </c>
      <c r="H95" s="1">
        <v>60</v>
      </c>
      <c r="I95" s="1" t="s">
        <v>33</v>
      </c>
      <c r="J95" s="1"/>
      <c r="K95" s="1">
        <f t="shared" si="27"/>
        <v>-1</v>
      </c>
      <c r="L95" s="1">
        <f t="shared" si="30"/>
        <v>-1</v>
      </c>
      <c r="M95" s="1"/>
      <c r="N95" s="18"/>
      <c r="O95" s="1">
        <f t="shared" si="31"/>
        <v>-0.2</v>
      </c>
      <c r="P95" s="19">
        <v>20</v>
      </c>
      <c r="Q95" s="21">
        <f t="shared" si="36"/>
        <v>20</v>
      </c>
      <c r="R95" s="5"/>
      <c r="S95" s="5"/>
      <c r="T95" s="1"/>
      <c r="U95" s="1">
        <f t="shared" si="32"/>
        <v>-100</v>
      </c>
      <c r="V95" s="1">
        <f t="shared" si="33"/>
        <v>0</v>
      </c>
      <c r="W95" s="1">
        <v>0</v>
      </c>
      <c r="X95" s="1">
        <v>-1.4</v>
      </c>
      <c r="Y95" s="1">
        <v>-1.4</v>
      </c>
      <c r="Z95" s="1">
        <v>-1</v>
      </c>
      <c r="AA95" s="1">
        <v>-1.2</v>
      </c>
      <c r="AB95" s="1">
        <v>2.4</v>
      </c>
      <c r="AC95" s="18" t="s">
        <v>132</v>
      </c>
      <c r="AD95" s="1">
        <f t="shared" si="34"/>
        <v>3</v>
      </c>
      <c r="AE95" s="1">
        <f t="shared" si="35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134</v>
      </c>
      <c r="B96" s="1" t="s">
        <v>32</v>
      </c>
      <c r="C96" s="1">
        <v>133.404</v>
      </c>
      <c r="D96" s="1"/>
      <c r="E96" s="1">
        <v>17.204999999999998</v>
      </c>
      <c r="F96" s="1">
        <v>109.55200000000001</v>
      </c>
      <c r="G96" s="6">
        <v>1</v>
      </c>
      <c r="H96" s="1">
        <v>55</v>
      </c>
      <c r="I96" s="1" t="s">
        <v>33</v>
      </c>
      <c r="J96" s="1">
        <v>19.399999999999999</v>
      </c>
      <c r="K96" s="1">
        <f t="shared" si="27"/>
        <v>-2.1950000000000003</v>
      </c>
      <c r="L96" s="1">
        <f t="shared" si="30"/>
        <v>17.204999999999998</v>
      </c>
      <c r="M96" s="1"/>
      <c r="N96" s="1"/>
      <c r="O96" s="1">
        <f t="shared" si="31"/>
        <v>3.4409999999999998</v>
      </c>
      <c r="P96" s="5"/>
      <c r="Q96" s="21">
        <f t="shared" si="36"/>
        <v>0</v>
      </c>
      <c r="R96" s="5"/>
      <c r="S96" s="5"/>
      <c r="T96" s="1"/>
      <c r="U96" s="1">
        <f t="shared" si="32"/>
        <v>31.837256611450162</v>
      </c>
      <c r="V96" s="1">
        <f t="shared" si="33"/>
        <v>31.837256611450162</v>
      </c>
      <c r="W96" s="1">
        <v>4.2414000000000014</v>
      </c>
      <c r="X96" s="1">
        <v>3.6093999999999999</v>
      </c>
      <c r="Y96" s="1">
        <v>3.8849999999999998</v>
      </c>
      <c r="Z96" s="1">
        <v>11.3468</v>
      </c>
      <c r="AA96" s="1">
        <v>14.547800000000001</v>
      </c>
      <c r="AB96" s="1">
        <v>10.351599999999999</v>
      </c>
      <c r="AC96" s="13" t="s">
        <v>73</v>
      </c>
      <c r="AD96" s="1">
        <f t="shared" si="34"/>
        <v>0</v>
      </c>
      <c r="AE96" s="1">
        <f t="shared" si="35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0" t="s">
        <v>135</v>
      </c>
      <c r="B97" s="10" t="s">
        <v>38</v>
      </c>
      <c r="C97" s="10"/>
      <c r="D97" s="10">
        <v>500</v>
      </c>
      <c r="E97" s="10">
        <v>500</v>
      </c>
      <c r="F97" s="10"/>
      <c r="G97" s="11">
        <v>0</v>
      </c>
      <c r="H97" s="10" t="e">
        <v>#N/A</v>
      </c>
      <c r="I97" s="10" t="s">
        <v>103</v>
      </c>
      <c r="J97" s="10">
        <v>500</v>
      </c>
      <c r="K97" s="10">
        <f t="shared" si="27"/>
        <v>0</v>
      </c>
      <c r="L97" s="10">
        <f t="shared" si="30"/>
        <v>0</v>
      </c>
      <c r="M97" s="10">
        <v>500</v>
      </c>
      <c r="N97" s="10"/>
      <c r="O97" s="10">
        <f t="shared" si="31"/>
        <v>0</v>
      </c>
      <c r="P97" s="12"/>
      <c r="Q97" s="12"/>
      <c r="R97" s="12"/>
      <c r="S97" s="12"/>
      <c r="T97" s="10"/>
      <c r="U97" s="10" t="e">
        <f t="shared" si="32"/>
        <v>#DIV/0!</v>
      </c>
      <c r="V97" s="10" t="e">
        <f t="shared" si="33"/>
        <v>#DIV/0!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/>
      <c r="AD97" s="10">
        <f t="shared" si="34"/>
        <v>0</v>
      </c>
      <c r="AE97" s="10">
        <f t="shared" si="35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136</v>
      </c>
      <c r="B98" s="1" t="s">
        <v>38</v>
      </c>
      <c r="C98" s="1">
        <v>62</v>
      </c>
      <c r="D98" s="1">
        <v>265</v>
      </c>
      <c r="E98" s="1">
        <v>274</v>
      </c>
      <c r="F98" s="1">
        <v>50</v>
      </c>
      <c r="G98" s="6">
        <v>0.4</v>
      </c>
      <c r="H98" s="1">
        <v>55</v>
      </c>
      <c r="I98" s="1" t="s">
        <v>33</v>
      </c>
      <c r="J98" s="1">
        <v>275</v>
      </c>
      <c r="K98" s="1">
        <f t="shared" si="27"/>
        <v>-1</v>
      </c>
      <c r="L98" s="1">
        <f t="shared" si="30"/>
        <v>24</v>
      </c>
      <c r="M98" s="1">
        <v>250</v>
      </c>
      <c r="N98" s="1"/>
      <c r="O98" s="1">
        <f t="shared" si="31"/>
        <v>4.8</v>
      </c>
      <c r="P98" s="5">
        <v>10</v>
      </c>
      <c r="Q98" s="21">
        <f t="shared" ref="Q98:Q110" si="37">P98-R98</f>
        <v>10</v>
      </c>
      <c r="R98" s="5"/>
      <c r="S98" s="5"/>
      <c r="T98" s="1"/>
      <c r="U98" s="1">
        <f t="shared" si="32"/>
        <v>12.5</v>
      </c>
      <c r="V98" s="1">
        <f t="shared" si="33"/>
        <v>10.416666666666668</v>
      </c>
      <c r="W98" s="1">
        <v>4.5999999999999996</v>
      </c>
      <c r="X98" s="1">
        <v>3.6</v>
      </c>
      <c r="Y98" s="1">
        <v>4</v>
      </c>
      <c r="Z98" s="1">
        <v>7.4</v>
      </c>
      <c r="AA98" s="1">
        <v>8</v>
      </c>
      <c r="AB98" s="1">
        <v>8.4</v>
      </c>
      <c r="AC98" s="1"/>
      <c r="AD98" s="1">
        <f t="shared" si="34"/>
        <v>4</v>
      </c>
      <c r="AE98" s="1">
        <f t="shared" si="35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137</v>
      </c>
      <c r="B99" s="1" t="s">
        <v>32</v>
      </c>
      <c r="C99" s="1">
        <v>98.507999999999996</v>
      </c>
      <c r="D99" s="1">
        <v>12.032</v>
      </c>
      <c r="E99" s="1">
        <v>26.599</v>
      </c>
      <c r="F99" s="1">
        <v>81.281000000000006</v>
      </c>
      <c r="G99" s="6">
        <v>1</v>
      </c>
      <c r="H99" s="1">
        <v>55</v>
      </c>
      <c r="I99" s="1" t="s">
        <v>33</v>
      </c>
      <c r="J99" s="1">
        <v>25.9</v>
      </c>
      <c r="K99" s="1">
        <f t="shared" si="27"/>
        <v>0.69900000000000162</v>
      </c>
      <c r="L99" s="1">
        <f t="shared" si="30"/>
        <v>26.599</v>
      </c>
      <c r="M99" s="1"/>
      <c r="N99" s="1"/>
      <c r="O99" s="1">
        <f t="shared" si="31"/>
        <v>5.3197999999999999</v>
      </c>
      <c r="P99" s="5"/>
      <c r="Q99" s="21">
        <f t="shared" si="37"/>
        <v>0</v>
      </c>
      <c r="R99" s="5"/>
      <c r="S99" s="5"/>
      <c r="T99" s="1"/>
      <c r="U99" s="1">
        <f t="shared" si="32"/>
        <v>15.278957855558481</v>
      </c>
      <c r="V99" s="1">
        <f t="shared" si="33"/>
        <v>15.278957855558481</v>
      </c>
      <c r="W99" s="1">
        <v>3.4447999999999999</v>
      </c>
      <c r="X99" s="1">
        <v>2.8946000000000001</v>
      </c>
      <c r="Y99" s="1">
        <v>3.8723999999999998</v>
      </c>
      <c r="Z99" s="1">
        <v>8.8268000000000004</v>
      </c>
      <c r="AA99" s="1">
        <v>9.9156000000000013</v>
      </c>
      <c r="AB99" s="1">
        <v>11.8438</v>
      </c>
      <c r="AC99" s="13" t="s">
        <v>73</v>
      </c>
      <c r="AD99" s="1">
        <f t="shared" si="34"/>
        <v>0</v>
      </c>
      <c r="AE99" s="1">
        <f t="shared" si="35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138</v>
      </c>
      <c r="B100" s="1" t="s">
        <v>38</v>
      </c>
      <c r="C100" s="1">
        <v>76</v>
      </c>
      <c r="D100" s="1"/>
      <c r="E100" s="1">
        <v>19</v>
      </c>
      <c r="F100" s="1">
        <v>40</v>
      </c>
      <c r="G100" s="6">
        <v>0.4</v>
      </c>
      <c r="H100" s="1">
        <v>55</v>
      </c>
      <c r="I100" s="1" t="s">
        <v>33</v>
      </c>
      <c r="J100" s="1">
        <v>19</v>
      </c>
      <c r="K100" s="1">
        <f t="shared" si="27"/>
        <v>0</v>
      </c>
      <c r="L100" s="1">
        <f t="shared" si="30"/>
        <v>19</v>
      </c>
      <c r="M100" s="1"/>
      <c r="N100" s="1"/>
      <c r="O100" s="1">
        <f t="shared" si="31"/>
        <v>3.8</v>
      </c>
      <c r="P100" s="5"/>
      <c r="Q100" s="21">
        <f t="shared" si="37"/>
        <v>0</v>
      </c>
      <c r="R100" s="5"/>
      <c r="S100" s="5"/>
      <c r="T100" s="1"/>
      <c r="U100" s="1">
        <f t="shared" si="32"/>
        <v>10.526315789473685</v>
      </c>
      <c r="V100" s="1">
        <f t="shared" si="33"/>
        <v>10.526315789473685</v>
      </c>
      <c r="W100" s="1">
        <v>4.4000000000000004</v>
      </c>
      <c r="X100" s="1">
        <v>3.6</v>
      </c>
      <c r="Y100" s="1">
        <v>4.2</v>
      </c>
      <c r="Z100" s="1">
        <v>9.8000000000000007</v>
      </c>
      <c r="AA100" s="1">
        <v>9</v>
      </c>
      <c r="AB100" s="1">
        <v>8.8000000000000007</v>
      </c>
      <c r="AC100" s="1"/>
      <c r="AD100" s="1">
        <f t="shared" si="34"/>
        <v>0</v>
      </c>
      <c r="AE100" s="1">
        <f t="shared" si="35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139</v>
      </c>
      <c r="B101" s="1" t="s">
        <v>32</v>
      </c>
      <c r="C101" s="1">
        <v>122.59699999999999</v>
      </c>
      <c r="D101" s="1">
        <v>22.501000000000001</v>
      </c>
      <c r="E101" s="1">
        <v>82.028000000000006</v>
      </c>
      <c r="F101" s="1">
        <v>48.307000000000002</v>
      </c>
      <c r="G101" s="6">
        <v>1</v>
      </c>
      <c r="H101" s="1">
        <v>50</v>
      </c>
      <c r="I101" s="1" t="s">
        <v>33</v>
      </c>
      <c r="J101" s="1">
        <v>77.099999999999994</v>
      </c>
      <c r="K101" s="1">
        <f t="shared" si="27"/>
        <v>4.9280000000000115</v>
      </c>
      <c r="L101" s="1">
        <f t="shared" si="30"/>
        <v>82.028000000000006</v>
      </c>
      <c r="M101" s="1"/>
      <c r="N101" s="1">
        <v>71.495999999999995</v>
      </c>
      <c r="O101" s="1">
        <f t="shared" si="31"/>
        <v>16.4056</v>
      </c>
      <c r="P101" s="5">
        <f t="shared" ref="P101" si="38">11*O101-N101-F101</f>
        <v>60.658600000000007</v>
      </c>
      <c r="Q101" s="21">
        <f t="shared" si="37"/>
        <v>60.658600000000007</v>
      </c>
      <c r="R101" s="5"/>
      <c r="S101" s="5"/>
      <c r="T101" s="1"/>
      <c r="U101" s="1">
        <f t="shared" si="32"/>
        <v>11</v>
      </c>
      <c r="V101" s="1">
        <f t="shared" si="33"/>
        <v>7.3025674160042913</v>
      </c>
      <c r="W101" s="1">
        <v>14.2028</v>
      </c>
      <c r="X101" s="1">
        <v>11.8278</v>
      </c>
      <c r="Y101" s="1">
        <v>13.8352</v>
      </c>
      <c r="Z101" s="1">
        <v>15.4688</v>
      </c>
      <c r="AA101" s="1">
        <v>15.397399999999999</v>
      </c>
      <c r="AB101" s="1">
        <v>10.8752</v>
      </c>
      <c r="AC101" s="1"/>
      <c r="AD101" s="1">
        <f t="shared" si="34"/>
        <v>61</v>
      </c>
      <c r="AE101" s="1">
        <f t="shared" si="35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140</v>
      </c>
      <c r="B102" s="1" t="s">
        <v>32</v>
      </c>
      <c r="C102" s="1">
        <v>2422.058</v>
      </c>
      <c r="D102" s="1">
        <v>4380.43</v>
      </c>
      <c r="E102" s="1">
        <v>2596.6109999999999</v>
      </c>
      <c r="F102" s="1">
        <v>3686.835</v>
      </c>
      <c r="G102" s="6">
        <v>1</v>
      </c>
      <c r="H102" s="1">
        <v>60</v>
      </c>
      <c r="I102" s="1" t="s">
        <v>33</v>
      </c>
      <c r="J102" s="1">
        <v>2491.4</v>
      </c>
      <c r="K102" s="1">
        <f t="shared" ref="K102:K116" si="39">E102-J102</f>
        <v>105.21099999999979</v>
      </c>
      <c r="L102" s="1">
        <f t="shared" si="30"/>
        <v>2596.6109999999999</v>
      </c>
      <c r="M102" s="1"/>
      <c r="N102" s="1">
        <v>728.94203999999945</v>
      </c>
      <c r="O102" s="1">
        <f t="shared" si="31"/>
        <v>519.32219999999995</v>
      </c>
      <c r="P102" s="5">
        <v>2100</v>
      </c>
      <c r="Q102" s="21">
        <f t="shared" si="37"/>
        <v>2100</v>
      </c>
      <c r="R102" s="5"/>
      <c r="S102" s="5"/>
      <c r="T102" s="1"/>
      <c r="U102" s="1">
        <f t="shared" si="32"/>
        <v>12.54669459537836</v>
      </c>
      <c r="V102" s="1">
        <f t="shared" si="33"/>
        <v>8.5029622072771005</v>
      </c>
      <c r="W102" s="1">
        <v>502.08580000000001</v>
      </c>
      <c r="X102" s="1">
        <v>522.57939999999996</v>
      </c>
      <c r="Y102" s="1">
        <v>519.28980000000001</v>
      </c>
      <c r="Z102" s="1">
        <v>504.04660000000001</v>
      </c>
      <c r="AA102" s="1">
        <v>499.91879999999998</v>
      </c>
      <c r="AB102" s="1">
        <v>445.12459999999999</v>
      </c>
      <c r="AC102" s="1"/>
      <c r="AD102" s="1">
        <f t="shared" si="34"/>
        <v>2100</v>
      </c>
      <c r="AE102" s="1">
        <f t="shared" si="35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141</v>
      </c>
      <c r="B103" s="1" t="s">
        <v>38</v>
      </c>
      <c r="C103" s="1">
        <v>26</v>
      </c>
      <c r="D103" s="1">
        <v>18</v>
      </c>
      <c r="E103" s="1">
        <v>11</v>
      </c>
      <c r="F103" s="1">
        <v>32</v>
      </c>
      <c r="G103" s="6">
        <v>0.3</v>
      </c>
      <c r="H103" s="1">
        <v>40</v>
      </c>
      <c r="I103" s="1" t="s">
        <v>33</v>
      </c>
      <c r="J103" s="1">
        <v>13</v>
      </c>
      <c r="K103" s="1">
        <f t="shared" si="39"/>
        <v>-2</v>
      </c>
      <c r="L103" s="1">
        <f t="shared" si="30"/>
        <v>11</v>
      </c>
      <c r="M103" s="1"/>
      <c r="N103" s="1"/>
      <c r="O103" s="1">
        <f t="shared" si="31"/>
        <v>2.2000000000000002</v>
      </c>
      <c r="P103" s="5"/>
      <c r="Q103" s="21">
        <f t="shared" si="37"/>
        <v>0</v>
      </c>
      <c r="R103" s="5"/>
      <c r="S103" s="5"/>
      <c r="T103" s="1"/>
      <c r="U103" s="1">
        <f t="shared" si="32"/>
        <v>14.545454545454545</v>
      </c>
      <c r="V103" s="1">
        <f t="shared" si="33"/>
        <v>14.545454545454545</v>
      </c>
      <c r="W103" s="1">
        <v>2.2000000000000002</v>
      </c>
      <c r="X103" s="1">
        <v>4</v>
      </c>
      <c r="Y103" s="1">
        <v>4.4000000000000004</v>
      </c>
      <c r="Z103" s="1">
        <v>1.6</v>
      </c>
      <c r="AA103" s="1">
        <v>1.4</v>
      </c>
      <c r="AB103" s="1">
        <v>3.4</v>
      </c>
      <c r="AC103" s="13" t="s">
        <v>73</v>
      </c>
      <c r="AD103" s="1">
        <f t="shared" si="34"/>
        <v>0</v>
      </c>
      <c r="AE103" s="1">
        <f t="shared" si="35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142</v>
      </c>
      <c r="B104" s="1" t="s">
        <v>32</v>
      </c>
      <c r="C104" s="1">
        <v>1389.991</v>
      </c>
      <c r="D104" s="1">
        <v>1522.9849999999999</v>
      </c>
      <c r="E104" s="1">
        <v>1619.3920000000001</v>
      </c>
      <c r="F104" s="1">
        <v>1039.04</v>
      </c>
      <c r="G104" s="6">
        <v>1</v>
      </c>
      <c r="H104" s="1">
        <v>60</v>
      </c>
      <c r="I104" s="1" t="s">
        <v>143</v>
      </c>
      <c r="J104" s="1">
        <v>1594.8</v>
      </c>
      <c r="K104" s="1">
        <f t="shared" si="39"/>
        <v>24.592000000000098</v>
      </c>
      <c r="L104" s="1">
        <f t="shared" si="30"/>
        <v>1619.3920000000001</v>
      </c>
      <c r="M104" s="1"/>
      <c r="N104" s="1">
        <v>2060.6303600000001</v>
      </c>
      <c r="O104" s="1">
        <f t="shared" si="31"/>
        <v>323.8784</v>
      </c>
      <c r="P104" s="5">
        <f>13*O104-N104-F104</f>
        <v>1110.7488400000002</v>
      </c>
      <c r="Q104" s="21">
        <f t="shared" si="37"/>
        <v>1110.7488400000002</v>
      </c>
      <c r="R104" s="5"/>
      <c r="S104" s="5"/>
      <c r="T104" s="1"/>
      <c r="U104" s="1">
        <f t="shared" si="32"/>
        <v>13</v>
      </c>
      <c r="V104" s="1">
        <f t="shared" si="33"/>
        <v>9.5704757094020483</v>
      </c>
      <c r="W104" s="1">
        <v>322.85840000000002</v>
      </c>
      <c r="X104" s="1">
        <v>164.011</v>
      </c>
      <c r="Y104" s="1">
        <v>300.75639999999999</v>
      </c>
      <c r="Z104" s="1">
        <v>304.33960000000002</v>
      </c>
      <c r="AA104" s="1">
        <v>153.7784</v>
      </c>
      <c r="AB104" s="1">
        <v>306.30779999999999</v>
      </c>
      <c r="AC104" s="1"/>
      <c r="AD104" s="1">
        <f t="shared" si="34"/>
        <v>1111</v>
      </c>
      <c r="AE104" s="1">
        <f t="shared" si="35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144</v>
      </c>
      <c r="B105" s="1" t="s">
        <v>38</v>
      </c>
      <c r="C105" s="1">
        <v>23</v>
      </c>
      <c r="D105" s="1"/>
      <c r="E105" s="1">
        <v>3</v>
      </c>
      <c r="F105" s="1">
        <v>15</v>
      </c>
      <c r="G105" s="6">
        <v>0.1</v>
      </c>
      <c r="H105" s="1">
        <v>60</v>
      </c>
      <c r="I105" s="1" t="s">
        <v>33</v>
      </c>
      <c r="J105" s="1">
        <v>5</v>
      </c>
      <c r="K105" s="1">
        <f t="shared" si="39"/>
        <v>-2</v>
      </c>
      <c r="L105" s="1">
        <f t="shared" si="30"/>
        <v>3</v>
      </c>
      <c r="M105" s="1"/>
      <c r="N105" s="1"/>
      <c r="O105" s="1">
        <f t="shared" si="31"/>
        <v>0.6</v>
      </c>
      <c r="P105" s="5"/>
      <c r="Q105" s="21">
        <f t="shared" si="37"/>
        <v>0</v>
      </c>
      <c r="R105" s="5"/>
      <c r="S105" s="5"/>
      <c r="T105" s="1"/>
      <c r="U105" s="1">
        <f t="shared" si="32"/>
        <v>25</v>
      </c>
      <c r="V105" s="1">
        <f t="shared" si="33"/>
        <v>25</v>
      </c>
      <c r="W105" s="1">
        <v>0.4</v>
      </c>
      <c r="X105" s="1">
        <v>0.2</v>
      </c>
      <c r="Y105" s="1">
        <v>0.6</v>
      </c>
      <c r="Z105" s="1">
        <v>0.4</v>
      </c>
      <c r="AA105" s="1">
        <v>0</v>
      </c>
      <c r="AB105" s="1">
        <v>1.2</v>
      </c>
      <c r="AC105" s="13" t="s">
        <v>73</v>
      </c>
      <c r="AD105" s="1">
        <f t="shared" si="34"/>
        <v>0</v>
      </c>
      <c r="AE105" s="1">
        <f t="shared" si="35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145</v>
      </c>
      <c r="B106" s="1" t="s">
        <v>32</v>
      </c>
      <c r="C106" s="1">
        <v>2069.3530000000001</v>
      </c>
      <c r="D106" s="1">
        <v>6200.22</v>
      </c>
      <c r="E106" s="1">
        <v>3395.6869999999999</v>
      </c>
      <c r="F106" s="1">
        <v>4450.9489999999996</v>
      </c>
      <c r="G106" s="6">
        <v>1</v>
      </c>
      <c r="H106" s="1">
        <v>60</v>
      </c>
      <c r="I106" s="1" t="s">
        <v>33</v>
      </c>
      <c r="J106" s="1">
        <v>3337.15</v>
      </c>
      <c r="K106" s="1">
        <f t="shared" si="39"/>
        <v>58.536999999999807</v>
      </c>
      <c r="L106" s="1">
        <f t="shared" si="30"/>
        <v>3395.6869999999999</v>
      </c>
      <c r="M106" s="1"/>
      <c r="N106" s="1"/>
      <c r="O106" s="1">
        <f t="shared" si="31"/>
        <v>679.13739999999996</v>
      </c>
      <c r="P106" s="5">
        <v>4400</v>
      </c>
      <c r="Q106" s="21">
        <f t="shared" si="37"/>
        <v>2400</v>
      </c>
      <c r="R106" s="5">
        <v>2000</v>
      </c>
      <c r="S106" s="5"/>
      <c r="T106" s="1"/>
      <c r="U106" s="1">
        <f t="shared" si="32"/>
        <v>13.032633749812632</v>
      </c>
      <c r="V106" s="1">
        <f t="shared" si="33"/>
        <v>6.5538269575493855</v>
      </c>
      <c r="W106" s="1">
        <v>534.42139999999995</v>
      </c>
      <c r="X106" s="1">
        <v>650.33320000000003</v>
      </c>
      <c r="Y106" s="1">
        <v>648.43380000000002</v>
      </c>
      <c r="Z106" s="1">
        <v>523.34860000000003</v>
      </c>
      <c r="AA106" s="1">
        <v>528.88199999999995</v>
      </c>
      <c r="AB106" s="1">
        <v>616.27319999999997</v>
      </c>
      <c r="AC106" s="1"/>
      <c r="AD106" s="1">
        <f t="shared" si="34"/>
        <v>2400</v>
      </c>
      <c r="AE106" s="1">
        <f t="shared" si="35"/>
        <v>2000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 t="s">
        <v>146</v>
      </c>
      <c r="B107" s="1" t="s">
        <v>32</v>
      </c>
      <c r="C107" s="1">
        <v>1905.019</v>
      </c>
      <c r="D107" s="1">
        <v>2822.9470000000001</v>
      </c>
      <c r="E107" s="1">
        <v>1961.675</v>
      </c>
      <c r="F107" s="1">
        <v>2247.645</v>
      </c>
      <c r="G107" s="6">
        <v>1</v>
      </c>
      <c r="H107" s="1">
        <v>60</v>
      </c>
      <c r="I107" s="1" t="s">
        <v>143</v>
      </c>
      <c r="J107" s="1">
        <v>1891.95</v>
      </c>
      <c r="K107" s="1">
        <f t="shared" si="39"/>
        <v>69.724999999999909</v>
      </c>
      <c r="L107" s="1">
        <f t="shared" si="30"/>
        <v>1961.675</v>
      </c>
      <c r="M107" s="1"/>
      <c r="N107" s="1">
        <v>269.20899999999921</v>
      </c>
      <c r="O107" s="1">
        <f t="shared" si="31"/>
        <v>392.33499999999998</v>
      </c>
      <c r="P107" s="5">
        <v>2600</v>
      </c>
      <c r="Q107" s="21">
        <f t="shared" si="37"/>
        <v>2600</v>
      </c>
      <c r="R107" s="5"/>
      <c r="S107" s="5"/>
      <c r="T107" s="1"/>
      <c r="U107" s="1">
        <f t="shared" si="32"/>
        <v>13.042053347267004</v>
      </c>
      <c r="V107" s="1">
        <f t="shared" si="33"/>
        <v>6.415063657333655</v>
      </c>
      <c r="W107" s="1">
        <v>332.48180000000002</v>
      </c>
      <c r="X107" s="1">
        <v>353.2792</v>
      </c>
      <c r="Y107" s="1">
        <v>341.12279999999998</v>
      </c>
      <c r="Z107" s="1">
        <v>359.13319999999999</v>
      </c>
      <c r="AA107" s="1">
        <v>375.11</v>
      </c>
      <c r="AB107" s="1">
        <v>333.64659999999998</v>
      </c>
      <c r="AC107" s="1" t="s">
        <v>109</v>
      </c>
      <c r="AD107" s="1">
        <f t="shared" si="34"/>
        <v>2600</v>
      </c>
      <c r="AE107" s="1">
        <f t="shared" si="35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147</v>
      </c>
      <c r="B108" s="1" t="s">
        <v>32</v>
      </c>
      <c r="C108" s="1">
        <v>31.72</v>
      </c>
      <c r="D108" s="1">
        <v>359.57499999999999</v>
      </c>
      <c r="E108" s="1">
        <v>13.202</v>
      </c>
      <c r="F108" s="1">
        <v>346.303</v>
      </c>
      <c r="G108" s="6">
        <v>1</v>
      </c>
      <c r="H108" s="1">
        <v>55</v>
      </c>
      <c r="I108" s="1" t="s">
        <v>33</v>
      </c>
      <c r="J108" s="1">
        <v>15.3</v>
      </c>
      <c r="K108" s="1">
        <f t="shared" si="39"/>
        <v>-2.0980000000000008</v>
      </c>
      <c r="L108" s="1">
        <f t="shared" si="30"/>
        <v>13.202</v>
      </c>
      <c r="M108" s="1"/>
      <c r="N108" s="1"/>
      <c r="O108" s="1">
        <f t="shared" si="31"/>
        <v>2.6404000000000001</v>
      </c>
      <c r="P108" s="5"/>
      <c r="Q108" s="21">
        <f t="shared" si="37"/>
        <v>0</v>
      </c>
      <c r="R108" s="5"/>
      <c r="S108" s="5"/>
      <c r="T108" s="1"/>
      <c r="U108" s="1">
        <f t="shared" si="32"/>
        <v>131.1555067414028</v>
      </c>
      <c r="V108" s="1">
        <f t="shared" si="33"/>
        <v>131.1555067414028</v>
      </c>
      <c r="W108" s="1">
        <v>6.3579999999999997</v>
      </c>
      <c r="X108" s="1">
        <v>30.818200000000001</v>
      </c>
      <c r="Y108" s="1">
        <v>24.4602</v>
      </c>
      <c r="Z108" s="1">
        <v>0</v>
      </c>
      <c r="AA108" s="1">
        <v>0</v>
      </c>
      <c r="AB108" s="1">
        <v>0</v>
      </c>
      <c r="AC108" s="1" t="s">
        <v>148</v>
      </c>
      <c r="AD108" s="1">
        <f t="shared" si="34"/>
        <v>0</v>
      </c>
      <c r="AE108" s="1">
        <f t="shared" si="35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 t="s">
        <v>149</v>
      </c>
      <c r="B109" s="1" t="s">
        <v>32</v>
      </c>
      <c r="C109" s="1"/>
      <c r="D109" s="1">
        <v>353.59300000000002</v>
      </c>
      <c r="E109" s="1">
        <v>14.632999999999999</v>
      </c>
      <c r="F109" s="1">
        <v>338.96</v>
      </c>
      <c r="G109" s="6">
        <v>1</v>
      </c>
      <c r="H109" s="1">
        <v>55</v>
      </c>
      <c r="I109" s="1" t="s">
        <v>33</v>
      </c>
      <c r="J109" s="1">
        <v>15.4</v>
      </c>
      <c r="K109" s="1">
        <f t="shared" si="39"/>
        <v>-0.76700000000000124</v>
      </c>
      <c r="L109" s="1">
        <f t="shared" si="30"/>
        <v>14.632999999999999</v>
      </c>
      <c r="M109" s="1"/>
      <c r="N109" s="1"/>
      <c r="O109" s="1">
        <f t="shared" si="31"/>
        <v>2.9265999999999996</v>
      </c>
      <c r="P109" s="5"/>
      <c r="Q109" s="21">
        <f t="shared" si="37"/>
        <v>0</v>
      </c>
      <c r="R109" s="5"/>
      <c r="S109" s="5"/>
      <c r="T109" s="1"/>
      <c r="U109" s="1">
        <f t="shared" si="32"/>
        <v>115.82040593179799</v>
      </c>
      <c r="V109" s="1">
        <f t="shared" si="33"/>
        <v>115.82040593179799</v>
      </c>
      <c r="W109" s="1">
        <v>0</v>
      </c>
      <c r="X109" s="1">
        <v>30.5228</v>
      </c>
      <c r="Y109" s="1">
        <v>30.5228</v>
      </c>
      <c r="Z109" s="1">
        <v>0</v>
      </c>
      <c r="AA109" s="1">
        <v>0</v>
      </c>
      <c r="AB109" s="1">
        <v>0</v>
      </c>
      <c r="AC109" s="1" t="s">
        <v>148</v>
      </c>
      <c r="AD109" s="1">
        <f t="shared" si="34"/>
        <v>0</v>
      </c>
      <c r="AE109" s="1">
        <f t="shared" si="35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 t="s">
        <v>150</v>
      </c>
      <c r="B110" s="1" t="s">
        <v>32</v>
      </c>
      <c r="C110" s="1">
        <v>24.228000000000002</v>
      </c>
      <c r="D110" s="1">
        <v>289.58800000000002</v>
      </c>
      <c r="E110" s="1">
        <v>17.437999999999999</v>
      </c>
      <c r="F110" s="1">
        <v>277.53199999999998</v>
      </c>
      <c r="G110" s="6">
        <v>1</v>
      </c>
      <c r="H110" s="1">
        <v>55</v>
      </c>
      <c r="I110" s="1" t="s">
        <v>33</v>
      </c>
      <c r="J110" s="1">
        <v>20.399999999999999</v>
      </c>
      <c r="K110" s="1">
        <f t="shared" si="39"/>
        <v>-2.9619999999999997</v>
      </c>
      <c r="L110" s="1">
        <f t="shared" si="30"/>
        <v>17.437999999999999</v>
      </c>
      <c r="M110" s="1"/>
      <c r="N110" s="1"/>
      <c r="O110" s="1">
        <f t="shared" si="31"/>
        <v>3.4875999999999996</v>
      </c>
      <c r="P110" s="5"/>
      <c r="Q110" s="21">
        <f t="shared" si="37"/>
        <v>0</v>
      </c>
      <c r="R110" s="5"/>
      <c r="S110" s="5"/>
      <c r="T110" s="1"/>
      <c r="U110" s="1">
        <f t="shared" si="32"/>
        <v>79.576786328707428</v>
      </c>
      <c r="V110" s="1">
        <f t="shared" si="33"/>
        <v>79.576786328707428</v>
      </c>
      <c r="W110" s="1">
        <v>4.8423999999999996</v>
      </c>
      <c r="X110" s="1">
        <v>23.718599999999999</v>
      </c>
      <c r="Y110" s="1">
        <v>20.491599999999998</v>
      </c>
      <c r="Z110" s="1">
        <v>0</v>
      </c>
      <c r="AA110" s="1">
        <v>0</v>
      </c>
      <c r="AB110" s="1">
        <v>0</v>
      </c>
      <c r="AC110" s="1" t="s">
        <v>148</v>
      </c>
      <c r="AD110" s="1">
        <f t="shared" si="34"/>
        <v>0</v>
      </c>
      <c r="AE110" s="1">
        <f t="shared" si="35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5" t="s">
        <v>151</v>
      </c>
      <c r="B111" s="15" t="s">
        <v>32</v>
      </c>
      <c r="C111" s="15"/>
      <c r="D111" s="15"/>
      <c r="E111" s="15"/>
      <c r="F111" s="15"/>
      <c r="G111" s="16">
        <v>0</v>
      </c>
      <c r="H111" s="15">
        <v>60</v>
      </c>
      <c r="I111" s="15" t="s">
        <v>33</v>
      </c>
      <c r="J111" s="15"/>
      <c r="K111" s="15">
        <f t="shared" si="39"/>
        <v>0</v>
      </c>
      <c r="L111" s="15">
        <f t="shared" si="30"/>
        <v>0</v>
      </c>
      <c r="M111" s="15"/>
      <c r="N111" s="15"/>
      <c r="O111" s="15">
        <f t="shared" si="31"/>
        <v>0</v>
      </c>
      <c r="P111" s="17"/>
      <c r="Q111" s="17"/>
      <c r="R111" s="17"/>
      <c r="S111" s="17"/>
      <c r="T111" s="15"/>
      <c r="U111" s="15" t="e">
        <f t="shared" si="32"/>
        <v>#DIV/0!</v>
      </c>
      <c r="V111" s="15" t="e">
        <f t="shared" si="33"/>
        <v>#DIV/0!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 t="s">
        <v>52</v>
      </c>
      <c r="AD111" s="15">
        <f t="shared" si="34"/>
        <v>0</v>
      </c>
      <c r="AE111" s="15">
        <f t="shared" si="35"/>
        <v>0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0" t="s">
        <v>152</v>
      </c>
      <c r="B112" s="10" t="s">
        <v>38</v>
      </c>
      <c r="C112" s="10"/>
      <c r="D112" s="10">
        <v>270</v>
      </c>
      <c r="E112" s="10">
        <v>270</v>
      </c>
      <c r="F112" s="10"/>
      <c r="G112" s="11">
        <v>0</v>
      </c>
      <c r="H112" s="10" t="e">
        <v>#N/A</v>
      </c>
      <c r="I112" s="10" t="s">
        <v>103</v>
      </c>
      <c r="J112" s="10">
        <v>270</v>
      </c>
      <c r="K112" s="10">
        <f t="shared" si="39"/>
        <v>0</v>
      </c>
      <c r="L112" s="10">
        <f t="shared" si="30"/>
        <v>0</v>
      </c>
      <c r="M112" s="10">
        <v>270</v>
      </c>
      <c r="N112" s="10"/>
      <c r="O112" s="10">
        <f t="shared" si="31"/>
        <v>0</v>
      </c>
      <c r="P112" s="12"/>
      <c r="Q112" s="12"/>
      <c r="R112" s="12"/>
      <c r="S112" s="12"/>
      <c r="T112" s="10"/>
      <c r="U112" s="10" t="e">
        <f t="shared" si="32"/>
        <v>#DIV/0!</v>
      </c>
      <c r="V112" s="10" t="e">
        <f t="shared" si="33"/>
        <v>#DIV/0!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/>
      <c r="AD112" s="10">
        <f t="shared" si="34"/>
        <v>0</v>
      </c>
      <c r="AE112" s="10">
        <f t="shared" si="35"/>
        <v>0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0" t="s">
        <v>153</v>
      </c>
      <c r="B113" s="10" t="s">
        <v>38</v>
      </c>
      <c r="C113" s="10"/>
      <c r="D113" s="10">
        <v>210</v>
      </c>
      <c r="E113" s="10">
        <v>210</v>
      </c>
      <c r="F113" s="10"/>
      <c r="G113" s="11">
        <v>0</v>
      </c>
      <c r="H113" s="10" t="e">
        <v>#N/A</v>
      </c>
      <c r="I113" s="10" t="s">
        <v>103</v>
      </c>
      <c r="J113" s="10">
        <v>210</v>
      </c>
      <c r="K113" s="10">
        <f t="shared" si="39"/>
        <v>0</v>
      </c>
      <c r="L113" s="10">
        <f t="shared" si="30"/>
        <v>0</v>
      </c>
      <c r="M113" s="10">
        <v>210</v>
      </c>
      <c r="N113" s="10"/>
      <c r="O113" s="10">
        <f t="shared" si="31"/>
        <v>0</v>
      </c>
      <c r="P113" s="12"/>
      <c r="Q113" s="12"/>
      <c r="R113" s="12"/>
      <c r="S113" s="12"/>
      <c r="T113" s="10"/>
      <c r="U113" s="10" t="e">
        <f t="shared" si="32"/>
        <v>#DIV/0!</v>
      </c>
      <c r="V113" s="10" t="e">
        <f t="shared" si="33"/>
        <v>#DIV/0!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/>
      <c r="AD113" s="10">
        <f t="shared" si="34"/>
        <v>0</v>
      </c>
      <c r="AE113" s="10">
        <f t="shared" si="35"/>
        <v>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 t="s">
        <v>154</v>
      </c>
      <c r="B114" s="1" t="s">
        <v>38</v>
      </c>
      <c r="C114" s="1">
        <v>75</v>
      </c>
      <c r="D114" s="1">
        <v>85</v>
      </c>
      <c r="E114" s="1">
        <v>40</v>
      </c>
      <c r="F114" s="1">
        <v>84</v>
      </c>
      <c r="G114" s="6">
        <v>0.3</v>
      </c>
      <c r="H114" s="1">
        <v>40</v>
      </c>
      <c r="I114" s="1" t="s">
        <v>33</v>
      </c>
      <c r="J114" s="1">
        <v>77</v>
      </c>
      <c r="K114" s="1">
        <f t="shared" si="39"/>
        <v>-37</v>
      </c>
      <c r="L114" s="1">
        <f t="shared" si="30"/>
        <v>40</v>
      </c>
      <c r="M114" s="1"/>
      <c r="N114" s="1">
        <v>58.599999999999987</v>
      </c>
      <c r="O114" s="1">
        <f t="shared" si="31"/>
        <v>8</v>
      </c>
      <c r="P114" s="5"/>
      <c r="Q114" s="21">
        <f t="shared" ref="Q114:Q115" si="40">P114-R114</f>
        <v>0</v>
      </c>
      <c r="R114" s="5"/>
      <c r="S114" s="5"/>
      <c r="T114" s="1"/>
      <c r="U114" s="1">
        <f t="shared" si="32"/>
        <v>17.824999999999999</v>
      </c>
      <c r="V114" s="1">
        <f t="shared" si="33"/>
        <v>17.824999999999999</v>
      </c>
      <c r="W114" s="1">
        <v>14</v>
      </c>
      <c r="X114" s="1">
        <v>11.4</v>
      </c>
      <c r="Y114" s="1">
        <v>5.4</v>
      </c>
      <c r="Z114" s="1">
        <v>0</v>
      </c>
      <c r="AA114" s="1">
        <v>0</v>
      </c>
      <c r="AB114" s="1">
        <v>0</v>
      </c>
      <c r="AC114" s="1" t="s">
        <v>148</v>
      </c>
      <c r="AD114" s="1">
        <f t="shared" si="34"/>
        <v>0</v>
      </c>
      <c r="AE114" s="1">
        <f t="shared" si="35"/>
        <v>0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 t="s">
        <v>155</v>
      </c>
      <c r="B115" s="1" t="s">
        <v>38</v>
      </c>
      <c r="C115" s="1">
        <v>80</v>
      </c>
      <c r="D115" s="1">
        <v>61</v>
      </c>
      <c r="E115" s="1">
        <v>45</v>
      </c>
      <c r="F115" s="1">
        <v>60</v>
      </c>
      <c r="G115" s="6">
        <v>0.3</v>
      </c>
      <c r="H115" s="1">
        <v>40</v>
      </c>
      <c r="I115" s="1" t="s">
        <v>33</v>
      </c>
      <c r="J115" s="1">
        <v>71</v>
      </c>
      <c r="K115" s="1">
        <f t="shared" si="39"/>
        <v>-26</v>
      </c>
      <c r="L115" s="1">
        <f t="shared" si="30"/>
        <v>45</v>
      </c>
      <c r="M115" s="1"/>
      <c r="N115" s="1">
        <v>85</v>
      </c>
      <c r="O115" s="1">
        <f t="shared" si="31"/>
        <v>9</v>
      </c>
      <c r="P115" s="5"/>
      <c r="Q115" s="21">
        <f t="shared" si="40"/>
        <v>0</v>
      </c>
      <c r="R115" s="5"/>
      <c r="S115" s="5"/>
      <c r="T115" s="1"/>
      <c r="U115" s="1">
        <f t="shared" si="32"/>
        <v>16.111111111111111</v>
      </c>
      <c r="V115" s="1">
        <f t="shared" si="33"/>
        <v>16.111111111111111</v>
      </c>
      <c r="W115" s="1">
        <v>14.2</v>
      </c>
      <c r="X115" s="1">
        <v>10</v>
      </c>
      <c r="Y115" s="1">
        <v>4.4000000000000004</v>
      </c>
      <c r="Z115" s="1">
        <v>0</v>
      </c>
      <c r="AA115" s="1">
        <v>0</v>
      </c>
      <c r="AB115" s="1">
        <v>0</v>
      </c>
      <c r="AC115" s="1" t="s">
        <v>148</v>
      </c>
      <c r="AD115" s="1">
        <f t="shared" si="34"/>
        <v>0</v>
      </c>
      <c r="AE115" s="1">
        <f t="shared" si="35"/>
        <v>0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0" t="s">
        <v>156</v>
      </c>
      <c r="B116" s="10" t="s">
        <v>38</v>
      </c>
      <c r="C116" s="10">
        <v>51</v>
      </c>
      <c r="D116" s="10"/>
      <c r="E116" s="10"/>
      <c r="F116" s="10"/>
      <c r="G116" s="11">
        <v>0</v>
      </c>
      <c r="H116" s="10" t="e">
        <v>#N/A</v>
      </c>
      <c r="I116" s="10" t="s">
        <v>103</v>
      </c>
      <c r="J116" s="10"/>
      <c r="K116" s="10">
        <f t="shared" si="39"/>
        <v>0</v>
      </c>
      <c r="L116" s="10">
        <f t="shared" si="30"/>
        <v>0</v>
      </c>
      <c r="M116" s="10"/>
      <c r="N116" s="10"/>
      <c r="O116" s="10">
        <f t="shared" si="31"/>
        <v>0</v>
      </c>
      <c r="P116" s="12"/>
      <c r="Q116" s="12"/>
      <c r="R116" s="12"/>
      <c r="S116" s="12"/>
      <c r="T116" s="10"/>
      <c r="U116" s="10" t="e">
        <f t="shared" si="32"/>
        <v>#DIV/0!</v>
      </c>
      <c r="V116" s="10" t="e">
        <f t="shared" si="33"/>
        <v>#DIV/0!</v>
      </c>
      <c r="W116" s="10">
        <v>0</v>
      </c>
      <c r="X116" s="10">
        <v>1</v>
      </c>
      <c r="Y116" s="10">
        <v>1.4</v>
      </c>
      <c r="Z116" s="10">
        <v>0.8</v>
      </c>
      <c r="AA116" s="10">
        <v>0.4</v>
      </c>
      <c r="AB116" s="10">
        <v>0</v>
      </c>
      <c r="AC116" s="10" t="s">
        <v>157</v>
      </c>
      <c r="AD116" s="10">
        <f t="shared" si="34"/>
        <v>0</v>
      </c>
      <c r="AE116" s="10">
        <f t="shared" si="35"/>
        <v>0</v>
      </c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D116" xr:uid="{38FDAB47-5085-4A79-AB68-EEAD827B2B7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2024-09-19T13:02:42Z</dcterms:created>
  <dcterms:modified xsi:type="dcterms:W3CDTF">2024-09-20T07:39:52Z</dcterms:modified>
</cp:coreProperties>
</file>