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09,24 Пушкарный мал\"/>
    </mc:Choice>
  </mc:AlternateContent>
  <xr:revisionPtr revIDLastSave="0" documentId="13_ncr:1_{F38CD053-0884-49B0-B987-C9A5825442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Y583" i="2" s="1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Z557" i="2"/>
  <c r="Y557" i="2"/>
  <c r="BN557" i="2" s="1"/>
  <c r="BO556" i="2"/>
  <c r="BM556" i="2"/>
  <c r="Y556" i="2"/>
  <c r="BO555" i="2"/>
  <c r="BM555" i="2"/>
  <c r="Y555" i="2"/>
  <c r="BN555" i="2" s="1"/>
  <c r="BO554" i="2"/>
  <c r="BM554" i="2"/>
  <c r="Y554" i="2"/>
  <c r="BO553" i="2"/>
  <c r="BM553" i="2"/>
  <c r="Y553" i="2"/>
  <c r="BN553" i="2" s="1"/>
  <c r="BO552" i="2"/>
  <c r="BM552" i="2"/>
  <c r="Y552" i="2"/>
  <c r="BO551" i="2"/>
  <c r="BM551" i="2"/>
  <c r="Y551" i="2"/>
  <c r="BN551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X542" i="2"/>
  <c r="X541" i="2"/>
  <c r="BO540" i="2"/>
  <c r="BM540" i="2"/>
  <c r="Y540" i="2"/>
  <c r="BP540" i="2" s="1"/>
  <c r="BO539" i="2"/>
  <c r="BM539" i="2"/>
  <c r="Y539" i="2"/>
  <c r="Z539" i="2" s="1"/>
  <c r="BO538" i="2"/>
  <c r="BM538" i="2"/>
  <c r="Y538" i="2"/>
  <c r="BO537" i="2"/>
  <c r="BM537" i="2"/>
  <c r="Y537" i="2"/>
  <c r="Z537" i="2" s="1"/>
  <c r="BO536" i="2"/>
  <c r="BM536" i="2"/>
  <c r="Y536" i="2"/>
  <c r="BP536" i="2" s="1"/>
  <c r="BO535" i="2"/>
  <c r="BM535" i="2"/>
  <c r="Y535" i="2"/>
  <c r="BO534" i="2"/>
  <c r="BM534" i="2"/>
  <c r="Y534" i="2"/>
  <c r="Z534" i="2" s="1"/>
  <c r="X530" i="2"/>
  <c r="X529" i="2"/>
  <c r="BO528" i="2"/>
  <c r="BM528" i="2"/>
  <c r="Y528" i="2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O522" i="2"/>
  <c r="BM522" i="2"/>
  <c r="Y522" i="2"/>
  <c r="BP522" i="2" s="1"/>
  <c r="P522" i="2"/>
  <c r="X520" i="2"/>
  <c r="X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Z515" i="2" s="1"/>
  <c r="P515" i="2"/>
  <c r="BO514" i="2"/>
  <c r="BM514" i="2"/>
  <c r="Y514" i="2"/>
  <c r="P514" i="2"/>
  <c r="BO513" i="2"/>
  <c r="BM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X506" i="2"/>
  <c r="X505" i="2"/>
  <c r="BO504" i="2"/>
  <c r="BM504" i="2"/>
  <c r="Y504" i="2"/>
  <c r="P504" i="2"/>
  <c r="BO503" i="2"/>
  <c r="BM503" i="2"/>
  <c r="Y503" i="2"/>
  <c r="P503" i="2"/>
  <c r="BO502" i="2"/>
  <c r="BM502" i="2"/>
  <c r="Y502" i="2"/>
  <c r="Z502" i="2" s="1"/>
  <c r="P502" i="2"/>
  <c r="BP501" i="2"/>
  <c r="BO501" i="2"/>
  <c r="BN501" i="2"/>
  <c r="BM501" i="2"/>
  <c r="Z501" i="2"/>
  <c r="Y501" i="2"/>
  <c r="P501" i="2"/>
  <c r="BO500" i="2"/>
  <c r="BM500" i="2"/>
  <c r="Y500" i="2"/>
  <c r="P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P497" i="2"/>
  <c r="X493" i="2"/>
  <c r="X492" i="2"/>
  <c r="BO491" i="2"/>
  <c r="BM491" i="2"/>
  <c r="Y491" i="2"/>
  <c r="AB602" i="2" s="1"/>
  <c r="P491" i="2"/>
  <c r="X488" i="2"/>
  <c r="X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Z484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P471" i="2" s="1"/>
  <c r="P471" i="2"/>
  <c r="BO470" i="2"/>
  <c r="BM470" i="2"/>
  <c r="Y470" i="2"/>
  <c r="Z470" i="2" s="1"/>
  <c r="P470" i="2"/>
  <c r="X468" i="2"/>
  <c r="X467" i="2"/>
  <c r="BO466" i="2"/>
  <c r="BM466" i="2"/>
  <c r="Y466" i="2"/>
  <c r="Z466" i="2" s="1"/>
  <c r="Z467" i="2" s="1"/>
  <c r="P466" i="2"/>
  <c r="X463" i="2"/>
  <c r="X462" i="2"/>
  <c r="BO461" i="2"/>
  <c r="BM461" i="2"/>
  <c r="Y461" i="2"/>
  <c r="Z461" i="2" s="1"/>
  <c r="Z462" i="2" s="1"/>
  <c r="P461" i="2"/>
  <c r="X459" i="2"/>
  <c r="X458" i="2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X454" i="2"/>
  <c r="X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N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P435" i="2"/>
  <c r="BO434" i="2"/>
  <c r="BM434" i="2"/>
  <c r="Y434" i="2"/>
  <c r="Z434" i="2" s="1"/>
  <c r="P434" i="2"/>
  <c r="BP433" i="2"/>
  <c r="BO433" i="2"/>
  <c r="BN433" i="2"/>
  <c r="BM433" i="2"/>
  <c r="Z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X424" i="2"/>
  <c r="X423" i="2"/>
  <c r="BO422" i="2"/>
  <c r="BM422" i="2"/>
  <c r="Y422" i="2"/>
  <c r="BP422" i="2" s="1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Y411" i="2" s="1"/>
  <c r="P409" i="2"/>
  <c r="X407" i="2"/>
  <c r="X406" i="2"/>
  <c r="BO405" i="2"/>
  <c r="BM405" i="2"/>
  <c r="Y405" i="2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X388" i="2"/>
  <c r="X387" i="2"/>
  <c r="BO386" i="2"/>
  <c r="BM386" i="2"/>
  <c r="Y386" i="2"/>
  <c r="BP386" i="2" s="1"/>
  <c r="P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BN379" i="2" s="1"/>
  <c r="P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X369" i="2"/>
  <c r="X368" i="2"/>
  <c r="BO367" i="2"/>
  <c r="BM367" i="2"/>
  <c r="Z367" i="2"/>
  <c r="Y367" i="2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Y363" i="2" s="1"/>
  <c r="P361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Z341" i="2"/>
  <c r="Y341" i="2"/>
  <c r="P341" i="2"/>
  <c r="X339" i="2"/>
  <c r="X338" i="2"/>
  <c r="BO337" i="2"/>
  <c r="BM337" i="2"/>
  <c r="Y337" i="2"/>
  <c r="P337" i="2"/>
  <c r="BO336" i="2"/>
  <c r="BN336" i="2"/>
  <c r="BM336" i="2"/>
  <c r="Z336" i="2"/>
  <c r="Y336" i="2"/>
  <c r="BP336" i="2" s="1"/>
  <c r="P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BN332" i="2" s="1"/>
  <c r="P332" i="2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X323" i="2"/>
  <c r="X322" i="2"/>
  <c r="BO321" i="2"/>
  <c r="BM321" i="2"/>
  <c r="Y321" i="2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BO315" i="2"/>
  <c r="BM315" i="2"/>
  <c r="Y315" i="2"/>
  <c r="P315" i="2"/>
  <c r="BO314" i="2"/>
  <c r="BM314" i="2"/>
  <c r="Y314" i="2"/>
  <c r="P314" i="2"/>
  <c r="X311" i="2"/>
  <c r="X310" i="2"/>
  <c r="BO309" i="2"/>
  <c r="BM309" i="2"/>
  <c r="Y309" i="2"/>
  <c r="P309" i="2"/>
  <c r="BO308" i="2"/>
  <c r="BM308" i="2"/>
  <c r="Y308" i="2"/>
  <c r="Y310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S602" i="2" s="1"/>
  <c r="P299" i="2"/>
  <c r="X296" i="2"/>
  <c r="X295" i="2"/>
  <c r="BO294" i="2"/>
  <c r="BM294" i="2"/>
  <c r="Y294" i="2"/>
  <c r="Z294" i="2" s="1"/>
  <c r="P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X287" i="2"/>
  <c r="X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BP283" i="2" s="1"/>
  <c r="P283" i="2"/>
  <c r="X280" i="2"/>
  <c r="X279" i="2"/>
  <c r="BP278" i="2"/>
  <c r="BO278" i="2"/>
  <c r="BN278" i="2"/>
  <c r="BM278" i="2"/>
  <c r="Z278" i="2"/>
  <c r="Z279" i="2" s="1"/>
  <c r="Y278" i="2"/>
  <c r="Y279" i="2" s="1"/>
  <c r="P278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BO269" i="2"/>
  <c r="BM269" i="2"/>
  <c r="Y269" i="2"/>
  <c r="BP269" i="2" s="1"/>
  <c r="BO268" i="2"/>
  <c r="BM268" i="2"/>
  <c r="Y268" i="2"/>
  <c r="P268" i="2"/>
  <c r="X265" i="2"/>
  <c r="X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Z258" i="2" s="1"/>
  <c r="P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X253" i="2"/>
  <c r="X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X241" i="2"/>
  <c r="X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Y240" i="2" s="1"/>
  <c r="P235" i="2"/>
  <c r="X233" i="2"/>
  <c r="X232" i="2"/>
  <c r="BP231" i="2"/>
  <c r="BO231" i="2"/>
  <c r="BN231" i="2"/>
  <c r="BM231" i="2"/>
  <c r="Z231" i="2"/>
  <c r="Y231" i="2"/>
  <c r="P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N225" i="2"/>
  <c r="BM225" i="2"/>
  <c r="Z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3" i="2"/>
  <c r="X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P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P161" i="2"/>
  <c r="BO160" i="2"/>
  <c r="BM160" i="2"/>
  <c r="Y160" i="2"/>
  <c r="BN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P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BN127" i="2" s="1"/>
  <c r="X125" i="2"/>
  <c r="X124" i="2"/>
  <c r="BO123" i="2"/>
  <c r="BM123" i="2"/>
  <c r="Z123" i="2"/>
  <c r="Y123" i="2"/>
  <c r="BP123" i="2" s="1"/>
  <c r="P123" i="2"/>
  <c r="BO122" i="2"/>
  <c r="BM122" i="2"/>
  <c r="Y122" i="2"/>
  <c r="Z122" i="2" s="1"/>
  <c r="P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7" i="2" s="1"/>
  <c r="P104" i="2"/>
  <c r="X101" i="2"/>
  <c r="X100" i="2"/>
  <c r="BO99" i="2"/>
  <c r="BM99" i="2"/>
  <c r="Y99" i="2"/>
  <c r="Z99" i="2" s="1"/>
  <c r="P99" i="2"/>
  <c r="BO98" i="2"/>
  <c r="BM98" i="2"/>
  <c r="Y98" i="2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30" i="2" l="1"/>
  <c r="BN30" i="2"/>
  <c r="BP93" i="2"/>
  <c r="Z155" i="2"/>
  <c r="BN155" i="2"/>
  <c r="Z189" i="2"/>
  <c r="BN189" i="2"/>
  <c r="Z262" i="2"/>
  <c r="BN262" i="2"/>
  <c r="Z269" i="2"/>
  <c r="BN269" i="2"/>
  <c r="Z285" i="2"/>
  <c r="BN285" i="2"/>
  <c r="Y295" i="2"/>
  <c r="Z328" i="2"/>
  <c r="Y351" i="2"/>
  <c r="Z348" i="2"/>
  <c r="Y388" i="2"/>
  <c r="Z403" i="2"/>
  <c r="Z441" i="2"/>
  <c r="BN441" i="2"/>
  <c r="Z444" i="2"/>
  <c r="Z536" i="2"/>
  <c r="BN536" i="2"/>
  <c r="Z553" i="2"/>
  <c r="X594" i="2"/>
  <c r="Z26" i="2"/>
  <c r="BN26" i="2"/>
  <c r="BP39" i="2"/>
  <c r="Y40" i="2"/>
  <c r="BP43" i="2"/>
  <c r="Y44" i="2"/>
  <c r="BP47" i="2"/>
  <c r="Y48" i="2"/>
  <c r="Z69" i="2"/>
  <c r="BN69" i="2"/>
  <c r="Z78" i="2"/>
  <c r="BN78" i="2"/>
  <c r="Y90" i="2"/>
  <c r="Z86" i="2"/>
  <c r="BN86" i="2"/>
  <c r="Z106" i="2"/>
  <c r="BN106" i="2"/>
  <c r="F602" i="2"/>
  <c r="Z135" i="2"/>
  <c r="BN135" i="2"/>
  <c r="Z172" i="2"/>
  <c r="BN172" i="2"/>
  <c r="Z181" i="2"/>
  <c r="BN181" i="2"/>
  <c r="Z194" i="2"/>
  <c r="Z212" i="2"/>
  <c r="BN212" i="2"/>
  <c r="Z223" i="2"/>
  <c r="Z246" i="2"/>
  <c r="BN246" i="2"/>
  <c r="BP249" i="2"/>
  <c r="Z283" i="2"/>
  <c r="BN283" i="2"/>
  <c r="Y311" i="2"/>
  <c r="Z334" i="2"/>
  <c r="BN334" i="2"/>
  <c r="Z361" i="2"/>
  <c r="Z362" i="2" s="1"/>
  <c r="BN361" i="2"/>
  <c r="BP361" i="2"/>
  <c r="Y362" i="2"/>
  <c r="Z377" i="2"/>
  <c r="BN377" i="2"/>
  <c r="Z379" i="2"/>
  <c r="Y412" i="2"/>
  <c r="Z437" i="2"/>
  <c r="Z448" i="2"/>
  <c r="BN448" i="2"/>
  <c r="Z471" i="2"/>
  <c r="BN471" i="2"/>
  <c r="Z491" i="2"/>
  <c r="Z492" i="2" s="1"/>
  <c r="BN491" i="2"/>
  <c r="BP491" i="2"/>
  <c r="Y492" i="2"/>
  <c r="Y493" i="2"/>
  <c r="Z540" i="2"/>
  <c r="BN540" i="2"/>
  <c r="Z551" i="2"/>
  <c r="Z555" i="2"/>
  <c r="BN31" i="2"/>
  <c r="BN55" i="2"/>
  <c r="BP55" i="2"/>
  <c r="Y65" i="2"/>
  <c r="Y81" i="2"/>
  <c r="BN87" i="2"/>
  <c r="BN110" i="2"/>
  <c r="BP110" i="2"/>
  <c r="BN130" i="2"/>
  <c r="BP130" i="2"/>
  <c r="Y142" i="2"/>
  <c r="Y157" i="2"/>
  <c r="Y158" i="2"/>
  <c r="Y162" i="2"/>
  <c r="BN182" i="2"/>
  <c r="Y202" i="2"/>
  <c r="Y203" i="2"/>
  <c r="BN213" i="2"/>
  <c r="BP213" i="2"/>
  <c r="Y241" i="2"/>
  <c r="BN250" i="2"/>
  <c r="BP250" i="2"/>
  <c r="Y253" i="2"/>
  <c r="BP263" i="2"/>
  <c r="BN263" i="2"/>
  <c r="Z263" i="2"/>
  <c r="BN268" i="2"/>
  <c r="Z268" i="2"/>
  <c r="BP271" i="2"/>
  <c r="Z271" i="2"/>
  <c r="BN294" i="2"/>
  <c r="BP294" i="2"/>
  <c r="BP315" i="2"/>
  <c r="BN315" i="2"/>
  <c r="Z315" i="2"/>
  <c r="BN320" i="2"/>
  <c r="BP320" i="2"/>
  <c r="BP326" i="2"/>
  <c r="BN326" i="2"/>
  <c r="Z326" i="2"/>
  <c r="BP335" i="2"/>
  <c r="BN335" i="2"/>
  <c r="Z335" i="2"/>
  <c r="Y369" i="2"/>
  <c r="BP365" i="2"/>
  <c r="BN365" i="2"/>
  <c r="Z365" i="2"/>
  <c r="BN523" i="2"/>
  <c r="BP523" i="2"/>
  <c r="BN539" i="2"/>
  <c r="BP539" i="2"/>
  <c r="BP554" i="2"/>
  <c r="BN554" i="2"/>
  <c r="Z554" i="2"/>
  <c r="BP561" i="2"/>
  <c r="BN561" i="2"/>
  <c r="Z561" i="2"/>
  <c r="BP563" i="2"/>
  <c r="BN563" i="2"/>
  <c r="Z563" i="2"/>
  <c r="Y573" i="2"/>
  <c r="Y572" i="2"/>
  <c r="BP568" i="2"/>
  <c r="BN568" i="2"/>
  <c r="Z568" i="2"/>
  <c r="BP22" i="2"/>
  <c r="Y23" i="2"/>
  <c r="Z28" i="2"/>
  <c r="BN28" i="2"/>
  <c r="BN33" i="2"/>
  <c r="BP35" i="2"/>
  <c r="Z58" i="2"/>
  <c r="BN58" i="2"/>
  <c r="Z63" i="2"/>
  <c r="Z64" i="2" s="1"/>
  <c r="Z71" i="2"/>
  <c r="BN71" i="2"/>
  <c r="Z74" i="2"/>
  <c r="BN74" i="2"/>
  <c r="Z79" i="2"/>
  <c r="Z83" i="2"/>
  <c r="Z85" i="2"/>
  <c r="BP97" i="2"/>
  <c r="Y100" i="2"/>
  <c r="BN99" i="2"/>
  <c r="BP99" i="2"/>
  <c r="BN104" i="2"/>
  <c r="BP104" i="2"/>
  <c r="Z112" i="2"/>
  <c r="BN112" i="2"/>
  <c r="BN113" i="2"/>
  <c r="Z120" i="2"/>
  <c r="BN120" i="2"/>
  <c r="BN122" i="2"/>
  <c r="BP122" i="2"/>
  <c r="BN128" i="2"/>
  <c r="BP128" i="2"/>
  <c r="Z131" i="2"/>
  <c r="BN131" i="2"/>
  <c r="Z136" i="2"/>
  <c r="BN136" i="2"/>
  <c r="Z151" i="2"/>
  <c r="BN151" i="2"/>
  <c r="Z160" i="2"/>
  <c r="Z167" i="2"/>
  <c r="Y178" i="2"/>
  <c r="Z173" i="2"/>
  <c r="BN173" i="2"/>
  <c r="Z176" i="2"/>
  <c r="Y197" i="2"/>
  <c r="Z190" i="2"/>
  <c r="BN190" i="2"/>
  <c r="BN191" i="2"/>
  <c r="BP193" i="2"/>
  <c r="Z195" i="2"/>
  <c r="BN195" i="2"/>
  <c r="Z206" i="2"/>
  <c r="BN206" i="2"/>
  <c r="BN210" i="2"/>
  <c r="Z215" i="2"/>
  <c r="BN215" i="2"/>
  <c r="Z224" i="2"/>
  <c r="BN224" i="2"/>
  <c r="BN229" i="2"/>
  <c r="BP229" i="2"/>
  <c r="Z235" i="2"/>
  <c r="BN235" i="2"/>
  <c r="BP235" i="2"/>
  <c r="Z237" i="2"/>
  <c r="Z239" i="2"/>
  <c r="Z244" i="2"/>
  <c r="Z245" i="2"/>
  <c r="BN245" i="2"/>
  <c r="BP247" i="2"/>
  <c r="BN247" i="2"/>
  <c r="BN248" i="2"/>
  <c r="Z248" i="2"/>
  <c r="BP261" i="2"/>
  <c r="BN261" i="2"/>
  <c r="Z261" i="2"/>
  <c r="BP273" i="2"/>
  <c r="BN273" i="2"/>
  <c r="Z273" i="2"/>
  <c r="BP284" i="2"/>
  <c r="BN284" i="2"/>
  <c r="Z284" i="2"/>
  <c r="R602" i="2"/>
  <c r="BN290" i="2"/>
  <c r="Z290" i="2"/>
  <c r="BN292" i="2"/>
  <c r="Z292" i="2"/>
  <c r="BP316" i="2"/>
  <c r="BN316" i="2"/>
  <c r="Z316" i="2"/>
  <c r="BN318" i="2"/>
  <c r="Z318" i="2"/>
  <c r="BN342" i="2"/>
  <c r="Z342" i="2"/>
  <c r="BN354" i="2"/>
  <c r="BP354" i="2"/>
  <c r="BP356" i="2"/>
  <c r="BN356" i="2"/>
  <c r="Z356" i="2"/>
  <c r="BP375" i="2"/>
  <c r="BN375" i="2"/>
  <c r="Z375" i="2"/>
  <c r="BP390" i="2"/>
  <c r="Y393" i="2"/>
  <c r="BP391" i="2"/>
  <c r="BN391" i="2"/>
  <c r="Z391" i="2"/>
  <c r="BN434" i="2"/>
  <c r="BP434" i="2"/>
  <c r="BP435" i="2"/>
  <c r="BN435" i="2"/>
  <c r="Z435" i="2"/>
  <c r="BP436" i="2"/>
  <c r="Z436" i="2"/>
  <c r="BN457" i="2"/>
  <c r="BP457" i="2"/>
  <c r="BN475" i="2"/>
  <c r="BP475" i="2"/>
  <c r="BN479" i="2"/>
  <c r="BP479" i="2"/>
  <c r="Y480" i="2"/>
  <c r="Y481" i="2"/>
  <c r="BN484" i="2"/>
  <c r="BP484" i="2"/>
  <c r="BP486" i="2"/>
  <c r="BN486" i="2"/>
  <c r="Z486" i="2"/>
  <c r="BN502" i="2"/>
  <c r="BP502" i="2"/>
  <c r="BP503" i="2"/>
  <c r="BN503" i="2"/>
  <c r="Z503" i="2"/>
  <c r="BP504" i="2"/>
  <c r="Z504" i="2"/>
  <c r="BN513" i="2"/>
  <c r="Z513" i="2"/>
  <c r="BP513" i="2"/>
  <c r="BN571" i="2"/>
  <c r="Y264" i="2"/>
  <c r="Y280" i="2"/>
  <c r="Q602" i="2"/>
  <c r="Y286" i="2"/>
  <c r="BN299" i="2"/>
  <c r="BP299" i="2"/>
  <c r="Y300" i="2"/>
  <c r="Y301" i="2"/>
  <c r="BN304" i="2"/>
  <c r="BP304" i="2"/>
  <c r="Y305" i="2"/>
  <c r="Y306" i="2"/>
  <c r="BN308" i="2"/>
  <c r="BP308" i="2"/>
  <c r="BN347" i="2"/>
  <c r="BP348" i="2"/>
  <c r="BN350" i="2"/>
  <c r="BP350" i="2"/>
  <c r="V602" i="2"/>
  <c r="BN376" i="2"/>
  <c r="BP376" i="2"/>
  <c r="BP379" i="2"/>
  <c r="BN381" i="2"/>
  <c r="BP381" i="2"/>
  <c r="BN385" i="2"/>
  <c r="BP385" i="2"/>
  <c r="BP403" i="2"/>
  <c r="Z405" i="2"/>
  <c r="BP405" i="2"/>
  <c r="BN405" i="2"/>
  <c r="BP415" i="2"/>
  <c r="BN415" i="2"/>
  <c r="Z415" i="2"/>
  <c r="BP452" i="2"/>
  <c r="BN452" i="2"/>
  <c r="Z452" i="2"/>
  <c r="BN473" i="2"/>
  <c r="Z473" i="2"/>
  <c r="BP497" i="2"/>
  <c r="BN497" i="2"/>
  <c r="Z497" i="2"/>
  <c r="BN509" i="2"/>
  <c r="Z509" i="2"/>
  <c r="Z510" i="2" s="1"/>
  <c r="BP514" i="2"/>
  <c r="BN514" i="2"/>
  <c r="Z514" i="2"/>
  <c r="BN517" i="2"/>
  <c r="Z517" i="2"/>
  <c r="Y542" i="2"/>
  <c r="BN535" i="2"/>
  <c r="BP535" i="2"/>
  <c r="BP538" i="2"/>
  <c r="BN538" i="2"/>
  <c r="Z538" i="2"/>
  <c r="BP552" i="2"/>
  <c r="BN552" i="2"/>
  <c r="Z552" i="2"/>
  <c r="BP556" i="2"/>
  <c r="BN556" i="2"/>
  <c r="Z556" i="2"/>
  <c r="BN569" i="2"/>
  <c r="BP570" i="2"/>
  <c r="BN570" i="2"/>
  <c r="Z570" i="2"/>
  <c r="BN409" i="2"/>
  <c r="BP409" i="2"/>
  <c r="BP437" i="2"/>
  <c r="BN439" i="2"/>
  <c r="BP439" i="2"/>
  <c r="BP444" i="2"/>
  <c r="BN446" i="2"/>
  <c r="BP446" i="2"/>
  <c r="Y458" i="2"/>
  <c r="Y459" i="2"/>
  <c r="BN461" i="2"/>
  <c r="BP461" i="2"/>
  <c r="Y462" i="2"/>
  <c r="Y463" i="2"/>
  <c r="BN466" i="2"/>
  <c r="BP466" i="2"/>
  <c r="Y467" i="2"/>
  <c r="Y468" i="2"/>
  <c r="BN470" i="2"/>
  <c r="BP470" i="2"/>
  <c r="Y477" i="2"/>
  <c r="Y511" i="2"/>
  <c r="BN515" i="2"/>
  <c r="AD602" i="2"/>
  <c r="BP534" i="2"/>
  <c r="BN537" i="2"/>
  <c r="BP537" i="2"/>
  <c r="BP551" i="2"/>
  <c r="BP553" i="2"/>
  <c r="BP555" i="2"/>
  <c r="BP557" i="2"/>
  <c r="Y558" i="2"/>
  <c r="Y559" i="2"/>
  <c r="Y565" i="2"/>
  <c r="AE602" i="2"/>
  <c r="BN581" i="2"/>
  <c r="BP581" i="2"/>
  <c r="BN589" i="2"/>
  <c r="BP589" i="2"/>
  <c r="BP216" i="2"/>
  <c r="BN216" i="2"/>
  <c r="Z228" i="2"/>
  <c r="Y59" i="2"/>
  <c r="D602" i="2"/>
  <c r="Y75" i="2"/>
  <c r="Z88" i="2"/>
  <c r="Z92" i="2"/>
  <c r="Y125" i="2"/>
  <c r="Y133" i="2"/>
  <c r="BN144" i="2"/>
  <c r="Z161" i="2"/>
  <c r="Z162" i="2" s="1"/>
  <c r="Z168" i="2"/>
  <c r="Z174" i="2"/>
  <c r="Z180" i="2"/>
  <c r="Z183" i="2" s="1"/>
  <c r="Z216" i="2"/>
  <c r="Y252" i="2"/>
  <c r="K602" i="2"/>
  <c r="Z332" i="2"/>
  <c r="BP367" i="2"/>
  <c r="BN367" i="2"/>
  <c r="BP380" i="2"/>
  <c r="BN380" i="2"/>
  <c r="Z380" i="2"/>
  <c r="BP438" i="2"/>
  <c r="BN438" i="2"/>
  <c r="Z438" i="2"/>
  <c r="BN500" i="2"/>
  <c r="Z500" i="2"/>
  <c r="Y169" i="2"/>
  <c r="H602" i="2"/>
  <c r="Z214" i="2"/>
  <c r="Y330" i="2"/>
  <c r="BP325" i="2"/>
  <c r="BN325" i="2"/>
  <c r="Z325" i="2"/>
  <c r="BN528" i="2"/>
  <c r="Z528" i="2"/>
  <c r="Z529" i="2" s="1"/>
  <c r="Y530" i="2"/>
  <c r="Y529" i="2"/>
  <c r="BP528" i="2"/>
  <c r="Z27" i="2"/>
  <c r="Y36" i="2"/>
  <c r="BN114" i="2"/>
  <c r="BN119" i="2"/>
  <c r="BN140" i="2"/>
  <c r="BN166" i="2"/>
  <c r="BN188" i="2"/>
  <c r="BN214" i="2"/>
  <c r="BN226" i="2"/>
  <c r="BN259" i="2"/>
  <c r="BP343" i="2"/>
  <c r="BN343" i="2"/>
  <c r="Z343" i="2"/>
  <c r="BP355" i="2"/>
  <c r="BN355" i="2"/>
  <c r="Y357" i="2"/>
  <c r="Z355" i="2"/>
  <c r="Z357" i="2" s="1"/>
  <c r="BN374" i="2"/>
  <c r="Z374" i="2"/>
  <c r="BP378" i="2"/>
  <c r="BN378" i="2"/>
  <c r="BP397" i="2"/>
  <c r="BN397" i="2"/>
  <c r="BN432" i="2"/>
  <c r="Y453" i="2"/>
  <c r="Z432" i="2"/>
  <c r="BP443" i="2"/>
  <c r="BN443" i="2"/>
  <c r="Z443" i="2"/>
  <c r="Y232" i="2"/>
  <c r="Z32" i="2"/>
  <c r="Z119" i="2"/>
  <c r="BP417" i="2"/>
  <c r="BN417" i="2"/>
  <c r="BN32" i="2"/>
  <c r="BN57" i="2"/>
  <c r="Y94" i="2"/>
  <c r="BN34" i="2"/>
  <c r="BN88" i="2"/>
  <c r="BN92" i="2"/>
  <c r="Z98" i="2"/>
  <c r="Z127" i="2"/>
  <c r="BP138" i="2"/>
  <c r="BP144" i="2"/>
  <c r="Y147" i="2"/>
  <c r="BN161" i="2"/>
  <c r="BN168" i="2"/>
  <c r="BN174" i="2"/>
  <c r="Z192" i="2"/>
  <c r="Y233" i="2"/>
  <c r="BP228" i="2"/>
  <c r="Y322" i="2"/>
  <c r="BP314" i="2"/>
  <c r="BN314" i="2"/>
  <c r="Z314" i="2"/>
  <c r="U602" i="2"/>
  <c r="Y344" i="2"/>
  <c r="BP341" i="2"/>
  <c r="BN341" i="2"/>
  <c r="Z378" i="2"/>
  <c r="Z397" i="2"/>
  <c r="BP450" i="2"/>
  <c r="BN450" i="2"/>
  <c r="Z450" i="2"/>
  <c r="H9" i="2"/>
  <c r="Y60" i="2"/>
  <c r="BP73" i="2"/>
  <c r="BP114" i="2"/>
  <c r="BP119" i="2"/>
  <c r="BP166" i="2"/>
  <c r="BP180" i="2"/>
  <c r="BP188" i="2"/>
  <c r="Y208" i="2"/>
  <c r="BP205" i="2"/>
  <c r="BP259" i="2"/>
  <c r="BP293" i="2"/>
  <c r="BN293" i="2"/>
  <c r="Z293" i="2"/>
  <c r="BP321" i="2"/>
  <c r="BN321" i="2"/>
  <c r="Z321" i="2"/>
  <c r="BN451" i="2"/>
  <c r="Z451" i="2"/>
  <c r="BP500" i="2"/>
  <c r="Z57" i="2"/>
  <c r="Z73" i="2"/>
  <c r="Z226" i="2"/>
  <c r="BP140" i="2"/>
  <c r="Y41" i="2"/>
  <c r="BP92" i="2"/>
  <c r="G602" i="2"/>
  <c r="BP176" i="2"/>
  <c r="BP182" i="2"/>
  <c r="BN192" i="2"/>
  <c r="Y196" i="2"/>
  <c r="Z205" i="2"/>
  <c r="Y207" i="2"/>
  <c r="Z211" i="2"/>
  <c r="Y296" i="2"/>
  <c r="BP291" i="2"/>
  <c r="BN291" i="2"/>
  <c r="BP374" i="2"/>
  <c r="BN418" i="2"/>
  <c r="Z418" i="2"/>
  <c r="BP432" i="2"/>
  <c r="Y454" i="2"/>
  <c r="Z138" i="2"/>
  <c r="Z259" i="2"/>
  <c r="X596" i="2"/>
  <c r="A10" i="2"/>
  <c r="X592" i="2"/>
  <c r="Z70" i="2"/>
  <c r="BP34" i="2"/>
  <c r="Y37" i="2"/>
  <c r="Y45" i="2"/>
  <c r="Y49" i="2"/>
  <c r="BN54" i="2"/>
  <c r="Z56" i="2"/>
  <c r="Z72" i="2"/>
  <c r="BN98" i="2"/>
  <c r="Z105" i="2"/>
  <c r="Z111" i="2"/>
  <c r="BN129" i="2"/>
  <c r="Z137" i="2"/>
  <c r="BP161" i="2"/>
  <c r="BP27" i="2"/>
  <c r="BN29" i="2"/>
  <c r="Z31" i="2"/>
  <c r="Z33" i="2"/>
  <c r="BP63" i="2"/>
  <c r="BP68" i="2"/>
  <c r="BN70" i="2"/>
  <c r="BP79" i="2"/>
  <c r="BP83" i="2"/>
  <c r="BN85" i="2"/>
  <c r="Z87" i="2"/>
  <c r="Y115" i="2"/>
  <c r="BN123" i="2"/>
  <c r="BP127" i="2"/>
  <c r="Z139" i="2"/>
  <c r="Y141" i="2"/>
  <c r="Z145" i="2"/>
  <c r="Z146" i="2" s="1"/>
  <c r="Z150" i="2"/>
  <c r="Y163" i="2"/>
  <c r="BP160" i="2"/>
  <c r="BN194" i="2"/>
  <c r="Z201" i="2"/>
  <c r="Z202" i="2" s="1"/>
  <c r="Z217" i="2"/>
  <c r="BN221" i="2"/>
  <c r="BN223" i="2"/>
  <c r="Z227" i="2"/>
  <c r="BN237" i="2"/>
  <c r="BN239" i="2"/>
  <c r="BP244" i="2"/>
  <c r="BP256" i="2"/>
  <c r="M602" i="2"/>
  <c r="Z256" i="2"/>
  <c r="Y265" i="2"/>
  <c r="BP258" i="2"/>
  <c r="BN258" i="2"/>
  <c r="BN260" i="2"/>
  <c r="Z260" i="2"/>
  <c r="BN271" i="2"/>
  <c r="Z291" i="2"/>
  <c r="BP319" i="2"/>
  <c r="BN319" i="2"/>
  <c r="Z319" i="2"/>
  <c r="BN328" i="2"/>
  <c r="BN333" i="2"/>
  <c r="Z333" i="2"/>
  <c r="Y368" i="2"/>
  <c r="BN524" i="2"/>
  <c r="Z524" i="2"/>
  <c r="BP524" i="2"/>
  <c r="F9" i="2"/>
  <c r="Z54" i="2"/>
  <c r="Z29" i="2"/>
  <c r="Y76" i="2"/>
  <c r="B602" i="2"/>
  <c r="C602" i="2"/>
  <c r="BN56" i="2"/>
  <c r="BN72" i="2"/>
  <c r="Y89" i="2"/>
  <c r="BP98" i="2"/>
  <c r="Y101" i="2"/>
  <c r="BN105" i="2"/>
  <c r="BP129" i="2"/>
  <c r="BN137" i="2"/>
  <c r="Y152" i="2"/>
  <c r="Y177" i="2"/>
  <c r="Y183" i="2"/>
  <c r="BN205" i="2"/>
  <c r="BP248" i="2"/>
  <c r="BP309" i="2"/>
  <c r="BN309" i="2"/>
  <c r="Z309" i="2"/>
  <c r="BP317" i="2"/>
  <c r="BN317" i="2"/>
  <c r="BP337" i="2"/>
  <c r="BN337" i="2"/>
  <c r="Y345" i="2"/>
  <c r="BP349" i="2"/>
  <c r="BN349" i="2"/>
  <c r="Z349" i="2"/>
  <c r="Y398" i="2"/>
  <c r="BN428" i="2"/>
  <c r="Z428" i="2"/>
  <c r="Z429" i="2" s="1"/>
  <c r="Y602" i="2"/>
  <c r="Y430" i="2"/>
  <c r="Y429" i="2"/>
  <c r="BP451" i="2"/>
  <c r="Z166" i="2"/>
  <c r="Y218" i="2"/>
  <c r="BN422" i="2"/>
  <c r="Z422" i="2"/>
  <c r="Z423" i="2" s="1"/>
  <c r="Y424" i="2"/>
  <c r="Y423" i="2"/>
  <c r="Z22" i="2"/>
  <c r="Z23" i="2" s="1"/>
  <c r="Z35" i="2"/>
  <c r="Z39" i="2"/>
  <c r="Z40" i="2" s="1"/>
  <c r="Z43" i="2"/>
  <c r="Z44" i="2" s="1"/>
  <c r="Z47" i="2"/>
  <c r="Z48" i="2" s="1"/>
  <c r="Z53" i="2"/>
  <c r="Y64" i="2"/>
  <c r="Y80" i="2"/>
  <c r="Z93" i="2"/>
  <c r="Z97" i="2"/>
  <c r="Z100" i="2" s="1"/>
  <c r="BP111" i="2"/>
  <c r="BN139" i="2"/>
  <c r="BN145" i="2"/>
  <c r="BN150" i="2"/>
  <c r="Z156" i="2"/>
  <c r="Y170" i="2"/>
  <c r="BN201" i="2"/>
  <c r="BP211" i="2"/>
  <c r="BN217" i="2"/>
  <c r="BP221" i="2"/>
  <c r="Z317" i="2"/>
  <c r="Z337" i="2"/>
  <c r="Y352" i="2"/>
  <c r="BP347" i="2"/>
  <c r="BP404" i="2"/>
  <c r="BN404" i="2"/>
  <c r="Z404" i="2"/>
  <c r="BP418" i="2"/>
  <c r="Z458" i="2"/>
  <c r="BP270" i="2"/>
  <c r="BN270" i="2"/>
  <c r="Z270" i="2"/>
  <c r="J9" i="2"/>
  <c r="BN68" i="2"/>
  <c r="BN83" i="2"/>
  <c r="X593" i="2"/>
  <c r="X595" i="2" s="1"/>
  <c r="E602" i="2"/>
  <c r="Y108" i="2"/>
  <c r="BP113" i="2"/>
  <c r="Y116" i="2"/>
  <c r="BP137" i="2"/>
  <c r="Z191" i="2"/>
  <c r="Y219" i="2"/>
  <c r="BP227" i="2"/>
  <c r="BP251" i="2"/>
  <c r="Z251" i="2"/>
  <c r="Y329" i="2"/>
  <c r="Z347" i="2"/>
  <c r="Y383" i="2"/>
  <c r="BP373" i="2"/>
  <c r="W602" i="2"/>
  <c r="Y382" i="2"/>
  <c r="BN373" i="2"/>
  <c r="Y407" i="2"/>
  <c r="X602" i="2"/>
  <c r="BP402" i="2"/>
  <c r="Y406" i="2"/>
  <c r="BN402" i="2"/>
  <c r="BP499" i="2"/>
  <c r="BN499" i="2"/>
  <c r="Z499" i="2"/>
  <c r="BP230" i="2"/>
  <c r="Z230" i="2"/>
  <c r="Y274" i="2"/>
  <c r="Y275" i="2"/>
  <c r="Y146" i="2"/>
  <c r="Z188" i="2"/>
  <c r="I602" i="2"/>
  <c r="Y339" i="2"/>
  <c r="Y338" i="2"/>
  <c r="BP332" i="2"/>
  <c r="BN22" i="2"/>
  <c r="BN53" i="2"/>
  <c r="Z104" i="2"/>
  <c r="Y124" i="2"/>
  <c r="Y132" i="2"/>
  <c r="BP150" i="2"/>
  <c r="Y153" i="2"/>
  <c r="BN156" i="2"/>
  <c r="BP167" i="2"/>
  <c r="Y184" i="2"/>
  <c r="Z193" i="2"/>
  <c r="J602" i="2"/>
  <c r="Z210" i="2"/>
  <c r="BN222" i="2"/>
  <c r="Z222" i="2"/>
  <c r="BP236" i="2"/>
  <c r="BN236" i="2"/>
  <c r="BN238" i="2"/>
  <c r="Z238" i="2"/>
  <c r="Z247" i="2"/>
  <c r="Z249" i="2"/>
  <c r="BN272" i="2"/>
  <c r="Z272" i="2"/>
  <c r="Y323" i="2"/>
  <c r="Z373" i="2"/>
  <c r="Y399" i="2"/>
  <c r="Z402" i="2"/>
  <c r="BP428" i="2"/>
  <c r="AC602" i="2"/>
  <c r="Z572" i="2"/>
  <c r="Y519" i="2"/>
  <c r="Z545" i="2"/>
  <c r="Z547" i="2"/>
  <c r="BP576" i="2"/>
  <c r="Z585" i="2"/>
  <c r="Z586" i="2" s="1"/>
  <c r="T602" i="2"/>
  <c r="Y510" i="2"/>
  <c r="BP515" i="2"/>
  <c r="Z535" i="2"/>
  <c r="Y541" i="2"/>
  <c r="Y566" i="2"/>
  <c r="BP569" i="2"/>
  <c r="BP571" i="2"/>
  <c r="Z581" i="2"/>
  <c r="Z582" i="2" s="1"/>
  <c r="Y287" i="2"/>
  <c r="Y419" i="2"/>
  <c r="BN436" i="2"/>
  <c r="Z445" i="2"/>
  <c r="BN472" i="2"/>
  <c r="Z474" i="2"/>
  <c r="BN504" i="2"/>
  <c r="BN508" i="2"/>
  <c r="Y525" i="2"/>
  <c r="BN545" i="2"/>
  <c r="BN547" i="2"/>
  <c r="Z577" i="2"/>
  <c r="BN585" i="2"/>
  <c r="Y394" i="2"/>
  <c r="Y476" i="2"/>
  <c r="Y520" i="2"/>
  <c r="Z386" i="2"/>
  <c r="Z390" i="2"/>
  <c r="Z410" i="2"/>
  <c r="Z414" i="2"/>
  <c r="Z440" i="2"/>
  <c r="BN445" i="2"/>
  <c r="Z447" i="2"/>
  <c r="BP472" i="2"/>
  <c r="BN474" i="2"/>
  <c r="Z485" i="2"/>
  <c r="BP508" i="2"/>
  <c r="Z516" i="2"/>
  <c r="Z562" i="2"/>
  <c r="Z564" i="2"/>
  <c r="BN577" i="2"/>
  <c r="BP585" i="2"/>
  <c r="Y420" i="2"/>
  <c r="Y487" i="2"/>
  <c r="Y526" i="2"/>
  <c r="Y590" i="2"/>
  <c r="Z327" i="2"/>
  <c r="Z366" i="2"/>
  <c r="Z368" i="2" s="1"/>
  <c r="BN386" i="2"/>
  <c r="BN390" i="2"/>
  <c r="Z392" i="2"/>
  <c r="Z396" i="2"/>
  <c r="BN410" i="2"/>
  <c r="BN414" i="2"/>
  <c r="Z416" i="2"/>
  <c r="BN440" i="2"/>
  <c r="Z442" i="2"/>
  <c r="BN447" i="2"/>
  <c r="Z449" i="2"/>
  <c r="BN485" i="2"/>
  <c r="Z498" i="2"/>
  <c r="Y505" i="2"/>
  <c r="BN516" i="2"/>
  <c r="Z518" i="2"/>
  <c r="Z522" i="2"/>
  <c r="Z525" i="2" s="1"/>
  <c r="Z544" i="2"/>
  <c r="Z546" i="2"/>
  <c r="Y548" i="2"/>
  <c r="BN562" i="2"/>
  <c r="BN564" i="2"/>
  <c r="Y586" i="2"/>
  <c r="Z602" i="2"/>
  <c r="Y582" i="2"/>
  <c r="O602" i="2"/>
  <c r="AA602" i="2"/>
  <c r="BN327" i="2"/>
  <c r="Y358" i="2"/>
  <c r="BN366" i="2"/>
  <c r="BN392" i="2"/>
  <c r="BN396" i="2"/>
  <c r="BN416" i="2"/>
  <c r="BN442" i="2"/>
  <c r="BN449" i="2"/>
  <c r="Y488" i="2"/>
  <c r="BN498" i="2"/>
  <c r="BN518" i="2"/>
  <c r="BN522" i="2"/>
  <c r="BN544" i="2"/>
  <c r="BN546" i="2"/>
  <c r="BP562" i="2"/>
  <c r="Z576" i="2"/>
  <c r="Y578" i="2"/>
  <c r="Y591" i="2"/>
  <c r="P602" i="2"/>
  <c r="BP268" i="2"/>
  <c r="BP290" i="2"/>
  <c r="Z299" i="2"/>
  <c r="Z300" i="2" s="1"/>
  <c r="Z308" i="2"/>
  <c r="Z310" i="2" s="1"/>
  <c r="Z385" i="2"/>
  <c r="Z387" i="2" s="1"/>
  <c r="Z409" i="2"/>
  <c r="Y506" i="2"/>
  <c r="BN534" i="2"/>
  <c r="Y549" i="2"/>
  <c r="BP396" i="2"/>
  <c r="BN576" i="2"/>
  <c r="Y579" i="2"/>
  <c r="Z398" i="2" l="1"/>
  <c r="Z487" i="2"/>
  <c r="Z476" i="2"/>
  <c r="Z157" i="2"/>
  <c r="Z169" i="2"/>
  <c r="Z295" i="2"/>
  <c r="Z89" i="2"/>
  <c r="Z115" i="2"/>
  <c r="Z75" i="2"/>
  <c r="Z207" i="2"/>
  <c r="Z286" i="2"/>
  <c r="Z519" i="2"/>
  <c r="Z541" i="2"/>
  <c r="Z406" i="2"/>
  <c r="Z382" i="2"/>
  <c r="Z240" i="2"/>
  <c r="Z59" i="2"/>
  <c r="Z344" i="2"/>
  <c r="Z177" i="2"/>
  <c r="Z558" i="2"/>
  <c r="Z80" i="2"/>
  <c r="Y594" i="2"/>
  <c r="Z141" i="2"/>
  <c r="Y592" i="2"/>
  <c r="Z505" i="2"/>
  <c r="Z565" i="2"/>
  <c r="Z252" i="2"/>
  <c r="Z196" i="2"/>
  <c r="Z274" i="2"/>
  <c r="Y596" i="2"/>
  <c r="Z264" i="2"/>
  <c r="Z152" i="2"/>
  <c r="Z132" i="2"/>
  <c r="Z124" i="2"/>
  <c r="Z322" i="2"/>
  <c r="Z329" i="2"/>
  <c r="Z578" i="2"/>
  <c r="Z411" i="2"/>
  <c r="Z393" i="2"/>
  <c r="Z232" i="2"/>
  <c r="Z107" i="2"/>
  <c r="Z94" i="2"/>
  <c r="Z419" i="2"/>
  <c r="Z453" i="2"/>
  <c r="Z338" i="2"/>
  <c r="Z218" i="2"/>
  <c r="Y593" i="2"/>
  <c r="Z36" i="2"/>
  <c r="Z548" i="2"/>
  <c r="Z351" i="2"/>
  <c r="Y595" i="2" l="1"/>
  <c r="Z597" i="2"/>
</calcChain>
</file>

<file path=xl/sharedStrings.xml><?xml version="1.0" encoding="utf-8"?>
<sst xmlns="http://schemas.openxmlformats.org/spreadsheetml/2006/main" count="3709" uniqueCount="765">
  <si>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</si>
  <si>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</si>
  <si>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</si>
  <si>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</si>
  <si>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</si>
  <si>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</si>
  <si>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</si>
  <si>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</si>
  <si>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</si>
  <si>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</si>
  <si>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</si>
  <si>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</si>
  <si>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</si>
  <si>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</si>
  <si>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</si>
  <si>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</si>
  <si>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</si>
  <si>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</si>
  <si>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</si>
  <si>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</si>
  <si>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</si>
  <si>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</si>
  <si>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</si>
  <si>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</si>
  <si>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</si>
  <si>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</si>
  <si>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</si>
  <si>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</si>
  <si>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</si>
  <si>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</si>
  <si>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</si>
  <si>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</si>
  <si>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</si>
  <si>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</si>
  <si>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</si>
  <si>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</si>
  <si>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</si>
  <si>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</si>
  <si>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</si>
  <si>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</si>
  <si>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</si>
  <si>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</si>
  <si>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</si>
  <si>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</si>
  <si>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</si>
  <si>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</si>
  <si>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</si>
  <si>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</si>
  <si>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</si>
  <si>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</si>
  <si>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</si>
  <si>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</si>
  <si>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</si>
  <si>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</si>
  <si>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</si>
  <si>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</si>
  <si>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</si>
  <si>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</si>
  <si>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</si>
  <si>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</si>
  <si>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</si>
  <si>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</si>
  <si>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</si>
  <si>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</si>
  <si>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</si>
  <si>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</si>
  <si>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</si>
  <si>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</si>
  <si>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</si>
  <si>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</si>
  <si>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</si>
  <si>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17.09.2024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</si>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</sst>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0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69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89"/>
      <c r="R1" s="390" t="s">
        <v>70</v>
      </c>
      <c r="S1" s="391"/>
      <c r="T1" s="39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2"/>
      <c r="Q3" s="392"/>
      <c r="R3" s="392"/>
      <c r="S3" s="392"/>
      <c r="T3" s="392"/>
      <c r="U3" s="392"/>
      <c r="V3" s="392"/>
      <c r="W3" s="39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394"/>
      <c r="N5" s="73"/>
      <c r="P5" s="27" t="s">
        <v>4</v>
      </c>
      <c r="Q5" s="396">
        <v>45554</v>
      </c>
      <c r="R5" s="396"/>
      <c r="T5" s="397" t="s">
        <v>3</v>
      </c>
      <c r="U5" s="398"/>
      <c r="V5" s="399" t="s">
        <v>751</v>
      </c>
      <c r="W5" s="400"/>
      <c r="AB5" s="60"/>
      <c r="AC5" s="60"/>
      <c r="AD5" s="60"/>
      <c r="AE5" s="60"/>
    </row>
    <row r="6" spans="1:32" s="17" customFormat="1" ht="24" customHeight="1" x14ac:dyDescent="0.2">
      <c r="A6" s="393" t="s">
        <v>1</v>
      </c>
      <c r="B6" s="393"/>
      <c r="C6" s="393"/>
      <c r="D6" s="401" t="s">
        <v>78</v>
      </c>
      <c r="E6" s="401"/>
      <c r="F6" s="401"/>
      <c r="G6" s="401"/>
      <c r="H6" s="401"/>
      <c r="I6" s="401"/>
      <c r="J6" s="401"/>
      <c r="K6" s="401"/>
      <c r="L6" s="401"/>
      <c r="M6" s="401"/>
      <c r="N6" s="74"/>
      <c r="P6" s="27" t="s">
        <v>30</v>
      </c>
      <c r="Q6" s="402" t="str">
        <f>IF(Q5=0," ",CHOOSE(WEEKDAY(Q5,2),"Понедельник","Вторник","Среда","Четверг","Пятница","Суббота","Воскресенье"))</f>
        <v>Четверг</v>
      </c>
      <c r="R6" s="402"/>
      <c r="T6" s="403" t="s">
        <v>5</v>
      </c>
      <c r="U6" s="404"/>
      <c r="V6" s="405" t="s">
        <v>72</v>
      </c>
      <c r="W6" s="40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1" t="str">
        <f>IFERROR(VLOOKUP(DeliveryAddress,Table,3,0),1)</f>
        <v>1</v>
      </c>
      <c r="E7" s="412"/>
      <c r="F7" s="412"/>
      <c r="G7" s="412"/>
      <c r="H7" s="412"/>
      <c r="I7" s="412"/>
      <c r="J7" s="412"/>
      <c r="K7" s="412"/>
      <c r="L7" s="412"/>
      <c r="M7" s="413"/>
      <c r="N7" s="75"/>
      <c r="P7" s="29"/>
      <c r="Q7" s="49"/>
      <c r="R7" s="49"/>
      <c r="T7" s="403"/>
      <c r="U7" s="404"/>
      <c r="V7" s="407"/>
      <c r="W7" s="408"/>
      <c r="AB7" s="60"/>
      <c r="AC7" s="60"/>
      <c r="AD7" s="60"/>
      <c r="AE7" s="60"/>
    </row>
    <row r="8" spans="1:32" s="17" customFormat="1" ht="25.5" customHeight="1" x14ac:dyDescent="0.2">
      <c r="A8" s="414" t="s">
        <v>60</v>
      </c>
      <c r="B8" s="414"/>
      <c r="C8" s="414"/>
      <c r="D8" s="415" t="s">
        <v>79</v>
      </c>
      <c r="E8" s="415"/>
      <c r="F8" s="415"/>
      <c r="G8" s="415"/>
      <c r="H8" s="415"/>
      <c r="I8" s="415"/>
      <c r="J8" s="415"/>
      <c r="K8" s="415"/>
      <c r="L8" s="415"/>
      <c r="M8" s="415"/>
      <c r="N8" s="76"/>
      <c r="P8" s="27" t="s">
        <v>11</v>
      </c>
      <c r="Q8" s="416">
        <v>0.5</v>
      </c>
      <c r="R8" s="417"/>
      <c r="T8" s="403"/>
      <c r="U8" s="404"/>
      <c r="V8" s="407"/>
      <c r="W8" s="408"/>
      <c r="AB8" s="60"/>
      <c r="AC8" s="60"/>
      <c r="AD8" s="60"/>
      <c r="AE8" s="60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71"/>
      <c r="P9" s="31" t="s">
        <v>15</v>
      </c>
      <c r="Q9" s="422"/>
      <c r="R9" s="422"/>
      <c r="T9" s="403"/>
      <c r="U9" s="404"/>
      <c r="V9" s="409"/>
      <c r="W9" s="41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72"/>
      <c r="P10" s="31" t="s">
        <v>35</v>
      </c>
      <c r="Q10" s="424"/>
      <c r="R10" s="424"/>
      <c r="U10" s="29" t="s">
        <v>12</v>
      </c>
      <c r="V10" s="425" t="s">
        <v>73</v>
      </c>
      <c r="W10" s="42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7"/>
      <c r="R11" s="427"/>
      <c r="U11" s="29" t="s">
        <v>31</v>
      </c>
      <c r="V11" s="428" t="s">
        <v>57</v>
      </c>
      <c r="W11" s="42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7"/>
      <c r="P12" s="27" t="s">
        <v>33</v>
      </c>
      <c r="Q12" s="416"/>
      <c r="R12" s="416"/>
      <c r="S12" s="28"/>
      <c r="T12"/>
      <c r="U12" s="29" t="s">
        <v>48</v>
      </c>
      <c r="V12" s="430"/>
      <c r="W12" s="430"/>
      <c r="X12"/>
      <c r="AB12" s="60"/>
      <c r="AC12" s="60"/>
      <c r="AD12" s="60"/>
      <c r="AE12" s="60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7"/>
      <c r="O13" s="31"/>
      <c r="P13" s="31" t="s">
        <v>34</v>
      </c>
      <c r="Q13" s="428"/>
      <c r="R13" s="42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8"/>
      <c r="O15"/>
      <c r="P15" s="432" t="s">
        <v>63</v>
      </c>
      <c r="Q15" s="432"/>
      <c r="R15" s="432"/>
      <c r="S15" s="432"/>
      <c r="T15" s="43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6" t="s">
        <v>47</v>
      </c>
      <c r="V18" s="36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customHeight="1" x14ac:dyDescent="0.2">
      <c r="A19" s="452" t="s">
        <v>80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5"/>
      <c r="AB19" s="55"/>
      <c r="AC19" s="55"/>
    </row>
    <row r="20" spans="1:68" ht="16.5" customHeight="1" x14ac:dyDescent="0.25">
      <c r="A20" s="453" t="s">
        <v>80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6"/>
      <c r="AB20" s="66"/>
      <c r="AC20" s="80"/>
    </row>
    <row r="21" spans="1:68" ht="14.25" customHeight="1" x14ac:dyDescent="0.25">
      <c r="A21" s="454" t="s">
        <v>81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55">
        <v>4680115885004</v>
      </c>
      <c r="E22" s="45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4" t="s">
        <v>86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55">
        <v>4680115885912</v>
      </c>
      <c r="E26" s="45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464" t="s">
        <v>89</v>
      </c>
      <c r="Q26" s="457"/>
      <c r="R26" s="457"/>
      <c r="S26" s="457"/>
      <c r="T26" s="45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55">
        <v>4607091383881</v>
      </c>
      <c r="E27" s="45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55">
        <v>4607091388237</v>
      </c>
      <c r="E28" s="45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455">
        <v>4607091383935</v>
      </c>
      <c r="E29" s="4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455">
        <v>4607091383935</v>
      </c>
      <c r="E30" s="4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455">
        <v>4680115881990</v>
      </c>
      <c r="E31" s="4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455">
        <v>4680115881853</v>
      </c>
      <c r="E32" s="45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470" t="s">
        <v>102</v>
      </c>
      <c r="Q32" s="457"/>
      <c r="R32" s="457"/>
      <c r="S32" s="457"/>
      <c r="T32" s="45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455">
        <v>4680115885905</v>
      </c>
      <c r="E33" s="45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471" t="s">
        <v>105</v>
      </c>
      <c r="Q33" s="457"/>
      <c r="R33" s="457"/>
      <c r="S33" s="457"/>
      <c r="T33" s="45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455">
        <v>4607091383911</v>
      </c>
      <c r="E34" s="45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455">
        <v>4607091388244</v>
      </c>
      <c r="E35" s="45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4" t="s">
        <v>110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455">
        <v>4607091388503</v>
      </c>
      <c r="E39" s="45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4" t="s">
        <v>115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455">
        <v>4607091388282</v>
      </c>
      <c r="E43" s="45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4" t="s">
        <v>119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455">
        <v>4607091389111</v>
      </c>
      <c r="E47" s="45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2" t="s">
        <v>122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5"/>
      <c r="AB50" s="55"/>
      <c r="AC50" s="55"/>
    </row>
    <row r="51" spans="1:68" ht="16.5" customHeight="1" x14ac:dyDescent="0.25">
      <c r="A51" s="453" t="s">
        <v>123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6"/>
      <c r="AB51" s="66"/>
      <c r="AC51" s="80"/>
    </row>
    <row r="52" spans="1:68" ht="14.25" customHeight="1" x14ac:dyDescent="0.25">
      <c r="A52" s="454" t="s">
        <v>124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455">
        <v>4607091385670</v>
      </c>
      <c r="E53" s="45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455">
        <v>4607091385670</v>
      </c>
      <c r="E54" s="45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455">
        <v>4680115883956</v>
      </c>
      <c r="E55" s="45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455">
        <v>4607091385687</v>
      </c>
      <c r="E56" s="45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455">
        <v>4680115882539</v>
      </c>
      <c r="E57" s="45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455">
        <v>4680115883949</v>
      </c>
      <c r="E58" s="45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4" t="s">
        <v>86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455">
        <v>4680115885233</v>
      </c>
      <c r="E62" s="45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455">
        <v>4680115884915</v>
      </c>
      <c r="E63" s="45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3" t="s">
        <v>143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6"/>
      <c r="AB66" s="66"/>
      <c r="AC66" s="80"/>
    </row>
    <row r="67" spans="1:68" ht="14.25" customHeight="1" x14ac:dyDescent="0.25">
      <c r="A67" s="454" t="s">
        <v>124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455">
        <v>4680115881426</v>
      </c>
      <c r="E68" s="4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455">
        <v>4680115881426</v>
      </c>
      <c r="E69" s="455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455">
        <v>4680115880283</v>
      </c>
      <c r="E70" s="45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455">
        <v>4680115882720</v>
      </c>
      <c r="E71" s="45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455">
        <v>4680115885899</v>
      </c>
      <c r="E72" s="455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489" t="s">
        <v>154</v>
      </c>
      <c r="Q72" s="457"/>
      <c r="R72" s="457"/>
      <c r="S72" s="457"/>
      <c r="T72" s="458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455">
        <v>4680115881525</v>
      </c>
      <c r="E73" s="45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55">
        <v>4680115881419</v>
      </c>
      <c r="E74" s="45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4" t="s">
        <v>160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55">
        <v>4680115881440</v>
      </c>
      <c r="E78" s="45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4301020296</v>
      </c>
      <c r="D79" s="455">
        <v>4680115881433</v>
      </c>
      <c r="E79" s="45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90</v>
      </c>
      <c r="L79" s="38"/>
      <c r="M79" s="39" t="s">
        <v>127</v>
      </c>
      <c r="N79" s="39"/>
      <c r="O79" s="38">
        <v>50</v>
      </c>
      <c r="P79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7"/>
      <c r="R79" s="457"/>
      <c r="S79" s="457"/>
      <c r="T79" s="45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3"/>
      <c r="P80" s="459" t="s">
        <v>43</v>
      </c>
      <c r="Q80" s="460"/>
      <c r="R80" s="460"/>
      <c r="S80" s="460"/>
      <c r="T80" s="460"/>
      <c r="U80" s="460"/>
      <c r="V80" s="46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4" t="s">
        <v>81</v>
      </c>
      <c r="B82" s="454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67"/>
      <c r="AB82" s="67"/>
      <c r="AC82" s="81"/>
    </row>
    <row r="83" spans="1:68" ht="16.5" customHeight="1" x14ac:dyDescent="0.25">
      <c r="A83" s="64" t="s">
        <v>165</v>
      </c>
      <c r="B83" s="64" t="s">
        <v>166</v>
      </c>
      <c r="C83" s="37">
        <v>4301031242</v>
      </c>
      <c r="D83" s="455">
        <v>4680115885066</v>
      </c>
      <c r="E83" s="45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90</v>
      </c>
      <c r="L83" s="38"/>
      <c r="M83" s="39" t="s">
        <v>84</v>
      </c>
      <c r="N83" s="39"/>
      <c r="O83" s="38">
        <v>40</v>
      </c>
      <c r="P83" s="4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7"/>
      <c r="R83" s="457"/>
      <c r="S83" s="457"/>
      <c r="T83" s="45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167</v>
      </c>
      <c r="B84" s="64" t="s">
        <v>168</v>
      </c>
      <c r="C84" s="37">
        <v>4301031240</v>
      </c>
      <c r="D84" s="455">
        <v>4680115885042</v>
      </c>
      <c r="E84" s="455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4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7"/>
      <c r="R84" s="457"/>
      <c r="S84" s="457"/>
      <c r="T84" s="45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4301031315</v>
      </c>
      <c r="D85" s="455">
        <v>4680115885080</v>
      </c>
      <c r="E85" s="45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4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7"/>
      <c r="R85" s="457"/>
      <c r="S85" s="457"/>
      <c r="T85" s="45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4301031243</v>
      </c>
      <c r="D86" s="455">
        <v>4680115885073</v>
      </c>
      <c r="E86" s="45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85</v>
      </c>
      <c r="L86" s="38"/>
      <c r="M86" s="39" t="s">
        <v>84</v>
      </c>
      <c r="N86" s="39"/>
      <c r="O86" s="38">
        <v>40</v>
      </c>
      <c r="P86" s="4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7"/>
      <c r="R86" s="457"/>
      <c r="S86" s="457"/>
      <c r="T86" s="45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4301031241</v>
      </c>
      <c r="D87" s="455">
        <v>4680115885059</v>
      </c>
      <c r="E87" s="455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4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7"/>
      <c r="R87" s="457"/>
      <c r="S87" s="457"/>
      <c r="T87" s="45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4301031316</v>
      </c>
      <c r="D88" s="455">
        <v>4680115885097</v>
      </c>
      <c r="E88" s="45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4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7"/>
      <c r="R88" s="457"/>
      <c r="S88" s="457"/>
      <c r="T88" s="45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3"/>
      <c r="P89" s="459" t="s">
        <v>43</v>
      </c>
      <c r="Q89" s="460"/>
      <c r="R89" s="460"/>
      <c r="S89" s="460"/>
      <c r="T89" s="460"/>
      <c r="U89" s="460"/>
      <c r="V89" s="46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4" t="s">
        <v>86</v>
      </c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67"/>
      <c r="AB91" s="67"/>
      <c r="AC91" s="81"/>
    </row>
    <row r="92" spans="1:68" ht="16.5" customHeight="1" x14ac:dyDescent="0.25">
      <c r="A92" s="64" t="s">
        <v>177</v>
      </c>
      <c r="B92" s="64" t="s">
        <v>178</v>
      </c>
      <c r="C92" s="37">
        <v>4301051827</v>
      </c>
      <c r="D92" s="455">
        <v>4680115884403</v>
      </c>
      <c r="E92" s="45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90</v>
      </c>
      <c r="L92" s="38"/>
      <c r="M92" s="39" t="s">
        <v>84</v>
      </c>
      <c r="N92" s="39"/>
      <c r="O92" s="38">
        <v>40</v>
      </c>
      <c r="P92" s="5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7"/>
      <c r="R92" s="457"/>
      <c r="S92" s="457"/>
      <c r="T92" s="45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179</v>
      </c>
      <c r="B93" s="64" t="s">
        <v>180</v>
      </c>
      <c r="C93" s="37">
        <v>4301051837</v>
      </c>
      <c r="D93" s="455">
        <v>4680115884311</v>
      </c>
      <c r="E93" s="45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90</v>
      </c>
      <c r="L93" s="38"/>
      <c r="M93" s="39" t="s">
        <v>130</v>
      </c>
      <c r="N93" s="39"/>
      <c r="O93" s="38">
        <v>40</v>
      </c>
      <c r="P93" s="5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7"/>
      <c r="R93" s="457"/>
      <c r="S93" s="457"/>
      <c r="T93" s="45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3"/>
      <c r="P94" s="459" t="s">
        <v>43</v>
      </c>
      <c r="Q94" s="460"/>
      <c r="R94" s="460"/>
      <c r="S94" s="460"/>
      <c r="T94" s="460"/>
      <c r="U94" s="460"/>
      <c r="V94" s="46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3"/>
      <c r="P95" s="459" t="s">
        <v>43</v>
      </c>
      <c r="Q95" s="460"/>
      <c r="R95" s="460"/>
      <c r="S95" s="460"/>
      <c r="T95" s="460"/>
      <c r="U95" s="460"/>
      <c r="V95" s="46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4" t="s">
        <v>181</v>
      </c>
      <c r="B96" s="454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67"/>
      <c r="AB96" s="67"/>
      <c r="AC96" s="81"/>
    </row>
    <row r="97" spans="1:68" ht="27" customHeight="1" x14ac:dyDescent="0.25">
      <c r="A97" s="64" t="s">
        <v>182</v>
      </c>
      <c r="B97" s="64" t="s">
        <v>183</v>
      </c>
      <c r="C97" s="37">
        <v>4301060366</v>
      </c>
      <c r="D97" s="455">
        <v>4680115881532</v>
      </c>
      <c r="E97" s="45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128</v>
      </c>
      <c r="L97" s="38"/>
      <c r="M97" s="39" t="s">
        <v>84</v>
      </c>
      <c r="N97" s="39"/>
      <c r="O97" s="38">
        <v>30</v>
      </c>
      <c r="P97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7"/>
      <c r="R97" s="457"/>
      <c r="S97" s="457"/>
      <c r="T97" s="45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182</v>
      </c>
      <c r="B98" s="64" t="s">
        <v>184</v>
      </c>
      <c r="C98" s="37">
        <v>4301060371</v>
      </c>
      <c r="D98" s="455">
        <v>4680115881532</v>
      </c>
      <c r="E98" s="45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128</v>
      </c>
      <c r="L98" s="38"/>
      <c r="M98" s="39" t="s">
        <v>84</v>
      </c>
      <c r="N98" s="39"/>
      <c r="O98" s="38">
        <v>30</v>
      </c>
      <c r="P98" s="5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7"/>
      <c r="R98" s="457"/>
      <c r="S98" s="457"/>
      <c r="T98" s="45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185</v>
      </c>
      <c r="B99" s="64" t="s">
        <v>186</v>
      </c>
      <c r="C99" s="37">
        <v>4301060351</v>
      </c>
      <c r="D99" s="455">
        <v>4680115881464</v>
      </c>
      <c r="E99" s="45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90</v>
      </c>
      <c r="L99" s="38"/>
      <c r="M99" s="39" t="s">
        <v>130</v>
      </c>
      <c r="N99" s="39"/>
      <c r="O99" s="38">
        <v>30</v>
      </c>
      <c r="P99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7"/>
      <c r="R99" s="457"/>
      <c r="S99" s="457"/>
      <c r="T99" s="45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3"/>
      <c r="P100" s="459" t="s">
        <v>43</v>
      </c>
      <c r="Q100" s="460"/>
      <c r="R100" s="460"/>
      <c r="S100" s="460"/>
      <c r="T100" s="460"/>
      <c r="U100" s="460"/>
      <c r="V100" s="46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2"/>
      <c r="B101" s="462"/>
      <c r="C101" s="462"/>
      <c r="D101" s="462"/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3"/>
      <c r="P101" s="459" t="s">
        <v>43</v>
      </c>
      <c r="Q101" s="460"/>
      <c r="R101" s="460"/>
      <c r="S101" s="460"/>
      <c r="T101" s="460"/>
      <c r="U101" s="460"/>
      <c r="V101" s="46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3" t="s">
        <v>187</v>
      </c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  <c r="Z102" s="453"/>
      <c r="AA102" s="66"/>
      <c r="AB102" s="66"/>
      <c r="AC102" s="80"/>
    </row>
    <row r="103" spans="1:68" ht="14.25" customHeight="1" x14ac:dyDescent="0.25">
      <c r="A103" s="454" t="s">
        <v>124</v>
      </c>
      <c r="B103" s="454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67"/>
      <c r="AB103" s="67"/>
      <c r="AC103" s="81"/>
    </row>
    <row r="104" spans="1:68" ht="27" customHeight="1" x14ac:dyDescent="0.25">
      <c r="A104" s="64" t="s">
        <v>188</v>
      </c>
      <c r="B104" s="64" t="s">
        <v>189</v>
      </c>
      <c r="C104" s="37">
        <v>4301011468</v>
      </c>
      <c r="D104" s="455">
        <v>4680115881327</v>
      </c>
      <c r="E104" s="45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128</v>
      </c>
      <c r="L104" s="38"/>
      <c r="M104" s="39" t="s">
        <v>155</v>
      </c>
      <c r="N104" s="39"/>
      <c r="O104" s="38">
        <v>50</v>
      </c>
      <c r="P104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7"/>
      <c r="R104" s="457"/>
      <c r="S104" s="457"/>
      <c r="T104" s="45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190</v>
      </c>
      <c r="B105" s="64" t="s">
        <v>191</v>
      </c>
      <c r="C105" s="37">
        <v>4301012006</v>
      </c>
      <c r="D105" s="455">
        <v>4680115881518</v>
      </c>
      <c r="E105" s="455"/>
      <c r="F105" s="63">
        <v>0.4</v>
      </c>
      <c r="G105" s="38">
        <v>10</v>
      </c>
      <c r="H105" s="63">
        <v>4</v>
      </c>
      <c r="I105" s="63">
        <v>4.21</v>
      </c>
      <c r="J105" s="38">
        <v>120</v>
      </c>
      <c r="K105" s="38" t="s">
        <v>90</v>
      </c>
      <c r="L105" s="38"/>
      <c r="M105" s="39" t="s">
        <v>155</v>
      </c>
      <c r="N105" s="39"/>
      <c r="O105" s="38">
        <v>50</v>
      </c>
      <c r="P105" s="50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457"/>
      <c r="R105" s="457"/>
      <c r="S105" s="457"/>
      <c r="T105" s="45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4301012007</v>
      </c>
      <c r="D106" s="455">
        <v>4680115881303</v>
      </c>
      <c r="E106" s="45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90</v>
      </c>
      <c r="L106" s="38"/>
      <c r="M106" s="39" t="s">
        <v>155</v>
      </c>
      <c r="N106" s="39"/>
      <c r="O106" s="38">
        <v>50</v>
      </c>
      <c r="P106" s="50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7"/>
      <c r="R106" s="457"/>
      <c r="S106" s="457"/>
      <c r="T106" s="45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2"/>
      <c r="B107" s="462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2"/>
      <c r="N107" s="462"/>
      <c r="O107" s="463"/>
      <c r="P107" s="459" t="s">
        <v>43</v>
      </c>
      <c r="Q107" s="460"/>
      <c r="R107" s="460"/>
      <c r="S107" s="460"/>
      <c r="T107" s="460"/>
      <c r="U107" s="460"/>
      <c r="V107" s="46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2"/>
      <c r="B108" s="462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2"/>
      <c r="N108" s="462"/>
      <c r="O108" s="463"/>
      <c r="P108" s="459" t="s">
        <v>43</v>
      </c>
      <c r="Q108" s="460"/>
      <c r="R108" s="460"/>
      <c r="S108" s="460"/>
      <c r="T108" s="460"/>
      <c r="U108" s="460"/>
      <c r="V108" s="46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4" t="s">
        <v>86</v>
      </c>
      <c r="B109" s="454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4301051543</v>
      </c>
      <c r="D110" s="455">
        <v>4607091386967</v>
      </c>
      <c r="E110" s="45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128</v>
      </c>
      <c r="L110" s="38"/>
      <c r="M110" s="39" t="s">
        <v>84</v>
      </c>
      <c r="N110" s="39"/>
      <c r="O110" s="38">
        <v>45</v>
      </c>
      <c r="P110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57"/>
      <c r="R110" s="457"/>
      <c r="S110" s="457"/>
      <c r="T110" s="45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4301051437</v>
      </c>
      <c r="D111" s="455">
        <v>4607091386967</v>
      </c>
      <c r="E111" s="45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128</v>
      </c>
      <c r="L111" s="38"/>
      <c r="M111" s="39" t="s">
        <v>130</v>
      </c>
      <c r="N111" s="39"/>
      <c r="O111" s="38">
        <v>45</v>
      </c>
      <c r="P111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57"/>
      <c r="R111" s="457"/>
      <c r="S111" s="457"/>
      <c r="T111" s="45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55">
        <v>4607091385731</v>
      </c>
      <c r="E112" s="45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90</v>
      </c>
      <c r="L112" s="38"/>
      <c r="M112" s="39" t="s">
        <v>130</v>
      </c>
      <c r="N112" s="39"/>
      <c r="O112" s="38">
        <v>45</v>
      </c>
      <c r="P112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7"/>
      <c r="R112" s="457"/>
      <c r="S112" s="457"/>
      <c r="T112" s="45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55">
        <v>4680115880894</v>
      </c>
      <c r="E113" s="4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90</v>
      </c>
      <c r="L113" s="38"/>
      <c r="M113" s="39" t="s">
        <v>130</v>
      </c>
      <c r="N113" s="39"/>
      <c r="O113" s="38">
        <v>45</v>
      </c>
      <c r="P113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7"/>
      <c r="R113" s="457"/>
      <c r="S113" s="457"/>
      <c r="T113" s="45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55">
        <v>4680115880214</v>
      </c>
      <c r="E114" s="45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90</v>
      </c>
      <c r="L114" s="38"/>
      <c r="M114" s="39" t="s">
        <v>130</v>
      </c>
      <c r="N114" s="39"/>
      <c r="O114" s="38">
        <v>45</v>
      </c>
      <c r="P114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7"/>
      <c r="R114" s="457"/>
      <c r="S114" s="457"/>
      <c r="T114" s="45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2"/>
      <c r="B115" s="462"/>
      <c r="C115" s="462"/>
      <c r="D115" s="462"/>
      <c r="E115" s="462"/>
      <c r="F115" s="462"/>
      <c r="G115" s="462"/>
      <c r="H115" s="462"/>
      <c r="I115" s="462"/>
      <c r="J115" s="462"/>
      <c r="K115" s="462"/>
      <c r="L115" s="462"/>
      <c r="M115" s="462"/>
      <c r="N115" s="462"/>
      <c r="O115" s="463"/>
      <c r="P115" s="459" t="s">
        <v>43</v>
      </c>
      <c r="Q115" s="460"/>
      <c r="R115" s="460"/>
      <c r="S115" s="460"/>
      <c r="T115" s="460"/>
      <c r="U115" s="460"/>
      <c r="V115" s="46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  <c r="J116" s="462"/>
      <c r="K116" s="462"/>
      <c r="L116" s="462"/>
      <c r="M116" s="462"/>
      <c r="N116" s="462"/>
      <c r="O116" s="463"/>
      <c r="P116" s="459" t="s">
        <v>43</v>
      </c>
      <c r="Q116" s="460"/>
      <c r="R116" s="460"/>
      <c r="S116" s="460"/>
      <c r="T116" s="460"/>
      <c r="U116" s="460"/>
      <c r="V116" s="46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3" t="s">
        <v>203</v>
      </c>
      <c r="B117" s="453"/>
      <c r="C117" s="453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  <c r="AA117" s="66"/>
      <c r="AB117" s="66"/>
      <c r="AC117" s="80"/>
    </row>
    <row r="118" spans="1:68" ht="14.25" customHeight="1" x14ac:dyDescent="0.25">
      <c r="A118" s="454" t="s">
        <v>124</v>
      </c>
      <c r="B118" s="454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4301011703</v>
      </c>
      <c r="D119" s="455">
        <v>4680115882133</v>
      </c>
      <c r="E119" s="455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128</v>
      </c>
      <c r="L119" s="38"/>
      <c r="M119" s="39" t="s">
        <v>127</v>
      </c>
      <c r="N119" s="39"/>
      <c r="O119" s="38">
        <v>50</v>
      </c>
      <c r="P119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57"/>
      <c r="R119" s="457"/>
      <c r="S119" s="457"/>
      <c r="T119" s="45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4301011514</v>
      </c>
      <c r="D120" s="455">
        <v>4680115882133</v>
      </c>
      <c r="E120" s="455"/>
      <c r="F120" s="63">
        <v>1.35</v>
      </c>
      <c r="G120" s="38">
        <v>8</v>
      </c>
      <c r="H120" s="63">
        <v>10.8</v>
      </c>
      <c r="I120" s="63">
        <v>11.28</v>
      </c>
      <c r="J120" s="38">
        <v>56</v>
      </c>
      <c r="K120" s="38" t="s">
        <v>128</v>
      </c>
      <c r="L120" s="38"/>
      <c r="M120" s="39" t="s">
        <v>127</v>
      </c>
      <c r="N120" s="39"/>
      <c r="O120" s="38">
        <v>50</v>
      </c>
      <c r="P120" s="5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457"/>
      <c r="R120" s="457"/>
      <c r="S120" s="457"/>
      <c r="T120" s="45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55">
        <v>4680115880269</v>
      </c>
      <c r="E121" s="45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90</v>
      </c>
      <c r="L121" s="38"/>
      <c r="M121" s="39" t="s">
        <v>130</v>
      </c>
      <c r="N121" s="39"/>
      <c r="O121" s="38">
        <v>50</v>
      </c>
      <c r="P121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7"/>
      <c r="R121" s="457"/>
      <c r="S121" s="457"/>
      <c r="T121" s="45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55">
        <v>4680115880429</v>
      </c>
      <c r="E122" s="45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90</v>
      </c>
      <c r="L122" s="38"/>
      <c r="M122" s="39" t="s">
        <v>130</v>
      </c>
      <c r="N122" s="39"/>
      <c r="O122" s="38">
        <v>50</v>
      </c>
      <c r="P122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7"/>
      <c r="R122" s="457"/>
      <c r="S122" s="457"/>
      <c r="T122" s="45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55">
        <v>4680115881457</v>
      </c>
      <c r="E123" s="45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90</v>
      </c>
      <c r="L123" s="38"/>
      <c r="M123" s="39" t="s">
        <v>130</v>
      </c>
      <c r="N123" s="39"/>
      <c r="O123" s="38">
        <v>50</v>
      </c>
      <c r="P123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7"/>
      <c r="R123" s="457"/>
      <c r="S123" s="457"/>
      <c r="T123" s="45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2"/>
      <c r="B124" s="462"/>
      <c r="C124" s="462"/>
      <c r="D124" s="462"/>
      <c r="E124" s="462"/>
      <c r="F124" s="462"/>
      <c r="G124" s="462"/>
      <c r="H124" s="462"/>
      <c r="I124" s="462"/>
      <c r="J124" s="462"/>
      <c r="K124" s="462"/>
      <c r="L124" s="462"/>
      <c r="M124" s="462"/>
      <c r="N124" s="462"/>
      <c r="O124" s="463"/>
      <c r="P124" s="459" t="s">
        <v>43</v>
      </c>
      <c r="Q124" s="460"/>
      <c r="R124" s="460"/>
      <c r="S124" s="460"/>
      <c r="T124" s="460"/>
      <c r="U124" s="460"/>
      <c r="V124" s="46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2"/>
      <c r="B125" s="462"/>
      <c r="C125" s="462"/>
      <c r="D125" s="462"/>
      <c r="E125" s="462"/>
      <c r="F125" s="462"/>
      <c r="G125" s="462"/>
      <c r="H125" s="462"/>
      <c r="I125" s="462"/>
      <c r="J125" s="462"/>
      <c r="K125" s="462"/>
      <c r="L125" s="462"/>
      <c r="M125" s="462"/>
      <c r="N125" s="462"/>
      <c r="O125" s="463"/>
      <c r="P125" s="459" t="s">
        <v>43</v>
      </c>
      <c r="Q125" s="460"/>
      <c r="R125" s="460"/>
      <c r="S125" s="460"/>
      <c r="T125" s="460"/>
      <c r="U125" s="460"/>
      <c r="V125" s="46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4" t="s">
        <v>160</v>
      </c>
      <c r="B126" s="454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4301020345</v>
      </c>
      <c r="D127" s="455">
        <v>4680115881488</v>
      </c>
      <c r="E127" s="455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128</v>
      </c>
      <c r="L127" s="38"/>
      <c r="M127" s="39" t="s">
        <v>127</v>
      </c>
      <c r="N127" s="39"/>
      <c r="O127" s="38">
        <v>55</v>
      </c>
      <c r="P127" s="518" t="s">
        <v>215</v>
      </c>
      <c r="Q127" s="457"/>
      <c r="R127" s="457"/>
      <c r="S127" s="457"/>
      <c r="T127" s="45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213</v>
      </c>
      <c r="B128" s="64" t="s">
        <v>216</v>
      </c>
      <c r="C128" s="37">
        <v>4301020235</v>
      </c>
      <c r="D128" s="455">
        <v>4680115881488</v>
      </c>
      <c r="E128" s="455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128</v>
      </c>
      <c r="L128" s="38"/>
      <c r="M128" s="39" t="s">
        <v>127</v>
      </c>
      <c r="N128" s="39"/>
      <c r="O128" s="38">
        <v>50</v>
      </c>
      <c r="P128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7"/>
      <c r="R128" s="457"/>
      <c r="S128" s="457"/>
      <c r="T128" s="45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4301020258</v>
      </c>
      <c r="D129" s="455">
        <v>4680115882775</v>
      </c>
      <c r="E129" s="455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130</v>
      </c>
      <c r="N129" s="39"/>
      <c r="O129" s="38">
        <v>50</v>
      </c>
      <c r="P129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57"/>
      <c r="R129" s="457"/>
      <c r="S129" s="457"/>
      <c r="T129" s="45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217</v>
      </c>
      <c r="B130" s="64" t="s">
        <v>219</v>
      </c>
      <c r="C130" s="37">
        <v>4301020346</v>
      </c>
      <c r="D130" s="455">
        <v>4680115882775</v>
      </c>
      <c r="E130" s="455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85</v>
      </c>
      <c r="L130" s="38"/>
      <c r="M130" s="39" t="s">
        <v>127</v>
      </c>
      <c r="N130" s="39"/>
      <c r="O130" s="38">
        <v>55</v>
      </c>
      <c r="P130" s="521" t="s">
        <v>220</v>
      </c>
      <c r="Q130" s="457"/>
      <c r="R130" s="457"/>
      <c r="S130" s="457"/>
      <c r="T130" s="458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221</v>
      </c>
      <c r="B131" s="64" t="s">
        <v>222</v>
      </c>
      <c r="C131" s="37">
        <v>4301020339</v>
      </c>
      <c r="D131" s="455">
        <v>4680115880658</v>
      </c>
      <c r="E131" s="45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90</v>
      </c>
      <c r="L131" s="38"/>
      <c r="M131" s="39" t="s">
        <v>127</v>
      </c>
      <c r="N131" s="39"/>
      <c r="O131" s="38">
        <v>50</v>
      </c>
      <c r="P131" s="52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7"/>
      <c r="R131" s="457"/>
      <c r="S131" s="457"/>
      <c r="T131" s="458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62"/>
      <c r="B132" s="462"/>
      <c r="C132" s="462"/>
      <c r="D132" s="462"/>
      <c r="E132" s="462"/>
      <c r="F132" s="462"/>
      <c r="G132" s="462"/>
      <c r="H132" s="462"/>
      <c r="I132" s="462"/>
      <c r="J132" s="462"/>
      <c r="K132" s="462"/>
      <c r="L132" s="462"/>
      <c r="M132" s="462"/>
      <c r="N132" s="462"/>
      <c r="O132" s="463"/>
      <c r="P132" s="459" t="s">
        <v>43</v>
      </c>
      <c r="Q132" s="460"/>
      <c r="R132" s="460"/>
      <c r="S132" s="460"/>
      <c r="T132" s="460"/>
      <c r="U132" s="460"/>
      <c r="V132" s="461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62"/>
      <c r="B133" s="462"/>
      <c r="C133" s="462"/>
      <c r="D133" s="462"/>
      <c r="E133" s="462"/>
      <c r="F133" s="462"/>
      <c r="G133" s="462"/>
      <c r="H133" s="462"/>
      <c r="I133" s="462"/>
      <c r="J133" s="462"/>
      <c r="K133" s="462"/>
      <c r="L133" s="462"/>
      <c r="M133" s="462"/>
      <c r="N133" s="462"/>
      <c r="O133" s="463"/>
      <c r="P133" s="459" t="s">
        <v>43</v>
      </c>
      <c r="Q133" s="460"/>
      <c r="R133" s="460"/>
      <c r="S133" s="460"/>
      <c r="T133" s="460"/>
      <c r="U133" s="460"/>
      <c r="V133" s="461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4" t="s">
        <v>86</v>
      </c>
      <c r="B134" s="454"/>
      <c r="C134" s="454"/>
      <c r="D134" s="454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67"/>
      <c r="AB134" s="67"/>
      <c r="AC134" s="81"/>
    </row>
    <row r="135" spans="1:68" ht="16.5" customHeight="1" x14ac:dyDescent="0.25">
      <c r="A135" s="64" t="s">
        <v>223</v>
      </c>
      <c r="B135" s="64" t="s">
        <v>224</v>
      </c>
      <c r="C135" s="37">
        <v>4301051360</v>
      </c>
      <c r="D135" s="455">
        <v>4607091385168</v>
      </c>
      <c r="E135" s="45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128</v>
      </c>
      <c r="L135" s="38"/>
      <c r="M135" s="39" t="s">
        <v>130</v>
      </c>
      <c r="N135" s="39"/>
      <c r="O135" s="38">
        <v>45</v>
      </c>
      <c r="P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7"/>
      <c r="R135" s="457"/>
      <c r="S135" s="457"/>
      <c r="T135" s="45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223</v>
      </c>
      <c r="B136" s="64" t="s">
        <v>225</v>
      </c>
      <c r="C136" s="37">
        <v>4301051612</v>
      </c>
      <c r="D136" s="455">
        <v>4607091385168</v>
      </c>
      <c r="E136" s="45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128</v>
      </c>
      <c r="L136" s="38"/>
      <c r="M136" s="39" t="s">
        <v>84</v>
      </c>
      <c r="N136" s="39"/>
      <c r="O136" s="38">
        <v>45</v>
      </c>
      <c r="P136" s="5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7"/>
      <c r="R136" s="457"/>
      <c r="S136" s="457"/>
      <c r="T136" s="45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4301051362</v>
      </c>
      <c r="D137" s="455">
        <v>4607091383256</v>
      </c>
      <c r="E137" s="45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130</v>
      </c>
      <c r="N137" s="39"/>
      <c r="O137" s="38">
        <v>45</v>
      </c>
      <c r="P137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7"/>
      <c r="R137" s="457"/>
      <c r="S137" s="457"/>
      <c r="T137" s="45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4301051358</v>
      </c>
      <c r="D138" s="455">
        <v>4607091385748</v>
      </c>
      <c r="E138" s="45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130</v>
      </c>
      <c r="N138" s="39"/>
      <c r="O138" s="38">
        <v>45</v>
      </c>
      <c r="P138" s="5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7"/>
      <c r="R138" s="457"/>
      <c r="S138" s="457"/>
      <c r="T138" s="45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230</v>
      </c>
      <c r="B139" s="64" t="s">
        <v>231</v>
      </c>
      <c r="C139" s="37">
        <v>4301051738</v>
      </c>
      <c r="D139" s="455">
        <v>4680115884533</v>
      </c>
      <c r="E139" s="45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52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7"/>
      <c r="R139" s="457"/>
      <c r="S139" s="457"/>
      <c r="T139" s="458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4301051480</v>
      </c>
      <c r="D140" s="455">
        <v>4680115882645</v>
      </c>
      <c r="E140" s="455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52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7"/>
      <c r="R140" s="457"/>
      <c r="S140" s="457"/>
      <c r="T140" s="458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62"/>
      <c r="B141" s="462"/>
      <c r="C141" s="462"/>
      <c r="D141" s="462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3"/>
      <c r="P141" s="459" t="s">
        <v>43</v>
      </c>
      <c r="Q141" s="460"/>
      <c r="R141" s="460"/>
      <c r="S141" s="460"/>
      <c r="T141" s="460"/>
      <c r="U141" s="460"/>
      <c r="V141" s="461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62"/>
      <c r="B142" s="462"/>
      <c r="C142" s="462"/>
      <c r="D142" s="462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3"/>
      <c r="P142" s="459" t="s">
        <v>43</v>
      </c>
      <c r="Q142" s="460"/>
      <c r="R142" s="460"/>
      <c r="S142" s="460"/>
      <c r="T142" s="460"/>
      <c r="U142" s="460"/>
      <c r="V142" s="461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4" t="s">
        <v>181</v>
      </c>
      <c r="B143" s="454"/>
      <c r="C143" s="454"/>
      <c r="D143" s="454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67"/>
      <c r="AB143" s="67"/>
      <c r="AC143" s="81"/>
    </row>
    <row r="144" spans="1:68" ht="27" customHeight="1" x14ac:dyDescent="0.25">
      <c r="A144" s="64" t="s">
        <v>234</v>
      </c>
      <c r="B144" s="64" t="s">
        <v>235</v>
      </c>
      <c r="C144" s="37">
        <v>4301060356</v>
      </c>
      <c r="D144" s="455">
        <v>4680115882652</v>
      </c>
      <c r="E144" s="455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5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7"/>
      <c r="R144" s="457"/>
      <c r="S144" s="457"/>
      <c r="T144" s="458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236</v>
      </c>
      <c r="B145" s="64" t="s">
        <v>237</v>
      </c>
      <c r="C145" s="37">
        <v>4301060309</v>
      </c>
      <c r="D145" s="455">
        <v>4680115880238</v>
      </c>
      <c r="E145" s="455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7"/>
      <c r="R145" s="457"/>
      <c r="S145" s="457"/>
      <c r="T145" s="458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53" t="s">
        <v>238</v>
      </c>
      <c r="B148" s="453"/>
      <c r="C148" s="453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  <c r="AA148" s="66"/>
      <c r="AB148" s="66"/>
      <c r="AC148" s="80"/>
    </row>
    <row r="149" spans="1:68" ht="14.25" customHeight="1" x14ac:dyDescent="0.25">
      <c r="A149" s="454" t="s">
        <v>124</v>
      </c>
      <c r="B149" s="454"/>
      <c r="C149" s="454"/>
      <c r="D149" s="454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67"/>
      <c r="AB149" s="67"/>
      <c r="AC149" s="81"/>
    </row>
    <row r="150" spans="1:68" ht="27" customHeight="1" x14ac:dyDescent="0.25">
      <c r="A150" s="64" t="s">
        <v>239</v>
      </c>
      <c r="B150" s="64" t="s">
        <v>240</v>
      </c>
      <c r="C150" s="37">
        <v>4301011562</v>
      </c>
      <c r="D150" s="455">
        <v>4680115882577</v>
      </c>
      <c r="E150" s="455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114</v>
      </c>
      <c r="N150" s="39"/>
      <c r="O150" s="38">
        <v>90</v>
      </c>
      <c r="P150" s="5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7"/>
      <c r="R150" s="457"/>
      <c r="S150" s="457"/>
      <c r="T150" s="458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239</v>
      </c>
      <c r="B151" s="64" t="s">
        <v>241</v>
      </c>
      <c r="C151" s="37">
        <v>4301011564</v>
      </c>
      <c r="D151" s="455">
        <v>4680115882577</v>
      </c>
      <c r="E151" s="455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114</v>
      </c>
      <c r="N151" s="39"/>
      <c r="O151" s="38">
        <v>90</v>
      </c>
      <c r="P151" s="5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7"/>
      <c r="R151" s="457"/>
      <c r="S151" s="457"/>
      <c r="T151" s="458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2"/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3"/>
      <c r="P153" s="459" t="s">
        <v>43</v>
      </c>
      <c r="Q153" s="460"/>
      <c r="R153" s="460"/>
      <c r="S153" s="460"/>
      <c r="T153" s="460"/>
      <c r="U153" s="460"/>
      <c r="V153" s="461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4" t="s">
        <v>81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7"/>
      <c r="AB154" s="67"/>
      <c r="AC154" s="81"/>
    </row>
    <row r="155" spans="1:68" ht="27" customHeight="1" x14ac:dyDescent="0.25">
      <c r="A155" s="64" t="s">
        <v>242</v>
      </c>
      <c r="B155" s="64" t="s">
        <v>243</v>
      </c>
      <c r="C155" s="37">
        <v>4301031235</v>
      </c>
      <c r="D155" s="455">
        <v>4680115883444</v>
      </c>
      <c r="E155" s="455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457"/>
      <c r="R155" s="457"/>
      <c r="S155" s="457"/>
      <c r="T155" s="458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242</v>
      </c>
      <c r="B156" s="64" t="s">
        <v>244</v>
      </c>
      <c r="C156" s="37">
        <v>4301031234</v>
      </c>
      <c r="D156" s="455">
        <v>4680115883444</v>
      </c>
      <c r="E156" s="455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457"/>
      <c r="R156" s="457"/>
      <c r="S156" s="457"/>
      <c r="T156" s="458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4" t="s">
        <v>86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7"/>
      <c r="AB159" s="67"/>
      <c r="AC159" s="81"/>
    </row>
    <row r="160" spans="1:68" ht="16.5" customHeight="1" x14ac:dyDescent="0.25">
      <c r="A160" s="64" t="s">
        <v>245</v>
      </c>
      <c r="B160" s="64" t="s">
        <v>246</v>
      </c>
      <c r="C160" s="37">
        <v>4301051477</v>
      </c>
      <c r="D160" s="455">
        <v>4680115882584</v>
      </c>
      <c r="E160" s="455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60</v>
      </c>
      <c r="P160" s="5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7"/>
      <c r="R160" s="457"/>
      <c r="S160" s="457"/>
      <c r="T160" s="458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245</v>
      </c>
      <c r="B161" s="64" t="s">
        <v>247</v>
      </c>
      <c r="C161" s="37">
        <v>4301051476</v>
      </c>
      <c r="D161" s="455">
        <v>4680115882584</v>
      </c>
      <c r="E161" s="455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60</v>
      </c>
      <c r="P161" s="5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7"/>
      <c r="R161" s="457"/>
      <c r="S161" s="457"/>
      <c r="T161" s="458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53" t="s">
        <v>122</v>
      </c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3"/>
      <c r="S164" s="453"/>
      <c r="T164" s="453"/>
      <c r="U164" s="453"/>
      <c r="V164" s="453"/>
      <c r="W164" s="453"/>
      <c r="X164" s="453"/>
      <c r="Y164" s="453"/>
      <c r="Z164" s="453"/>
      <c r="AA164" s="66"/>
      <c r="AB164" s="66"/>
      <c r="AC164" s="80"/>
    </row>
    <row r="165" spans="1:68" ht="14.25" customHeight="1" x14ac:dyDescent="0.25">
      <c r="A165" s="454" t="s">
        <v>124</v>
      </c>
      <c r="B165" s="454"/>
      <c r="C165" s="454"/>
      <c r="D165" s="454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67"/>
      <c r="AB165" s="67"/>
      <c r="AC165" s="81"/>
    </row>
    <row r="166" spans="1:68" ht="27" customHeight="1" x14ac:dyDescent="0.25">
      <c r="A166" s="64" t="s">
        <v>248</v>
      </c>
      <c r="B166" s="64" t="s">
        <v>249</v>
      </c>
      <c r="C166" s="37">
        <v>4301011623</v>
      </c>
      <c r="D166" s="455">
        <v>4607091382945</v>
      </c>
      <c r="E166" s="455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128</v>
      </c>
      <c r="L166" s="38"/>
      <c r="M166" s="39" t="s">
        <v>127</v>
      </c>
      <c r="N166" s="39"/>
      <c r="O166" s="38">
        <v>50</v>
      </c>
      <c r="P166" s="5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7"/>
      <c r="R166" s="457"/>
      <c r="S166" s="457"/>
      <c r="T166" s="45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250</v>
      </c>
      <c r="B167" s="64" t="s">
        <v>251</v>
      </c>
      <c r="C167" s="37">
        <v>4301011192</v>
      </c>
      <c r="D167" s="455">
        <v>4607091382952</v>
      </c>
      <c r="E167" s="455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127</v>
      </c>
      <c r="N167" s="39"/>
      <c r="O167" s="38">
        <v>50</v>
      </c>
      <c r="P167" s="5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7"/>
      <c r="R167" s="457"/>
      <c r="S167" s="457"/>
      <c r="T167" s="458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252</v>
      </c>
      <c r="B168" s="64" t="s">
        <v>253</v>
      </c>
      <c r="C168" s="37">
        <v>4301011705</v>
      </c>
      <c r="D168" s="455">
        <v>4607091384604</v>
      </c>
      <c r="E168" s="455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127</v>
      </c>
      <c r="N168" s="39"/>
      <c r="O168" s="38">
        <v>50</v>
      </c>
      <c r="P168" s="5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7"/>
      <c r="R168" s="457"/>
      <c r="S168" s="457"/>
      <c r="T168" s="458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62"/>
      <c r="B169" s="462"/>
      <c r="C169" s="462"/>
      <c r="D169" s="462"/>
      <c r="E169" s="462"/>
      <c r="F169" s="462"/>
      <c r="G169" s="462"/>
      <c r="H169" s="462"/>
      <c r="I169" s="462"/>
      <c r="J169" s="462"/>
      <c r="K169" s="462"/>
      <c r="L169" s="462"/>
      <c r="M169" s="462"/>
      <c r="N169" s="462"/>
      <c r="O169" s="463"/>
      <c r="P169" s="459" t="s">
        <v>43</v>
      </c>
      <c r="Q169" s="460"/>
      <c r="R169" s="460"/>
      <c r="S169" s="460"/>
      <c r="T169" s="460"/>
      <c r="U169" s="460"/>
      <c r="V169" s="461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62"/>
      <c r="B170" s="462"/>
      <c r="C170" s="462"/>
      <c r="D170" s="462"/>
      <c r="E170" s="462"/>
      <c r="F170" s="462"/>
      <c r="G170" s="462"/>
      <c r="H170" s="462"/>
      <c r="I170" s="462"/>
      <c r="J170" s="462"/>
      <c r="K170" s="462"/>
      <c r="L170" s="462"/>
      <c r="M170" s="462"/>
      <c r="N170" s="462"/>
      <c r="O170" s="463"/>
      <c r="P170" s="459" t="s">
        <v>43</v>
      </c>
      <c r="Q170" s="460"/>
      <c r="R170" s="460"/>
      <c r="S170" s="460"/>
      <c r="T170" s="460"/>
      <c r="U170" s="460"/>
      <c r="V170" s="461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4" t="s">
        <v>81</v>
      </c>
      <c r="B171" s="454"/>
      <c r="C171" s="454"/>
      <c r="D171" s="454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67"/>
      <c r="AB171" s="67"/>
      <c r="AC171" s="81"/>
    </row>
    <row r="172" spans="1:68" ht="16.5" customHeight="1" x14ac:dyDescent="0.25">
      <c r="A172" s="64" t="s">
        <v>254</v>
      </c>
      <c r="B172" s="64" t="s">
        <v>255</v>
      </c>
      <c r="C172" s="37">
        <v>4301030895</v>
      </c>
      <c r="D172" s="455">
        <v>4607091387667</v>
      </c>
      <c r="E172" s="45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128</v>
      </c>
      <c r="L172" s="38"/>
      <c r="M172" s="39" t="s">
        <v>127</v>
      </c>
      <c r="N172" s="39"/>
      <c r="O172" s="38">
        <v>40</v>
      </c>
      <c r="P172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7"/>
      <c r="R172" s="457"/>
      <c r="S172" s="457"/>
      <c r="T172" s="45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4301030961</v>
      </c>
      <c r="D173" s="455">
        <v>4607091387636</v>
      </c>
      <c r="E173" s="455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5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7"/>
      <c r="R173" s="457"/>
      <c r="S173" s="457"/>
      <c r="T173" s="45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258</v>
      </c>
      <c r="B174" s="64" t="s">
        <v>259</v>
      </c>
      <c r="C174" s="37">
        <v>4301030963</v>
      </c>
      <c r="D174" s="455">
        <v>4607091382426</v>
      </c>
      <c r="E174" s="455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128</v>
      </c>
      <c r="L174" s="38"/>
      <c r="M174" s="39" t="s">
        <v>84</v>
      </c>
      <c r="N174" s="39"/>
      <c r="O174" s="38">
        <v>40</v>
      </c>
      <c r="P174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7"/>
      <c r="R174" s="457"/>
      <c r="S174" s="457"/>
      <c r="T174" s="45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260</v>
      </c>
      <c r="B175" s="64" t="s">
        <v>261</v>
      </c>
      <c r="C175" s="37">
        <v>4301030962</v>
      </c>
      <c r="D175" s="455">
        <v>4607091386547</v>
      </c>
      <c r="E175" s="455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5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7"/>
      <c r="R175" s="457"/>
      <c r="S175" s="457"/>
      <c r="T175" s="458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262</v>
      </c>
      <c r="B176" s="64" t="s">
        <v>263</v>
      </c>
      <c r="C176" s="37">
        <v>4301030964</v>
      </c>
      <c r="D176" s="455">
        <v>4607091382464</v>
      </c>
      <c r="E176" s="455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5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7"/>
      <c r="R176" s="457"/>
      <c r="S176" s="457"/>
      <c r="T176" s="458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62"/>
      <c r="B177" s="462"/>
      <c r="C177" s="462"/>
      <c r="D177" s="462"/>
      <c r="E177" s="462"/>
      <c r="F177" s="462"/>
      <c r="G177" s="462"/>
      <c r="H177" s="462"/>
      <c r="I177" s="462"/>
      <c r="J177" s="462"/>
      <c r="K177" s="462"/>
      <c r="L177" s="462"/>
      <c r="M177" s="462"/>
      <c r="N177" s="462"/>
      <c r="O177" s="463"/>
      <c r="P177" s="459" t="s">
        <v>43</v>
      </c>
      <c r="Q177" s="460"/>
      <c r="R177" s="460"/>
      <c r="S177" s="460"/>
      <c r="T177" s="460"/>
      <c r="U177" s="460"/>
      <c r="V177" s="461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62"/>
      <c r="B178" s="462"/>
      <c r="C178" s="462"/>
      <c r="D178" s="462"/>
      <c r="E178" s="462"/>
      <c r="F178" s="462"/>
      <c r="G178" s="462"/>
      <c r="H178" s="462"/>
      <c r="I178" s="462"/>
      <c r="J178" s="462"/>
      <c r="K178" s="462"/>
      <c r="L178" s="462"/>
      <c r="M178" s="462"/>
      <c r="N178" s="462"/>
      <c r="O178" s="463"/>
      <c r="P178" s="459" t="s">
        <v>43</v>
      </c>
      <c r="Q178" s="460"/>
      <c r="R178" s="460"/>
      <c r="S178" s="460"/>
      <c r="T178" s="460"/>
      <c r="U178" s="460"/>
      <c r="V178" s="461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4" t="s">
        <v>86</v>
      </c>
      <c r="B179" s="454"/>
      <c r="C179" s="454"/>
      <c r="D179" s="454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67"/>
      <c r="AB179" s="67"/>
      <c r="AC179" s="81"/>
    </row>
    <row r="180" spans="1:68" ht="16.5" customHeight="1" x14ac:dyDescent="0.25">
      <c r="A180" s="64" t="s">
        <v>264</v>
      </c>
      <c r="B180" s="64" t="s">
        <v>265</v>
      </c>
      <c r="C180" s="37">
        <v>4301051611</v>
      </c>
      <c r="D180" s="455">
        <v>4607091385304</v>
      </c>
      <c r="E180" s="455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128</v>
      </c>
      <c r="L180" s="38"/>
      <c r="M180" s="39" t="s">
        <v>84</v>
      </c>
      <c r="N180" s="39"/>
      <c r="O180" s="38">
        <v>40</v>
      </c>
      <c r="P180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7"/>
      <c r="R180" s="457"/>
      <c r="S180" s="457"/>
      <c r="T180" s="45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266</v>
      </c>
      <c r="B181" s="64" t="s">
        <v>267</v>
      </c>
      <c r="C181" s="37">
        <v>4301051648</v>
      </c>
      <c r="D181" s="455">
        <v>4607091386264</v>
      </c>
      <c r="E181" s="455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5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7"/>
      <c r="R181" s="457"/>
      <c r="S181" s="457"/>
      <c r="T181" s="458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268</v>
      </c>
      <c r="B182" s="64" t="s">
        <v>269</v>
      </c>
      <c r="C182" s="37">
        <v>4301051313</v>
      </c>
      <c r="D182" s="455">
        <v>4607091385427</v>
      </c>
      <c r="E182" s="455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7"/>
      <c r="R182" s="457"/>
      <c r="S182" s="457"/>
      <c r="T182" s="458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62"/>
      <c r="B184" s="462"/>
      <c r="C184" s="462"/>
      <c r="D184" s="462"/>
      <c r="E184" s="462"/>
      <c r="F184" s="462"/>
      <c r="G184" s="462"/>
      <c r="H184" s="462"/>
      <c r="I184" s="462"/>
      <c r="J184" s="462"/>
      <c r="K184" s="462"/>
      <c r="L184" s="462"/>
      <c r="M184" s="462"/>
      <c r="N184" s="462"/>
      <c r="O184" s="463"/>
      <c r="P184" s="459" t="s">
        <v>43</v>
      </c>
      <c r="Q184" s="460"/>
      <c r="R184" s="460"/>
      <c r="S184" s="460"/>
      <c r="T184" s="460"/>
      <c r="U184" s="460"/>
      <c r="V184" s="461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52" t="s">
        <v>270</v>
      </c>
      <c r="B185" s="452"/>
      <c r="C185" s="452"/>
      <c r="D185" s="452"/>
      <c r="E185" s="452"/>
      <c r="F185" s="452"/>
      <c r="G185" s="452"/>
      <c r="H185" s="452"/>
      <c r="I185" s="452"/>
      <c r="J185" s="452"/>
      <c r="K185" s="452"/>
      <c r="L185" s="452"/>
      <c r="M185" s="452"/>
      <c r="N185" s="452"/>
      <c r="O185" s="452"/>
      <c r="P185" s="452"/>
      <c r="Q185" s="452"/>
      <c r="R185" s="452"/>
      <c r="S185" s="452"/>
      <c r="T185" s="452"/>
      <c r="U185" s="452"/>
      <c r="V185" s="452"/>
      <c r="W185" s="452"/>
      <c r="X185" s="452"/>
      <c r="Y185" s="452"/>
      <c r="Z185" s="452"/>
      <c r="AA185" s="55"/>
      <c r="AB185" s="55"/>
      <c r="AC185" s="55"/>
    </row>
    <row r="186" spans="1:68" ht="16.5" customHeight="1" x14ac:dyDescent="0.25">
      <c r="A186" s="453" t="s">
        <v>271</v>
      </c>
      <c r="B186" s="453"/>
      <c r="C186" s="453"/>
      <c r="D186" s="453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66"/>
      <c r="AB186" s="66"/>
      <c r="AC186" s="80"/>
    </row>
    <row r="187" spans="1:68" ht="14.25" customHeight="1" x14ac:dyDescent="0.25">
      <c r="A187" s="454" t="s">
        <v>81</v>
      </c>
      <c r="B187" s="454"/>
      <c r="C187" s="454"/>
      <c r="D187" s="454"/>
      <c r="E187" s="454"/>
      <c r="F187" s="454"/>
      <c r="G187" s="454"/>
      <c r="H187" s="454"/>
      <c r="I187" s="454"/>
      <c r="J187" s="454"/>
      <c r="K187" s="454"/>
      <c r="L187" s="454"/>
      <c r="M187" s="454"/>
      <c r="N187" s="454"/>
      <c r="O187" s="454"/>
      <c r="P187" s="454"/>
      <c r="Q187" s="454"/>
      <c r="R187" s="454"/>
      <c r="S187" s="454"/>
      <c r="T187" s="454"/>
      <c r="U187" s="454"/>
      <c r="V187" s="454"/>
      <c r="W187" s="454"/>
      <c r="X187" s="454"/>
      <c r="Y187" s="454"/>
      <c r="Z187" s="454"/>
      <c r="AA187" s="67"/>
      <c r="AB187" s="67"/>
      <c r="AC187" s="81"/>
    </row>
    <row r="188" spans="1:68" ht="27" customHeight="1" x14ac:dyDescent="0.25">
      <c r="A188" s="64" t="s">
        <v>272</v>
      </c>
      <c r="B188" s="64" t="s">
        <v>273</v>
      </c>
      <c r="C188" s="37">
        <v>4301031191</v>
      </c>
      <c r="D188" s="455">
        <v>4680115880993</v>
      </c>
      <c r="E188" s="455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90</v>
      </c>
      <c r="L188" s="38"/>
      <c r="M188" s="39" t="s">
        <v>84</v>
      </c>
      <c r="N188" s="39"/>
      <c r="O188" s="38">
        <v>40</v>
      </c>
      <c r="P188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7"/>
      <c r="R188" s="457"/>
      <c r="S188" s="457"/>
      <c r="T188" s="45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4301031204</v>
      </c>
      <c r="D189" s="455">
        <v>4680115881761</v>
      </c>
      <c r="E189" s="455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90</v>
      </c>
      <c r="L189" s="38"/>
      <c r="M189" s="39" t="s">
        <v>84</v>
      </c>
      <c r="N189" s="39"/>
      <c r="O189" s="38">
        <v>40</v>
      </c>
      <c r="P189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7"/>
      <c r="R189" s="457"/>
      <c r="S189" s="457"/>
      <c r="T189" s="45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4301031201</v>
      </c>
      <c r="D190" s="455">
        <v>4680115881563</v>
      </c>
      <c r="E190" s="455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90</v>
      </c>
      <c r="L190" s="38"/>
      <c r="M190" s="39" t="s">
        <v>84</v>
      </c>
      <c r="N190" s="39"/>
      <c r="O190" s="38">
        <v>40</v>
      </c>
      <c r="P190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7"/>
      <c r="R190" s="457"/>
      <c r="S190" s="457"/>
      <c r="T190" s="45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4301031199</v>
      </c>
      <c r="D191" s="455">
        <v>4680115880986</v>
      </c>
      <c r="E191" s="455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85</v>
      </c>
      <c r="L191" s="38"/>
      <c r="M191" s="39" t="s">
        <v>84</v>
      </c>
      <c r="N191" s="39"/>
      <c r="O191" s="38">
        <v>40</v>
      </c>
      <c r="P191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7"/>
      <c r="R191" s="457"/>
      <c r="S191" s="457"/>
      <c r="T191" s="45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4301031205</v>
      </c>
      <c r="D192" s="455">
        <v>4680115881785</v>
      </c>
      <c r="E192" s="455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85</v>
      </c>
      <c r="L192" s="38"/>
      <c r="M192" s="39" t="s">
        <v>84</v>
      </c>
      <c r="N192" s="39"/>
      <c r="O192" s="38">
        <v>40</v>
      </c>
      <c r="P192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7"/>
      <c r="R192" s="457"/>
      <c r="S192" s="457"/>
      <c r="T192" s="45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4301031202</v>
      </c>
      <c r="D193" s="455">
        <v>4680115881679</v>
      </c>
      <c r="E193" s="455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85</v>
      </c>
      <c r="L193" s="38"/>
      <c r="M193" s="39" t="s">
        <v>84</v>
      </c>
      <c r="N193" s="39"/>
      <c r="O193" s="38">
        <v>40</v>
      </c>
      <c r="P193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7"/>
      <c r="R193" s="457"/>
      <c r="S193" s="457"/>
      <c r="T193" s="45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284</v>
      </c>
      <c r="B194" s="64" t="s">
        <v>285</v>
      </c>
      <c r="C194" s="37">
        <v>4301031158</v>
      </c>
      <c r="D194" s="455">
        <v>4680115880191</v>
      </c>
      <c r="E194" s="45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7"/>
      <c r="R194" s="457"/>
      <c r="S194" s="457"/>
      <c r="T194" s="458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286</v>
      </c>
      <c r="B195" s="64" t="s">
        <v>287</v>
      </c>
      <c r="C195" s="37">
        <v>4301031245</v>
      </c>
      <c r="D195" s="455">
        <v>4680115883963</v>
      </c>
      <c r="E195" s="455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7"/>
      <c r="R195" s="457"/>
      <c r="S195" s="457"/>
      <c r="T195" s="458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62"/>
      <c r="B196" s="462"/>
      <c r="C196" s="462"/>
      <c r="D196" s="462"/>
      <c r="E196" s="462"/>
      <c r="F196" s="462"/>
      <c r="G196" s="462"/>
      <c r="H196" s="462"/>
      <c r="I196" s="462"/>
      <c r="J196" s="462"/>
      <c r="K196" s="462"/>
      <c r="L196" s="462"/>
      <c r="M196" s="462"/>
      <c r="N196" s="462"/>
      <c r="O196" s="463"/>
      <c r="P196" s="459" t="s">
        <v>43</v>
      </c>
      <c r="Q196" s="460"/>
      <c r="R196" s="460"/>
      <c r="S196" s="460"/>
      <c r="T196" s="460"/>
      <c r="U196" s="460"/>
      <c r="V196" s="461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62"/>
      <c r="B197" s="462"/>
      <c r="C197" s="462"/>
      <c r="D197" s="462"/>
      <c r="E197" s="462"/>
      <c r="F197" s="462"/>
      <c r="G197" s="462"/>
      <c r="H197" s="462"/>
      <c r="I197" s="462"/>
      <c r="J197" s="462"/>
      <c r="K197" s="462"/>
      <c r="L197" s="462"/>
      <c r="M197" s="462"/>
      <c r="N197" s="462"/>
      <c r="O197" s="463"/>
      <c r="P197" s="459" t="s">
        <v>43</v>
      </c>
      <c r="Q197" s="460"/>
      <c r="R197" s="460"/>
      <c r="S197" s="460"/>
      <c r="T197" s="460"/>
      <c r="U197" s="460"/>
      <c r="V197" s="461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53" t="s">
        <v>288</v>
      </c>
      <c r="B198" s="453"/>
      <c r="C198" s="453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  <c r="AA198" s="66"/>
      <c r="AB198" s="66"/>
      <c r="AC198" s="80"/>
    </row>
    <row r="199" spans="1:68" ht="14.25" customHeight="1" x14ac:dyDescent="0.25">
      <c r="A199" s="454" t="s">
        <v>124</v>
      </c>
      <c r="B199" s="454"/>
      <c r="C199" s="454"/>
      <c r="D199" s="454"/>
      <c r="E199" s="454"/>
      <c r="F199" s="454"/>
      <c r="G199" s="454"/>
      <c r="H199" s="454"/>
      <c r="I199" s="454"/>
      <c r="J199" s="454"/>
      <c r="K199" s="454"/>
      <c r="L199" s="454"/>
      <c r="M199" s="454"/>
      <c r="N199" s="454"/>
      <c r="O199" s="454"/>
      <c r="P199" s="454"/>
      <c r="Q199" s="454"/>
      <c r="R199" s="454"/>
      <c r="S199" s="454"/>
      <c r="T199" s="454"/>
      <c r="U199" s="454"/>
      <c r="V199" s="454"/>
      <c r="W199" s="454"/>
      <c r="X199" s="454"/>
      <c r="Y199" s="454"/>
      <c r="Z199" s="454"/>
      <c r="AA199" s="67"/>
      <c r="AB199" s="67"/>
      <c r="AC199" s="81"/>
    </row>
    <row r="200" spans="1:68" ht="16.5" customHeight="1" x14ac:dyDescent="0.25">
      <c r="A200" s="64" t="s">
        <v>289</v>
      </c>
      <c r="B200" s="64" t="s">
        <v>290</v>
      </c>
      <c r="C200" s="37">
        <v>4301011450</v>
      </c>
      <c r="D200" s="455">
        <v>4680115881402</v>
      </c>
      <c r="E200" s="45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128</v>
      </c>
      <c r="L200" s="38"/>
      <c r="M200" s="39" t="s">
        <v>127</v>
      </c>
      <c r="N200" s="39"/>
      <c r="O200" s="38">
        <v>55</v>
      </c>
      <c r="P20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7"/>
      <c r="R200" s="457"/>
      <c r="S200" s="457"/>
      <c r="T200" s="458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291</v>
      </c>
      <c r="B201" s="64" t="s">
        <v>292</v>
      </c>
      <c r="C201" s="37">
        <v>4301011767</v>
      </c>
      <c r="D201" s="455">
        <v>4680115881396</v>
      </c>
      <c r="E201" s="455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90</v>
      </c>
      <c r="L201" s="38"/>
      <c r="M201" s="39" t="s">
        <v>84</v>
      </c>
      <c r="N201" s="39"/>
      <c r="O201" s="38">
        <v>55</v>
      </c>
      <c r="P201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7"/>
      <c r="R201" s="457"/>
      <c r="S201" s="457"/>
      <c r="T201" s="458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2"/>
      <c r="B203" s="462"/>
      <c r="C203" s="462"/>
      <c r="D203" s="462"/>
      <c r="E203" s="462"/>
      <c r="F203" s="462"/>
      <c r="G203" s="462"/>
      <c r="H203" s="462"/>
      <c r="I203" s="462"/>
      <c r="J203" s="462"/>
      <c r="K203" s="462"/>
      <c r="L203" s="462"/>
      <c r="M203" s="462"/>
      <c r="N203" s="462"/>
      <c r="O203" s="463"/>
      <c r="P203" s="459" t="s">
        <v>43</v>
      </c>
      <c r="Q203" s="460"/>
      <c r="R203" s="460"/>
      <c r="S203" s="460"/>
      <c r="T203" s="460"/>
      <c r="U203" s="460"/>
      <c r="V203" s="461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4" t="s">
        <v>160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7"/>
      <c r="AB204" s="67"/>
      <c r="AC204" s="81"/>
    </row>
    <row r="205" spans="1:68" ht="16.5" customHeight="1" x14ac:dyDescent="0.25">
      <c r="A205" s="64" t="s">
        <v>293</v>
      </c>
      <c r="B205" s="64" t="s">
        <v>294</v>
      </c>
      <c r="C205" s="37">
        <v>4301020262</v>
      </c>
      <c r="D205" s="455">
        <v>4680115882935</v>
      </c>
      <c r="E205" s="455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130</v>
      </c>
      <c r="N205" s="39"/>
      <c r="O205" s="38">
        <v>50</v>
      </c>
      <c r="P205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7"/>
      <c r="R205" s="457"/>
      <c r="S205" s="457"/>
      <c r="T205" s="458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295</v>
      </c>
      <c r="B206" s="64" t="s">
        <v>296</v>
      </c>
      <c r="C206" s="37">
        <v>4301020220</v>
      </c>
      <c r="D206" s="455">
        <v>4680115880764</v>
      </c>
      <c r="E206" s="455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90</v>
      </c>
      <c r="L206" s="38"/>
      <c r="M206" s="39" t="s">
        <v>127</v>
      </c>
      <c r="N206" s="39"/>
      <c r="O206" s="38">
        <v>50</v>
      </c>
      <c r="P206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7"/>
      <c r="R206" s="457"/>
      <c r="S206" s="457"/>
      <c r="T206" s="458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4" t="s">
        <v>81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7"/>
      <c r="AB209" s="67"/>
      <c r="AC209" s="81"/>
    </row>
    <row r="210" spans="1:68" ht="27" customHeight="1" x14ac:dyDescent="0.25">
      <c r="A210" s="64" t="s">
        <v>297</v>
      </c>
      <c r="B210" s="64" t="s">
        <v>298</v>
      </c>
      <c r="C210" s="37">
        <v>4301031224</v>
      </c>
      <c r="D210" s="455">
        <v>4680115882683</v>
      </c>
      <c r="E210" s="45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90</v>
      </c>
      <c r="L210" s="38"/>
      <c r="M210" s="39" t="s">
        <v>84</v>
      </c>
      <c r="N210" s="39"/>
      <c r="O210" s="38">
        <v>40</v>
      </c>
      <c r="P210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7"/>
      <c r="R210" s="457"/>
      <c r="S210" s="457"/>
      <c r="T210" s="45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4301031230</v>
      </c>
      <c r="D211" s="455">
        <v>4680115882690</v>
      </c>
      <c r="E211" s="45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90</v>
      </c>
      <c r="L211" s="38"/>
      <c r="M211" s="39" t="s">
        <v>84</v>
      </c>
      <c r="N211" s="39"/>
      <c r="O211" s="38">
        <v>40</v>
      </c>
      <c r="P211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7"/>
      <c r="R211" s="457"/>
      <c r="S211" s="457"/>
      <c r="T211" s="45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4301031220</v>
      </c>
      <c r="D212" s="455">
        <v>4680115882669</v>
      </c>
      <c r="E212" s="455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90</v>
      </c>
      <c r="L212" s="38"/>
      <c r="M212" s="39" t="s">
        <v>84</v>
      </c>
      <c r="N212" s="39"/>
      <c r="O212" s="38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7"/>
      <c r="R212" s="457"/>
      <c r="S212" s="457"/>
      <c r="T212" s="45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4301031221</v>
      </c>
      <c r="D213" s="455">
        <v>4680115882676</v>
      </c>
      <c r="E213" s="455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90</v>
      </c>
      <c r="L213" s="38"/>
      <c r="M213" s="39" t="s">
        <v>84</v>
      </c>
      <c r="N213" s="39"/>
      <c r="O213" s="38">
        <v>40</v>
      </c>
      <c r="P213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7"/>
      <c r="R213" s="457"/>
      <c r="S213" s="457"/>
      <c r="T213" s="45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4301031223</v>
      </c>
      <c r="D214" s="455">
        <v>4680115884014</v>
      </c>
      <c r="E214" s="455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85</v>
      </c>
      <c r="L214" s="38"/>
      <c r="M214" s="39" t="s">
        <v>84</v>
      </c>
      <c r="N214" s="39"/>
      <c r="O214" s="38">
        <v>40</v>
      </c>
      <c r="P214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7"/>
      <c r="R214" s="457"/>
      <c r="S214" s="457"/>
      <c r="T214" s="45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4301031222</v>
      </c>
      <c r="D215" s="455">
        <v>4680115884007</v>
      </c>
      <c r="E215" s="45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85</v>
      </c>
      <c r="L215" s="38"/>
      <c r="M215" s="39" t="s">
        <v>84</v>
      </c>
      <c r="N215" s="39"/>
      <c r="O215" s="38">
        <v>40</v>
      </c>
      <c r="P215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7"/>
      <c r="R215" s="457"/>
      <c r="S215" s="457"/>
      <c r="T215" s="45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309</v>
      </c>
      <c r="B216" s="64" t="s">
        <v>310</v>
      </c>
      <c r="C216" s="37">
        <v>4301031229</v>
      </c>
      <c r="D216" s="455">
        <v>4680115884038</v>
      </c>
      <c r="E216" s="455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85</v>
      </c>
      <c r="L216" s="38"/>
      <c r="M216" s="39" t="s">
        <v>84</v>
      </c>
      <c r="N216" s="39"/>
      <c r="O216" s="38">
        <v>40</v>
      </c>
      <c r="P216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7"/>
      <c r="R216" s="457"/>
      <c r="S216" s="457"/>
      <c r="T216" s="458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311</v>
      </c>
      <c r="B217" s="64" t="s">
        <v>312</v>
      </c>
      <c r="C217" s="37">
        <v>4301031225</v>
      </c>
      <c r="D217" s="455">
        <v>4680115884021</v>
      </c>
      <c r="E217" s="455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85</v>
      </c>
      <c r="L217" s="38"/>
      <c r="M217" s="39" t="s">
        <v>84</v>
      </c>
      <c r="N217" s="39"/>
      <c r="O217" s="38">
        <v>40</v>
      </c>
      <c r="P217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7"/>
      <c r="R217" s="457"/>
      <c r="S217" s="457"/>
      <c r="T217" s="458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62"/>
      <c r="B218" s="462"/>
      <c r="C218" s="462"/>
      <c r="D218" s="462"/>
      <c r="E218" s="462"/>
      <c r="F218" s="462"/>
      <c r="G218" s="462"/>
      <c r="H218" s="462"/>
      <c r="I218" s="462"/>
      <c r="J218" s="462"/>
      <c r="K218" s="462"/>
      <c r="L218" s="462"/>
      <c r="M218" s="462"/>
      <c r="N218" s="462"/>
      <c r="O218" s="463"/>
      <c r="P218" s="459" t="s">
        <v>43</v>
      </c>
      <c r="Q218" s="460"/>
      <c r="R218" s="460"/>
      <c r="S218" s="460"/>
      <c r="T218" s="460"/>
      <c r="U218" s="460"/>
      <c r="V218" s="461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62"/>
      <c r="B219" s="462"/>
      <c r="C219" s="462"/>
      <c r="D219" s="462"/>
      <c r="E219" s="462"/>
      <c r="F219" s="462"/>
      <c r="G219" s="462"/>
      <c r="H219" s="462"/>
      <c r="I219" s="462"/>
      <c r="J219" s="462"/>
      <c r="K219" s="462"/>
      <c r="L219" s="462"/>
      <c r="M219" s="462"/>
      <c r="N219" s="462"/>
      <c r="O219" s="463"/>
      <c r="P219" s="459" t="s">
        <v>43</v>
      </c>
      <c r="Q219" s="460"/>
      <c r="R219" s="460"/>
      <c r="S219" s="460"/>
      <c r="T219" s="460"/>
      <c r="U219" s="460"/>
      <c r="V219" s="461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4" t="s">
        <v>86</v>
      </c>
      <c r="B220" s="454"/>
      <c r="C220" s="454"/>
      <c r="D220" s="454"/>
      <c r="E220" s="454"/>
      <c r="F220" s="454"/>
      <c r="G220" s="454"/>
      <c r="H220" s="454"/>
      <c r="I220" s="454"/>
      <c r="J220" s="454"/>
      <c r="K220" s="454"/>
      <c r="L220" s="454"/>
      <c r="M220" s="454"/>
      <c r="N220" s="454"/>
      <c r="O220" s="454"/>
      <c r="P220" s="454"/>
      <c r="Q220" s="454"/>
      <c r="R220" s="454"/>
      <c r="S220" s="454"/>
      <c r="T220" s="454"/>
      <c r="U220" s="454"/>
      <c r="V220" s="454"/>
      <c r="W220" s="454"/>
      <c r="X220" s="454"/>
      <c r="Y220" s="454"/>
      <c r="Z220" s="454"/>
      <c r="AA220" s="67"/>
      <c r="AB220" s="67"/>
      <c r="AC220" s="81"/>
    </row>
    <row r="221" spans="1:68" ht="27" customHeight="1" x14ac:dyDescent="0.25">
      <c r="A221" s="64" t="s">
        <v>313</v>
      </c>
      <c r="B221" s="64" t="s">
        <v>314</v>
      </c>
      <c r="C221" s="37">
        <v>4301051408</v>
      </c>
      <c r="D221" s="455">
        <v>4680115881594</v>
      </c>
      <c r="E221" s="455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128</v>
      </c>
      <c r="L221" s="38"/>
      <c r="M221" s="39" t="s">
        <v>130</v>
      </c>
      <c r="N221" s="39"/>
      <c r="O221" s="38">
        <v>40</v>
      </c>
      <c r="P221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7"/>
      <c r="R221" s="457"/>
      <c r="S221" s="457"/>
      <c r="T221" s="45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4301051754</v>
      </c>
      <c r="D222" s="455">
        <v>4680115880962</v>
      </c>
      <c r="E222" s="455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128</v>
      </c>
      <c r="L222" s="38"/>
      <c r="M222" s="39" t="s">
        <v>84</v>
      </c>
      <c r="N222" s="39"/>
      <c r="O222" s="38">
        <v>40</v>
      </c>
      <c r="P222" s="5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7"/>
      <c r="R222" s="457"/>
      <c r="S222" s="457"/>
      <c r="T222" s="45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4301051411</v>
      </c>
      <c r="D223" s="455">
        <v>4680115881617</v>
      </c>
      <c r="E223" s="455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128</v>
      </c>
      <c r="L223" s="38"/>
      <c r="M223" s="39" t="s">
        <v>130</v>
      </c>
      <c r="N223" s="39"/>
      <c r="O223" s="38">
        <v>40</v>
      </c>
      <c r="P22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7"/>
      <c r="R223" s="457"/>
      <c r="S223" s="457"/>
      <c r="T223" s="45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319</v>
      </c>
      <c r="B224" s="64" t="s">
        <v>320</v>
      </c>
      <c r="C224" s="37">
        <v>4301051632</v>
      </c>
      <c r="D224" s="455">
        <v>4680115880573</v>
      </c>
      <c r="E224" s="455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128</v>
      </c>
      <c r="L224" s="38"/>
      <c r="M224" s="39" t="s">
        <v>84</v>
      </c>
      <c r="N224" s="39"/>
      <c r="O224" s="38">
        <v>45</v>
      </c>
      <c r="P224" s="5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7"/>
      <c r="R224" s="457"/>
      <c r="S224" s="457"/>
      <c r="T224" s="45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4301051407</v>
      </c>
      <c r="D225" s="455">
        <v>4680115882195</v>
      </c>
      <c r="E225" s="455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90</v>
      </c>
      <c r="L225" s="38"/>
      <c r="M225" s="39" t="s">
        <v>130</v>
      </c>
      <c r="N225" s="39"/>
      <c r="O225" s="38">
        <v>40</v>
      </c>
      <c r="P225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7"/>
      <c r="R225" s="457"/>
      <c r="S225" s="457"/>
      <c r="T225" s="45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4301051752</v>
      </c>
      <c r="D226" s="455">
        <v>4680115882607</v>
      </c>
      <c r="E226" s="455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90</v>
      </c>
      <c r="L226" s="38"/>
      <c r="M226" s="39" t="s">
        <v>155</v>
      </c>
      <c r="N226" s="39"/>
      <c r="O226" s="38">
        <v>45</v>
      </c>
      <c r="P226" s="5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7"/>
      <c r="R226" s="457"/>
      <c r="S226" s="457"/>
      <c r="T226" s="45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4301051630</v>
      </c>
      <c r="D227" s="455">
        <v>4680115880092</v>
      </c>
      <c r="E227" s="455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90</v>
      </c>
      <c r="L227" s="38"/>
      <c r="M227" s="39" t="s">
        <v>84</v>
      </c>
      <c r="N227" s="39"/>
      <c r="O227" s="38">
        <v>45</v>
      </c>
      <c r="P227" s="5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7"/>
      <c r="R227" s="457"/>
      <c r="S227" s="457"/>
      <c r="T227" s="45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4301051631</v>
      </c>
      <c r="D228" s="455">
        <v>4680115880221</v>
      </c>
      <c r="E228" s="45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90</v>
      </c>
      <c r="L228" s="38"/>
      <c r="M228" s="39" t="s">
        <v>84</v>
      </c>
      <c r="N228" s="39"/>
      <c r="O228" s="38">
        <v>45</v>
      </c>
      <c r="P228" s="5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7"/>
      <c r="R228" s="457"/>
      <c r="S228" s="457"/>
      <c r="T228" s="45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4301051749</v>
      </c>
      <c r="D229" s="455">
        <v>4680115882942</v>
      </c>
      <c r="E229" s="455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90</v>
      </c>
      <c r="L229" s="38"/>
      <c r="M229" s="39" t="s">
        <v>84</v>
      </c>
      <c r="N229" s="39"/>
      <c r="O229" s="38">
        <v>40</v>
      </c>
      <c r="P229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7"/>
      <c r="R229" s="457"/>
      <c r="S229" s="457"/>
      <c r="T229" s="45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331</v>
      </c>
      <c r="B230" s="64" t="s">
        <v>332</v>
      </c>
      <c r="C230" s="37">
        <v>4301051753</v>
      </c>
      <c r="D230" s="455">
        <v>4680115880504</v>
      </c>
      <c r="E230" s="455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90</v>
      </c>
      <c r="L230" s="38"/>
      <c r="M230" s="39" t="s">
        <v>84</v>
      </c>
      <c r="N230" s="39"/>
      <c r="O230" s="38">
        <v>40</v>
      </c>
      <c r="P230" s="5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7"/>
      <c r="R230" s="457"/>
      <c r="S230" s="457"/>
      <c r="T230" s="458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333</v>
      </c>
      <c r="B231" s="64" t="s">
        <v>334</v>
      </c>
      <c r="C231" s="37">
        <v>4301051410</v>
      </c>
      <c r="D231" s="455">
        <v>4680115882164</v>
      </c>
      <c r="E231" s="455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90</v>
      </c>
      <c r="L231" s="38"/>
      <c r="M231" s="39" t="s">
        <v>130</v>
      </c>
      <c r="N231" s="39"/>
      <c r="O231" s="38">
        <v>40</v>
      </c>
      <c r="P231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7"/>
      <c r="R231" s="457"/>
      <c r="S231" s="457"/>
      <c r="T231" s="458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62"/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2"/>
      <c r="M232" s="462"/>
      <c r="N232" s="462"/>
      <c r="O232" s="463"/>
      <c r="P232" s="459" t="s">
        <v>43</v>
      </c>
      <c r="Q232" s="460"/>
      <c r="R232" s="460"/>
      <c r="S232" s="460"/>
      <c r="T232" s="460"/>
      <c r="U232" s="460"/>
      <c r="V232" s="461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62"/>
      <c r="B233" s="462"/>
      <c r="C233" s="462"/>
      <c r="D233" s="462"/>
      <c r="E233" s="462"/>
      <c r="F233" s="462"/>
      <c r="G233" s="462"/>
      <c r="H233" s="462"/>
      <c r="I233" s="462"/>
      <c r="J233" s="462"/>
      <c r="K233" s="462"/>
      <c r="L233" s="462"/>
      <c r="M233" s="462"/>
      <c r="N233" s="462"/>
      <c r="O233" s="463"/>
      <c r="P233" s="459" t="s">
        <v>43</v>
      </c>
      <c r="Q233" s="460"/>
      <c r="R233" s="460"/>
      <c r="S233" s="460"/>
      <c r="T233" s="460"/>
      <c r="U233" s="460"/>
      <c r="V233" s="461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4" t="s">
        <v>181</v>
      </c>
      <c r="B234" s="454"/>
      <c r="C234" s="454"/>
      <c r="D234" s="454"/>
      <c r="E234" s="454"/>
      <c r="F234" s="454"/>
      <c r="G234" s="454"/>
      <c r="H234" s="454"/>
      <c r="I234" s="454"/>
      <c r="J234" s="454"/>
      <c r="K234" s="454"/>
      <c r="L234" s="454"/>
      <c r="M234" s="454"/>
      <c r="N234" s="454"/>
      <c r="O234" s="454"/>
      <c r="P234" s="454"/>
      <c r="Q234" s="454"/>
      <c r="R234" s="454"/>
      <c r="S234" s="454"/>
      <c r="T234" s="454"/>
      <c r="U234" s="454"/>
      <c r="V234" s="454"/>
      <c r="W234" s="454"/>
      <c r="X234" s="454"/>
      <c r="Y234" s="454"/>
      <c r="Z234" s="454"/>
      <c r="AA234" s="67"/>
      <c r="AB234" s="67"/>
      <c r="AC234" s="81"/>
    </row>
    <row r="235" spans="1:68" ht="16.5" customHeight="1" x14ac:dyDescent="0.25">
      <c r="A235" s="64" t="s">
        <v>335</v>
      </c>
      <c r="B235" s="64" t="s">
        <v>336</v>
      </c>
      <c r="C235" s="37">
        <v>4301060404</v>
      </c>
      <c r="D235" s="455">
        <v>4680115882874</v>
      </c>
      <c r="E235" s="45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90</v>
      </c>
      <c r="L235" s="38"/>
      <c r="M235" s="39" t="s">
        <v>84</v>
      </c>
      <c r="N235" s="39"/>
      <c r="O235" s="38">
        <v>40</v>
      </c>
      <c r="P235" s="57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7"/>
      <c r="R235" s="457"/>
      <c r="S235" s="457"/>
      <c r="T235" s="45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337</v>
      </c>
      <c r="C236" s="37">
        <v>4301060360</v>
      </c>
      <c r="D236" s="455">
        <v>4680115882874</v>
      </c>
      <c r="E236" s="455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90</v>
      </c>
      <c r="L236" s="38"/>
      <c r="M236" s="39" t="s">
        <v>84</v>
      </c>
      <c r="N236" s="39"/>
      <c r="O236" s="38">
        <v>30</v>
      </c>
      <c r="P236" s="5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7"/>
      <c r="R236" s="457"/>
      <c r="S236" s="457"/>
      <c r="T236" s="45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338</v>
      </c>
      <c r="B237" s="64" t="s">
        <v>339</v>
      </c>
      <c r="C237" s="37">
        <v>4301060359</v>
      </c>
      <c r="D237" s="455">
        <v>4680115884434</v>
      </c>
      <c r="E237" s="455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90</v>
      </c>
      <c r="L237" s="38"/>
      <c r="M237" s="39" t="s">
        <v>84</v>
      </c>
      <c r="N237" s="39"/>
      <c r="O237" s="38">
        <v>30</v>
      </c>
      <c r="P237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7"/>
      <c r="R237" s="457"/>
      <c r="S237" s="457"/>
      <c r="T237" s="45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340</v>
      </c>
      <c r="B238" s="64" t="s">
        <v>341</v>
      </c>
      <c r="C238" s="37">
        <v>4301060375</v>
      </c>
      <c r="D238" s="455">
        <v>4680115880818</v>
      </c>
      <c r="E238" s="455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90</v>
      </c>
      <c r="L238" s="38"/>
      <c r="M238" s="39" t="s">
        <v>84</v>
      </c>
      <c r="N238" s="39"/>
      <c r="O238" s="38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7"/>
      <c r="R238" s="457"/>
      <c r="S238" s="457"/>
      <c r="T238" s="458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342</v>
      </c>
      <c r="B239" s="64" t="s">
        <v>343</v>
      </c>
      <c r="C239" s="37">
        <v>4301060389</v>
      </c>
      <c r="D239" s="455">
        <v>4680115880801</v>
      </c>
      <c r="E239" s="455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90</v>
      </c>
      <c r="L239" s="38"/>
      <c r="M239" s="39" t="s">
        <v>130</v>
      </c>
      <c r="N239" s="39"/>
      <c r="O239" s="38">
        <v>40</v>
      </c>
      <c r="P239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7"/>
      <c r="R239" s="457"/>
      <c r="S239" s="457"/>
      <c r="T239" s="458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62"/>
      <c r="B240" s="462"/>
      <c r="C240" s="462"/>
      <c r="D240" s="462"/>
      <c r="E240" s="462"/>
      <c r="F240" s="462"/>
      <c r="G240" s="462"/>
      <c r="H240" s="462"/>
      <c r="I240" s="462"/>
      <c r="J240" s="462"/>
      <c r="K240" s="462"/>
      <c r="L240" s="462"/>
      <c r="M240" s="462"/>
      <c r="N240" s="462"/>
      <c r="O240" s="463"/>
      <c r="P240" s="459" t="s">
        <v>43</v>
      </c>
      <c r="Q240" s="460"/>
      <c r="R240" s="460"/>
      <c r="S240" s="460"/>
      <c r="T240" s="460"/>
      <c r="U240" s="460"/>
      <c r="V240" s="461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62"/>
      <c r="B241" s="462"/>
      <c r="C241" s="462"/>
      <c r="D241" s="462"/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3"/>
      <c r="P241" s="459" t="s">
        <v>43</v>
      </c>
      <c r="Q241" s="460"/>
      <c r="R241" s="460"/>
      <c r="S241" s="460"/>
      <c r="T241" s="460"/>
      <c r="U241" s="460"/>
      <c r="V241" s="461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53" t="s">
        <v>344</v>
      </c>
      <c r="B242" s="453"/>
      <c r="C242" s="453"/>
      <c r="D242" s="453"/>
      <c r="E242" s="453"/>
      <c r="F242" s="453"/>
      <c r="G242" s="453"/>
      <c r="H242" s="453"/>
      <c r="I242" s="453"/>
      <c r="J242" s="45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53"/>
      <c r="W242" s="453"/>
      <c r="X242" s="453"/>
      <c r="Y242" s="453"/>
      <c r="Z242" s="453"/>
      <c r="AA242" s="66"/>
      <c r="AB242" s="66"/>
      <c r="AC242" s="80"/>
    </row>
    <row r="243" spans="1:68" ht="14.25" customHeight="1" x14ac:dyDescent="0.25">
      <c r="A243" s="454" t="s">
        <v>124</v>
      </c>
      <c r="B243" s="454"/>
      <c r="C243" s="454"/>
      <c r="D243" s="454"/>
      <c r="E243" s="454"/>
      <c r="F243" s="454"/>
      <c r="G243" s="454"/>
      <c r="H243" s="454"/>
      <c r="I243" s="454"/>
      <c r="J243" s="454"/>
      <c r="K243" s="454"/>
      <c r="L243" s="454"/>
      <c r="M243" s="454"/>
      <c r="N243" s="454"/>
      <c r="O243" s="454"/>
      <c r="P243" s="454"/>
      <c r="Q243" s="454"/>
      <c r="R243" s="454"/>
      <c r="S243" s="454"/>
      <c r="T243" s="454"/>
      <c r="U243" s="454"/>
      <c r="V243" s="454"/>
      <c r="W243" s="454"/>
      <c r="X243" s="454"/>
      <c r="Y243" s="454"/>
      <c r="Z243" s="454"/>
      <c r="AA243" s="67"/>
      <c r="AB243" s="67"/>
      <c r="AC243" s="81"/>
    </row>
    <row r="244" spans="1:68" ht="27" customHeight="1" x14ac:dyDescent="0.25">
      <c r="A244" s="64" t="s">
        <v>345</v>
      </c>
      <c r="B244" s="64" t="s">
        <v>346</v>
      </c>
      <c r="C244" s="37">
        <v>4301011945</v>
      </c>
      <c r="D244" s="455">
        <v>4680115884274</v>
      </c>
      <c r="E244" s="455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128</v>
      </c>
      <c r="L244" s="38"/>
      <c r="M244" s="39" t="s">
        <v>147</v>
      </c>
      <c r="N244" s="39"/>
      <c r="O244" s="38">
        <v>55</v>
      </c>
      <c r="P244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7"/>
      <c r="R244" s="457"/>
      <c r="S244" s="457"/>
      <c r="T244" s="45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345</v>
      </c>
      <c r="B245" s="64" t="s">
        <v>347</v>
      </c>
      <c r="C245" s="37">
        <v>4301011717</v>
      </c>
      <c r="D245" s="455">
        <v>4680115884274</v>
      </c>
      <c r="E245" s="455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128</v>
      </c>
      <c r="L245" s="38"/>
      <c r="M245" s="39" t="s">
        <v>127</v>
      </c>
      <c r="N245" s="39"/>
      <c r="O245" s="38">
        <v>55</v>
      </c>
      <c r="P245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7"/>
      <c r="R245" s="457"/>
      <c r="S245" s="457"/>
      <c r="T245" s="45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348</v>
      </c>
      <c r="B246" s="64" t="s">
        <v>349</v>
      </c>
      <c r="C246" s="37">
        <v>4301011719</v>
      </c>
      <c r="D246" s="455">
        <v>4680115884298</v>
      </c>
      <c r="E246" s="455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128</v>
      </c>
      <c r="L246" s="38"/>
      <c r="M246" s="39" t="s">
        <v>127</v>
      </c>
      <c r="N246" s="39"/>
      <c r="O246" s="38">
        <v>55</v>
      </c>
      <c r="P246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7"/>
      <c r="R246" s="457"/>
      <c r="S246" s="457"/>
      <c r="T246" s="45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350</v>
      </c>
      <c r="B247" s="64" t="s">
        <v>351</v>
      </c>
      <c r="C247" s="37">
        <v>4301011944</v>
      </c>
      <c r="D247" s="455">
        <v>4680115884250</v>
      </c>
      <c r="E247" s="455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128</v>
      </c>
      <c r="L247" s="38"/>
      <c r="M247" s="39" t="s">
        <v>147</v>
      </c>
      <c r="N247" s="39"/>
      <c r="O247" s="38">
        <v>55</v>
      </c>
      <c r="P247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7"/>
      <c r="R247" s="457"/>
      <c r="S247" s="457"/>
      <c r="T247" s="45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352</v>
      </c>
      <c r="C248" s="37">
        <v>4301011733</v>
      </c>
      <c r="D248" s="455">
        <v>4680115884250</v>
      </c>
      <c r="E248" s="455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128</v>
      </c>
      <c r="L248" s="38"/>
      <c r="M248" s="39" t="s">
        <v>130</v>
      </c>
      <c r="N248" s="39"/>
      <c r="O248" s="38">
        <v>55</v>
      </c>
      <c r="P248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7"/>
      <c r="R248" s="457"/>
      <c r="S248" s="457"/>
      <c r="T248" s="45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4301011718</v>
      </c>
      <c r="D249" s="455">
        <v>4680115884281</v>
      </c>
      <c r="E249" s="45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90</v>
      </c>
      <c r="L249" s="38"/>
      <c r="M249" s="39" t="s">
        <v>127</v>
      </c>
      <c r="N249" s="39"/>
      <c r="O249" s="38">
        <v>55</v>
      </c>
      <c r="P249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7"/>
      <c r="R249" s="457"/>
      <c r="S249" s="457"/>
      <c r="T249" s="45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355</v>
      </c>
      <c r="B250" s="64" t="s">
        <v>356</v>
      </c>
      <c r="C250" s="37">
        <v>4301011720</v>
      </c>
      <c r="D250" s="455">
        <v>4680115884199</v>
      </c>
      <c r="E250" s="455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90</v>
      </c>
      <c r="L250" s="38"/>
      <c r="M250" s="39" t="s">
        <v>127</v>
      </c>
      <c r="N250" s="39"/>
      <c r="O250" s="38">
        <v>55</v>
      </c>
      <c r="P250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7"/>
      <c r="R250" s="457"/>
      <c r="S250" s="457"/>
      <c r="T250" s="458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4301011716</v>
      </c>
      <c r="D251" s="455">
        <v>4680115884267</v>
      </c>
      <c r="E251" s="45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90</v>
      </c>
      <c r="L251" s="38"/>
      <c r="M251" s="39" t="s">
        <v>127</v>
      </c>
      <c r="N251" s="39"/>
      <c r="O251" s="38">
        <v>55</v>
      </c>
      <c r="P251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7"/>
      <c r="R251" s="457"/>
      <c r="S251" s="457"/>
      <c r="T251" s="458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62"/>
      <c r="B252" s="462"/>
      <c r="C252" s="462"/>
      <c r="D252" s="462"/>
      <c r="E252" s="462"/>
      <c r="F252" s="462"/>
      <c r="G252" s="462"/>
      <c r="H252" s="462"/>
      <c r="I252" s="462"/>
      <c r="J252" s="462"/>
      <c r="K252" s="462"/>
      <c r="L252" s="462"/>
      <c r="M252" s="462"/>
      <c r="N252" s="462"/>
      <c r="O252" s="463"/>
      <c r="P252" s="459" t="s">
        <v>43</v>
      </c>
      <c r="Q252" s="460"/>
      <c r="R252" s="460"/>
      <c r="S252" s="460"/>
      <c r="T252" s="460"/>
      <c r="U252" s="460"/>
      <c r="V252" s="461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62"/>
      <c r="B253" s="462"/>
      <c r="C253" s="462"/>
      <c r="D253" s="462"/>
      <c r="E253" s="462"/>
      <c r="F253" s="462"/>
      <c r="G253" s="462"/>
      <c r="H253" s="462"/>
      <c r="I253" s="462"/>
      <c r="J253" s="462"/>
      <c r="K253" s="462"/>
      <c r="L253" s="462"/>
      <c r="M253" s="462"/>
      <c r="N253" s="462"/>
      <c r="O253" s="463"/>
      <c r="P253" s="459" t="s">
        <v>43</v>
      </c>
      <c r="Q253" s="460"/>
      <c r="R253" s="460"/>
      <c r="S253" s="460"/>
      <c r="T253" s="460"/>
      <c r="U253" s="460"/>
      <c r="V253" s="461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53" t="s">
        <v>359</v>
      </c>
      <c r="B254" s="453"/>
      <c r="C254" s="453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  <c r="AA254" s="66"/>
      <c r="AB254" s="66"/>
      <c r="AC254" s="80"/>
    </row>
    <row r="255" spans="1:68" ht="14.25" customHeight="1" x14ac:dyDescent="0.25">
      <c r="A255" s="454" t="s">
        <v>124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67"/>
      <c r="AB255" s="67"/>
      <c r="AC255" s="81"/>
    </row>
    <row r="256" spans="1:68" ht="27" customHeight="1" x14ac:dyDescent="0.25">
      <c r="A256" s="64" t="s">
        <v>360</v>
      </c>
      <c r="B256" s="64" t="s">
        <v>361</v>
      </c>
      <c r="C256" s="37">
        <v>4301011942</v>
      </c>
      <c r="D256" s="455">
        <v>4680115884137</v>
      </c>
      <c r="E256" s="455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128</v>
      </c>
      <c r="L256" s="38"/>
      <c r="M256" s="39" t="s">
        <v>147</v>
      </c>
      <c r="N256" s="39"/>
      <c r="O256" s="38">
        <v>55</v>
      </c>
      <c r="P256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7"/>
      <c r="R256" s="457"/>
      <c r="S256" s="457"/>
      <c r="T256" s="45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360</v>
      </c>
      <c r="B257" s="64" t="s">
        <v>362</v>
      </c>
      <c r="C257" s="37">
        <v>4301011826</v>
      </c>
      <c r="D257" s="455">
        <v>4680115884137</v>
      </c>
      <c r="E257" s="45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128</v>
      </c>
      <c r="L257" s="38"/>
      <c r="M257" s="39" t="s">
        <v>127</v>
      </c>
      <c r="N257" s="39"/>
      <c r="O257" s="38">
        <v>55</v>
      </c>
      <c r="P257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7"/>
      <c r="R257" s="457"/>
      <c r="S257" s="457"/>
      <c r="T257" s="45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4301011724</v>
      </c>
      <c r="D258" s="455">
        <v>4680115884236</v>
      </c>
      <c r="E258" s="455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128</v>
      </c>
      <c r="L258" s="38"/>
      <c r="M258" s="39" t="s">
        <v>127</v>
      </c>
      <c r="N258" s="39"/>
      <c r="O258" s="38">
        <v>55</v>
      </c>
      <c r="P258" s="5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7"/>
      <c r="R258" s="457"/>
      <c r="S258" s="457"/>
      <c r="T258" s="45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4301011721</v>
      </c>
      <c r="D259" s="455">
        <v>4680115884175</v>
      </c>
      <c r="E259" s="455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128</v>
      </c>
      <c r="L259" s="38"/>
      <c r="M259" s="39" t="s">
        <v>127</v>
      </c>
      <c r="N259" s="39"/>
      <c r="O259" s="38">
        <v>55</v>
      </c>
      <c r="P259" s="5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7"/>
      <c r="R259" s="457"/>
      <c r="S259" s="457"/>
      <c r="T259" s="45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4301011824</v>
      </c>
      <c r="D260" s="455">
        <v>4680115884144</v>
      </c>
      <c r="E260" s="455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90</v>
      </c>
      <c r="L260" s="38"/>
      <c r="M260" s="39" t="s">
        <v>127</v>
      </c>
      <c r="N260" s="39"/>
      <c r="O260" s="38">
        <v>55</v>
      </c>
      <c r="P260" s="5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7"/>
      <c r="R260" s="457"/>
      <c r="S260" s="457"/>
      <c r="T260" s="45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4301011963</v>
      </c>
      <c r="D261" s="455">
        <v>4680115885288</v>
      </c>
      <c r="E261" s="455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90</v>
      </c>
      <c r="L261" s="38"/>
      <c r="M261" s="39" t="s">
        <v>127</v>
      </c>
      <c r="N261" s="39"/>
      <c r="O261" s="38">
        <v>55</v>
      </c>
      <c r="P261" s="5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7"/>
      <c r="R261" s="457"/>
      <c r="S261" s="457"/>
      <c r="T261" s="45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371</v>
      </c>
      <c r="B262" s="64" t="s">
        <v>372</v>
      </c>
      <c r="C262" s="37">
        <v>4301011726</v>
      </c>
      <c r="D262" s="455">
        <v>4680115884182</v>
      </c>
      <c r="E262" s="455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90</v>
      </c>
      <c r="L262" s="38"/>
      <c r="M262" s="39" t="s">
        <v>127</v>
      </c>
      <c r="N262" s="39"/>
      <c r="O262" s="38">
        <v>55</v>
      </c>
      <c r="P262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7"/>
      <c r="R262" s="457"/>
      <c r="S262" s="457"/>
      <c r="T262" s="458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373</v>
      </c>
      <c r="B263" s="64" t="s">
        <v>374</v>
      </c>
      <c r="C263" s="37">
        <v>4301011722</v>
      </c>
      <c r="D263" s="455">
        <v>4680115884205</v>
      </c>
      <c r="E263" s="455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90</v>
      </c>
      <c r="L263" s="38"/>
      <c r="M263" s="39" t="s">
        <v>127</v>
      </c>
      <c r="N263" s="39"/>
      <c r="O263" s="38">
        <v>55</v>
      </c>
      <c r="P263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7"/>
      <c r="R263" s="457"/>
      <c r="S263" s="457"/>
      <c r="T263" s="458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62"/>
      <c r="B264" s="462"/>
      <c r="C264" s="462"/>
      <c r="D264" s="462"/>
      <c r="E264" s="462"/>
      <c r="F264" s="462"/>
      <c r="G264" s="462"/>
      <c r="H264" s="462"/>
      <c r="I264" s="462"/>
      <c r="J264" s="462"/>
      <c r="K264" s="462"/>
      <c r="L264" s="462"/>
      <c r="M264" s="462"/>
      <c r="N264" s="462"/>
      <c r="O264" s="463"/>
      <c r="P264" s="459" t="s">
        <v>43</v>
      </c>
      <c r="Q264" s="460"/>
      <c r="R264" s="460"/>
      <c r="S264" s="460"/>
      <c r="T264" s="460"/>
      <c r="U264" s="460"/>
      <c r="V264" s="461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62"/>
      <c r="B265" s="462"/>
      <c r="C265" s="462"/>
      <c r="D265" s="462"/>
      <c r="E265" s="462"/>
      <c r="F265" s="462"/>
      <c r="G265" s="462"/>
      <c r="H265" s="462"/>
      <c r="I265" s="462"/>
      <c r="J265" s="462"/>
      <c r="K265" s="462"/>
      <c r="L265" s="462"/>
      <c r="M265" s="462"/>
      <c r="N265" s="462"/>
      <c r="O265" s="463"/>
      <c r="P265" s="459" t="s">
        <v>43</v>
      </c>
      <c r="Q265" s="460"/>
      <c r="R265" s="460"/>
      <c r="S265" s="460"/>
      <c r="T265" s="460"/>
      <c r="U265" s="460"/>
      <c r="V265" s="461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53" t="s">
        <v>375</v>
      </c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3"/>
      <c r="P266" s="453"/>
      <c r="Q266" s="453"/>
      <c r="R266" s="453"/>
      <c r="S266" s="453"/>
      <c r="T266" s="453"/>
      <c r="U266" s="453"/>
      <c r="V266" s="453"/>
      <c r="W266" s="453"/>
      <c r="X266" s="453"/>
      <c r="Y266" s="453"/>
      <c r="Z266" s="453"/>
      <c r="AA266" s="66"/>
      <c r="AB266" s="66"/>
      <c r="AC266" s="80"/>
    </row>
    <row r="267" spans="1:68" ht="14.25" customHeight="1" x14ac:dyDescent="0.25">
      <c r="A267" s="454" t="s">
        <v>124</v>
      </c>
      <c r="B267" s="454"/>
      <c r="C267" s="454"/>
      <c r="D267" s="454"/>
      <c r="E267" s="454"/>
      <c r="F267" s="454"/>
      <c r="G267" s="454"/>
      <c r="H267" s="454"/>
      <c r="I267" s="454"/>
      <c r="J267" s="454"/>
      <c r="K267" s="454"/>
      <c r="L267" s="454"/>
      <c r="M267" s="454"/>
      <c r="N267" s="454"/>
      <c r="O267" s="454"/>
      <c r="P267" s="454"/>
      <c r="Q267" s="454"/>
      <c r="R267" s="454"/>
      <c r="S267" s="454"/>
      <c r="T267" s="454"/>
      <c r="U267" s="454"/>
      <c r="V267" s="454"/>
      <c r="W267" s="454"/>
      <c r="X267" s="454"/>
      <c r="Y267" s="454"/>
      <c r="Z267" s="454"/>
      <c r="AA267" s="67"/>
      <c r="AB267" s="67"/>
      <c r="AC267" s="81"/>
    </row>
    <row r="268" spans="1:68" ht="27" customHeight="1" x14ac:dyDescent="0.25">
      <c r="A268" s="64" t="s">
        <v>376</v>
      </c>
      <c r="B268" s="64" t="s">
        <v>377</v>
      </c>
      <c r="C268" s="37">
        <v>4301011855</v>
      </c>
      <c r="D268" s="455">
        <v>4680115885837</v>
      </c>
      <c r="E268" s="45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128</v>
      </c>
      <c r="L268" s="38"/>
      <c r="M268" s="39" t="s">
        <v>127</v>
      </c>
      <c r="N268" s="39"/>
      <c r="O268" s="38">
        <v>55</v>
      </c>
      <c r="P268" s="6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7"/>
      <c r="R268" s="457"/>
      <c r="S268" s="457"/>
      <c r="T268" s="458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4301011910</v>
      </c>
      <c r="D269" s="455">
        <v>4680115885806</v>
      </c>
      <c r="E269" s="45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128</v>
      </c>
      <c r="L269" s="38"/>
      <c r="M269" s="39" t="s">
        <v>147</v>
      </c>
      <c r="N269" s="39"/>
      <c r="O269" s="38">
        <v>55</v>
      </c>
      <c r="P269" s="601" t="s">
        <v>380</v>
      </c>
      <c r="Q269" s="457"/>
      <c r="R269" s="457"/>
      <c r="S269" s="457"/>
      <c r="T269" s="458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378</v>
      </c>
      <c r="B270" s="64" t="s">
        <v>381</v>
      </c>
      <c r="C270" s="37">
        <v>4301011850</v>
      </c>
      <c r="D270" s="455">
        <v>4680115885806</v>
      </c>
      <c r="E270" s="455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128</v>
      </c>
      <c r="L270" s="38"/>
      <c r="M270" s="39" t="s">
        <v>127</v>
      </c>
      <c r="N270" s="39"/>
      <c r="O270" s="38">
        <v>55</v>
      </c>
      <c r="P270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7"/>
      <c r="R270" s="457"/>
      <c r="S270" s="457"/>
      <c r="T270" s="458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382</v>
      </c>
      <c r="B271" s="64" t="s">
        <v>383</v>
      </c>
      <c r="C271" s="37">
        <v>4301011853</v>
      </c>
      <c r="D271" s="455">
        <v>4680115885851</v>
      </c>
      <c r="E271" s="45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128</v>
      </c>
      <c r="L271" s="38"/>
      <c r="M271" s="39" t="s">
        <v>127</v>
      </c>
      <c r="N271" s="39"/>
      <c r="O271" s="38">
        <v>55</v>
      </c>
      <c r="P271" s="6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7"/>
      <c r="R271" s="457"/>
      <c r="S271" s="457"/>
      <c r="T271" s="458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384</v>
      </c>
      <c r="B272" s="64" t="s">
        <v>385</v>
      </c>
      <c r="C272" s="37">
        <v>4301011852</v>
      </c>
      <c r="D272" s="455">
        <v>4680115885844</v>
      </c>
      <c r="E272" s="455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90</v>
      </c>
      <c r="L272" s="38"/>
      <c r="M272" s="39" t="s">
        <v>127</v>
      </c>
      <c r="N272" s="39"/>
      <c r="O272" s="38">
        <v>55</v>
      </c>
      <c r="P272" s="6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7"/>
      <c r="R272" s="457"/>
      <c r="S272" s="457"/>
      <c r="T272" s="458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386</v>
      </c>
      <c r="B273" s="64" t="s">
        <v>387</v>
      </c>
      <c r="C273" s="37">
        <v>4301011851</v>
      </c>
      <c r="D273" s="455">
        <v>4680115885820</v>
      </c>
      <c r="E273" s="455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90</v>
      </c>
      <c r="L273" s="38"/>
      <c r="M273" s="39" t="s">
        <v>127</v>
      </c>
      <c r="N273" s="39"/>
      <c r="O273" s="38">
        <v>55</v>
      </c>
      <c r="P273" s="6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7"/>
      <c r="R273" s="457"/>
      <c r="S273" s="457"/>
      <c r="T273" s="458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62"/>
      <c r="B274" s="462"/>
      <c r="C274" s="462"/>
      <c r="D274" s="462"/>
      <c r="E274" s="462"/>
      <c r="F274" s="462"/>
      <c r="G274" s="462"/>
      <c r="H274" s="462"/>
      <c r="I274" s="462"/>
      <c r="J274" s="462"/>
      <c r="K274" s="462"/>
      <c r="L274" s="462"/>
      <c r="M274" s="462"/>
      <c r="N274" s="462"/>
      <c r="O274" s="463"/>
      <c r="P274" s="459" t="s">
        <v>43</v>
      </c>
      <c r="Q274" s="460"/>
      <c r="R274" s="460"/>
      <c r="S274" s="460"/>
      <c r="T274" s="460"/>
      <c r="U274" s="460"/>
      <c r="V274" s="461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62"/>
      <c r="B275" s="462"/>
      <c r="C275" s="462"/>
      <c r="D275" s="462"/>
      <c r="E275" s="462"/>
      <c r="F275" s="462"/>
      <c r="G275" s="462"/>
      <c r="H275" s="462"/>
      <c r="I275" s="462"/>
      <c r="J275" s="462"/>
      <c r="K275" s="462"/>
      <c r="L275" s="462"/>
      <c r="M275" s="462"/>
      <c r="N275" s="462"/>
      <c r="O275" s="463"/>
      <c r="P275" s="459" t="s">
        <v>43</v>
      </c>
      <c r="Q275" s="460"/>
      <c r="R275" s="460"/>
      <c r="S275" s="460"/>
      <c r="T275" s="460"/>
      <c r="U275" s="460"/>
      <c r="V275" s="461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53" t="s">
        <v>388</v>
      </c>
      <c r="B276" s="453"/>
      <c r="C276" s="453"/>
      <c r="D276" s="453"/>
      <c r="E276" s="453"/>
      <c r="F276" s="453"/>
      <c r="G276" s="453"/>
      <c r="H276" s="453"/>
      <c r="I276" s="453"/>
      <c r="J276" s="453"/>
      <c r="K276" s="453"/>
      <c r="L276" s="453"/>
      <c r="M276" s="453"/>
      <c r="N276" s="453"/>
      <c r="O276" s="453"/>
      <c r="P276" s="453"/>
      <c r="Q276" s="453"/>
      <c r="R276" s="453"/>
      <c r="S276" s="453"/>
      <c r="T276" s="453"/>
      <c r="U276" s="453"/>
      <c r="V276" s="453"/>
      <c r="W276" s="453"/>
      <c r="X276" s="453"/>
      <c r="Y276" s="453"/>
      <c r="Z276" s="453"/>
      <c r="AA276" s="66"/>
      <c r="AB276" s="66"/>
      <c r="AC276" s="80"/>
    </row>
    <row r="277" spans="1:68" ht="14.25" customHeight="1" x14ac:dyDescent="0.25">
      <c r="A277" s="454" t="s">
        <v>124</v>
      </c>
      <c r="B277" s="454"/>
      <c r="C277" s="454"/>
      <c r="D277" s="454"/>
      <c r="E277" s="454"/>
      <c r="F277" s="454"/>
      <c r="G277" s="454"/>
      <c r="H277" s="454"/>
      <c r="I277" s="454"/>
      <c r="J277" s="454"/>
      <c r="K277" s="454"/>
      <c r="L277" s="454"/>
      <c r="M277" s="454"/>
      <c r="N277" s="454"/>
      <c r="O277" s="454"/>
      <c r="P277" s="454"/>
      <c r="Q277" s="454"/>
      <c r="R277" s="454"/>
      <c r="S277" s="454"/>
      <c r="T277" s="454"/>
      <c r="U277" s="454"/>
      <c r="V277" s="454"/>
      <c r="W277" s="454"/>
      <c r="X277" s="454"/>
      <c r="Y277" s="454"/>
      <c r="Z277" s="454"/>
      <c r="AA277" s="67"/>
      <c r="AB277" s="67"/>
      <c r="AC277" s="81"/>
    </row>
    <row r="278" spans="1:68" ht="27" customHeight="1" x14ac:dyDescent="0.25">
      <c r="A278" s="64" t="s">
        <v>389</v>
      </c>
      <c r="B278" s="64" t="s">
        <v>390</v>
      </c>
      <c r="C278" s="37">
        <v>4301011876</v>
      </c>
      <c r="D278" s="455">
        <v>4680115885707</v>
      </c>
      <c r="E278" s="455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128</v>
      </c>
      <c r="L278" s="38"/>
      <c r="M278" s="39" t="s">
        <v>127</v>
      </c>
      <c r="N278" s="39"/>
      <c r="O278" s="38">
        <v>31</v>
      </c>
      <c r="P278" s="6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7"/>
      <c r="R278" s="457"/>
      <c r="S278" s="457"/>
      <c r="T278" s="458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53" t="s">
        <v>391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6"/>
      <c r="AB281" s="66"/>
      <c r="AC281" s="80"/>
    </row>
    <row r="282" spans="1:68" ht="14.25" customHeight="1" x14ac:dyDescent="0.25">
      <c r="A282" s="454" t="s">
        <v>124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7"/>
      <c r="AB282" s="67"/>
      <c r="AC282" s="81"/>
    </row>
    <row r="283" spans="1:68" ht="27" customHeight="1" x14ac:dyDescent="0.25">
      <c r="A283" s="64" t="s">
        <v>392</v>
      </c>
      <c r="B283" s="64" t="s">
        <v>393</v>
      </c>
      <c r="C283" s="37">
        <v>4301011223</v>
      </c>
      <c r="D283" s="455">
        <v>4607091383423</v>
      </c>
      <c r="E283" s="455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128</v>
      </c>
      <c r="L283" s="38"/>
      <c r="M283" s="39" t="s">
        <v>130</v>
      </c>
      <c r="N283" s="39"/>
      <c r="O283" s="38">
        <v>35</v>
      </c>
      <c r="P283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7"/>
      <c r="R283" s="457"/>
      <c r="S283" s="457"/>
      <c r="T283" s="458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394</v>
      </c>
      <c r="B284" s="64" t="s">
        <v>395</v>
      </c>
      <c r="C284" s="37">
        <v>4301011879</v>
      </c>
      <c r="D284" s="455">
        <v>4680115885691</v>
      </c>
      <c r="E284" s="455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128</v>
      </c>
      <c r="L284" s="38"/>
      <c r="M284" s="39" t="s">
        <v>84</v>
      </c>
      <c r="N284" s="39"/>
      <c r="O284" s="38">
        <v>30</v>
      </c>
      <c r="P284" s="6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7"/>
      <c r="R284" s="457"/>
      <c r="S284" s="457"/>
      <c r="T284" s="458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396</v>
      </c>
      <c r="B285" s="64" t="s">
        <v>397</v>
      </c>
      <c r="C285" s="37">
        <v>4301011878</v>
      </c>
      <c r="D285" s="455">
        <v>4680115885660</v>
      </c>
      <c r="E285" s="4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128</v>
      </c>
      <c r="L285" s="38"/>
      <c r="M285" s="39" t="s">
        <v>84</v>
      </c>
      <c r="N285" s="39"/>
      <c r="O285" s="38">
        <v>35</v>
      </c>
      <c r="P285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7"/>
      <c r="R285" s="457"/>
      <c r="S285" s="457"/>
      <c r="T285" s="458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62"/>
      <c r="B286" s="462"/>
      <c r="C286" s="462"/>
      <c r="D286" s="462"/>
      <c r="E286" s="462"/>
      <c r="F286" s="462"/>
      <c r="G286" s="462"/>
      <c r="H286" s="462"/>
      <c r="I286" s="462"/>
      <c r="J286" s="462"/>
      <c r="K286" s="462"/>
      <c r="L286" s="462"/>
      <c r="M286" s="462"/>
      <c r="N286" s="462"/>
      <c r="O286" s="463"/>
      <c r="P286" s="459" t="s">
        <v>43</v>
      </c>
      <c r="Q286" s="460"/>
      <c r="R286" s="460"/>
      <c r="S286" s="460"/>
      <c r="T286" s="460"/>
      <c r="U286" s="460"/>
      <c r="V286" s="461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62"/>
      <c r="B287" s="462"/>
      <c r="C287" s="462"/>
      <c r="D287" s="462"/>
      <c r="E287" s="462"/>
      <c r="F287" s="462"/>
      <c r="G287" s="462"/>
      <c r="H287" s="462"/>
      <c r="I287" s="462"/>
      <c r="J287" s="462"/>
      <c r="K287" s="462"/>
      <c r="L287" s="462"/>
      <c r="M287" s="462"/>
      <c r="N287" s="462"/>
      <c r="O287" s="463"/>
      <c r="P287" s="459" t="s">
        <v>43</v>
      </c>
      <c r="Q287" s="460"/>
      <c r="R287" s="460"/>
      <c r="S287" s="460"/>
      <c r="T287" s="460"/>
      <c r="U287" s="460"/>
      <c r="V287" s="461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53" t="s">
        <v>398</v>
      </c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3"/>
      <c r="P288" s="453"/>
      <c r="Q288" s="453"/>
      <c r="R288" s="453"/>
      <c r="S288" s="453"/>
      <c r="T288" s="453"/>
      <c r="U288" s="453"/>
      <c r="V288" s="453"/>
      <c r="W288" s="453"/>
      <c r="X288" s="453"/>
      <c r="Y288" s="453"/>
      <c r="Z288" s="453"/>
      <c r="AA288" s="66"/>
      <c r="AB288" s="66"/>
      <c r="AC288" s="80"/>
    </row>
    <row r="289" spans="1:68" ht="14.25" customHeight="1" x14ac:dyDescent="0.25">
      <c r="A289" s="454" t="s">
        <v>86</v>
      </c>
      <c r="B289" s="454"/>
      <c r="C289" s="454"/>
      <c r="D289" s="454"/>
      <c r="E289" s="454"/>
      <c r="F289" s="454"/>
      <c r="G289" s="454"/>
      <c r="H289" s="454"/>
      <c r="I289" s="454"/>
      <c r="J289" s="454"/>
      <c r="K289" s="454"/>
      <c r="L289" s="454"/>
      <c r="M289" s="454"/>
      <c r="N289" s="454"/>
      <c r="O289" s="454"/>
      <c r="P289" s="454"/>
      <c r="Q289" s="454"/>
      <c r="R289" s="454"/>
      <c r="S289" s="454"/>
      <c r="T289" s="454"/>
      <c r="U289" s="454"/>
      <c r="V289" s="454"/>
      <c r="W289" s="454"/>
      <c r="X289" s="454"/>
      <c r="Y289" s="454"/>
      <c r="Z289" s="454"/>
      <c r="AA289" s="67"/>
      <c r="AB289" s="67"/>
      <c r="AC289" s="81"/>
    </row>
    <row r="290" spans="1:68" ht="27" customHeight="1" x14ac:dyDescent="0.25">
      <c r="A290" s="64" t="s">
        <v>399</v>
      </c>
      <c r="B290" s="64" t="s">
        <v>400</v>
      </c>
      <c r="C290" s="37">
        <v>4301051409</v>
      </c>
      <c r="D290" s="455">
        <v>4680115881556</v>
      </c>
      <c r="E290" s="455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128</v>
      </c>
      <c r="L290" s="38"/>
      <c r="M290" s="39" t="s">
        <v>130</v>
      </c>
      <c r="N290" s="39"/>
      <c r="O290" s="38">
        <v>45</v>
      </c>
      <c r="P290" s="6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7"/>
      <c r="R290" s="457"/>
      <c r="S290" s="457"/>
      <c r="T290" s="45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401</v>
      </c>
      <c r="B291" s="64" t="s">
        <v>402</v>
      </c>
      <c r="C291" s="37">
        <v>4301051506</v>
      </c>
      <c r="D291" s="455">
        <v>4680115881037</v>
      </c>
      <c r="E291" s="455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90</v>
      </c>
      <c r="L291" s="38"/>
      <c r="M291" s="39" t="s">
        <v>84</v>
      </c>
      <c r="N291" s="39"/>
      <c r="O291" s="38">
        <v>40</v>
      </c>
      <c r="P291" s="6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7"/>
      <c r="R291" s="457"/>
      <c r="S291" s="457"/>
      <c r="T291" s="45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403</v>
      </c>
      <c r="B292" s="64" t="s">
        <v>404</v>
      </c>
      <c r="C292" s="37">
        <v>4301051487</v>
      </c>
      <c r="D292" s="455">
        <v>4680115881228</v>
      </c>
      <c r="E292" s="455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90</v>
      </c>
      <c r="L292" s="38"/>
      <c r="M292" s="39" t="s">
        <v>84</v>
      </c>
      <c r="N292" s="39"/>
      <c r="O292" s="38">
        <v>40</v>
      </c>
      <c r="P292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7"/>
      <c r="R292" s="457"/>
      <c r="S292" s="457"/>
      <c r="T292" s="458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405</v>
      </c>
      <c r="B293" s="64" t="s">
        <v>406</v>
      </c>
      <c r="C293" s="37">
        <v>4301051384</v>
      </c>
      <c r="D293" s="455">
        <v>4680115881211</v>
      </c>
      <c r="E293" s="455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90</v>
      </c>
      <c r="L293" s="38"/>
      <c r="M293" s="39" t="s">
        <v>84</v>
      </c>
      <c r="N293" s="39"/>
      <c r="O293" s="38">
        <v>45</v>
      </c>
      <c r="P2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7"/>
      <c r="R293" s="457"/>
      <c r="S293" s="457"/>
      <c r="T293" s="458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407</v>
      </c>
      <c r="B294" s="64" t="s">
        <v>408</v>
      </c>
      <c r="C294" s="37">
        <v>4301051378</v>
      </c>
      <c r="D294" s="455">
        <v>4680115881020</v>
      </c>
      <c r="E294" s="455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90</v>
      </c>
      <c r="L294" s="38"/>
      <c r="M294" s="39" t="s">
        <v>84</v>
      </c>
      <c r="N294" s="39"/>
      <c r="O294" s="38">
        <v>45</v>
      </c>
      <c r="P2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7"/>
      <c r="R294" s="457"/>
      <c r="S294" s="457"/>
      <c r="T294" s="458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62"/>
      <c r="B295" s="462"/>
      <c r="C295" s="462"/>
      <c r="D295" s="462"/>
      <c r="E295" s="462"/>
      <c r="F295" s="462"/>
      <c r="G295" s="462"/>
      <c r="H295" s="462"/>
      <c r="I295" s="462"/>
      <c r="J295" s="462"/>
      <c r="K295" s="462"/>
      <c r="L295" s="462"/>
      <c r="M295" s="462"/>
      <c r="N295" s="462"/>
      <c r="O295" s="463"/>
      <c r="P295" s="459" t="s">
        <v>43</v>
      </c>
      <c r="Q295" s="460"/>
      <c r="R295" s="460"/>
      <c r="S295" s="460"/>
      <c r="T295" s="460"/>
      <c r="U295" s="460"/>
      <c r="V295" s="461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62"/>
      <c r="B296" s="462"/>
      <c r="C296" s="462"/>
      <c r="D296" s="462"/>
      <c r="E296" s="462"/>
      <c r="F296" s="462"/>
      <c r="G296" s="462"/>
      <c r="H296" s="462"/>
      <c r="I296" s="462"/>
      <c r="J296" s="462"/>
      <c r="K296" s="462"/>
      <c r="L296" s="462"/>
      <c r="M296" s="462"/>
      <c r="N296" s="462"/>
      <c r="O296" s="463"/>
      <c r="P296" s="459" t="s">
        <v>43</v>
      </c>
      <c r="Q296" s="460"/>
      <c r="R296" s="460"/>
      <c r="S296" s="460"/>
      <c r="T296" s="460"/>
      <c r="U296" s="460"/>
      <c r="V296" s="461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53" t="s">
        <v>409</v>
      </c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3"/>
      <c r="P297" s="453"/>
      <c r="Q297" s="453"/>
      <c r="R297" s="453"/>
      <c r="S297" s="453"/>
      <c r="T297" s="453"/>
      <c r="U297" s="453"/>
      <c r="V297" s="453"/>
      <c r="W297" s="453"/>
      <c r="X297" s="453"/>
      <c r="Y297" s="453"/>
      <c r="Z297" s="453"/>
      <c r="AA297" s="66"/>
      <c r="AB297" s="66"/>
      <c r="AC297" s="80"/>
    </row>
    <row r="298" spans="1:68" ht="14.25" customHeight="1" x14ac:dyDescent="0.25">
      <c r="A298" s="454" t="s">
        <v>86</v>
      </c>
      <c r="B298" s="454"/>
      <c r="C298" s="454"/>
      <c r="D298" s="454"/>
      <c r="E298" s="454"/>
      <c r="F298" s="454"/>
      <c r="G298" s="454"/>
      <c r="H298" s="454"/>
      <c r="I298" s="454"/>
      <c r="J298" s="454"/>
      <c r="K298" s="454"/>
      <c r="L298" s="454"/>
      <c r="M298" s="454"/>
      <c r="N298" s="454"/>
      <c r="O298" s="454"/>
      <c r="P298" s="454"/>
      <c r="Q298" s="454"/>
      <c r="R298" s="454"/>
      <c r="S298" s="454"/>
      <c r="T298" s="454"/>
      <c r="U298" s="454"/>
      <c r="V298" s="454"/>
      <c r="W298" s="454"/>
      <c r="X298" s="454"/>
      <c r="Y298" s="454"/>
      <c r="Z298" s="454"/>
      <c r="AA298" s="67"/>
      <c r="AB298" s="67"/>
      <c r="AC298" s="81"/>
    </row>
    <row r="299" spans="1:68" ht="27" customHeight="1" x14ac:dyDescent="0.25">
      <c r="A299" s="64" t="s">
        <v>410</v>
      </c>
      <c r="B299" s="64" t="s">
        <v>411</v>
      </c>
      <c r="C299" s="37">
        <v>4301051731</v>
      </c>
      <c r="D299" s="455">
        <v>4680115884618</v>
      </c>
      <c r="E299" s="455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61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7"/>
      <c r="R299" s="457"/>
      <c r="S299" s="457"/>
      <c r="T299" s="458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53" t="s">
        <v>412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6"/>
      <c r="AB302" s="66"/>
      <c r="AC302" s="80"/>
    </row>
    <row r="303" spans="1:68" ht="14.25" customHeight="1" x14ac:dyDescent="0.25">
      <c r="A303" s="454" t="s">
        <v>124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7"/>
      <c r="AB303" s="67"/>
      <c r="AC303" s="81"/>
    </row>
    <row r="304" spans="1:68" ht="27" customHeight="1" x14ac:dyDescent="0.25">
      <c r="A304" s="64" t="s">
        <v>413</v>
      </c>
      <c r="B304" s="64" t="s">
        <v>414</v>
      </c>
      <c r="C304" s="37">
        <v>4301011593</v>
      </c>
      <c r="D304" s="455">
        <v>4680115882973</v>
      </c>
      <c r="E304" s="455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128</v>
      </c>
      <c r="L304" s="38"/>
      <c r="M304" s="39" t="s">
        <v>127</v>
      </c>
      <c r="N304" s="39"/>
      <c r="O304" s="38">
        <v>55</v>
      </c>
      <c r="P304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7"/>
      <c r="R304" s="457"/>
      <c r="S304" s="457"/>
      <c r="T304" s="458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4" t="s">
        <v>81</v>
      </c>
      <c r="B307" s="454"/>
      <c r="C307" s="454"/>
      <c r="D307" s="454"/>
      <c r="E307" s="454"/>
      <c r="F307" s="454"/>
      <c r="G307" s="454"/>
      <c r="H307" s="454"/>
      <c r="I307" s="454"/>
      <c r="J307" s="454"/>
      <c r="K307" s="454"/>
      <c r="L307" s="454"/>
      <c r="M307" s="454"/>
      <c r="N307" s="454"/>
      <c r="O307" s="454"/>
      <c r="P307" s="454"/>
      <c r="Q307" s="454"/>
      <c r="R307" s="454"/>
      <c r="S307" s="454"/>
      <c r="T307" s="454"/>
      <c r="U307" s="454"/>
      <c r="V307" s="454"/>
      <c r="W307" s="454"/>
      <c r="X307" s="454"/>
      <c r="Y307" s="454"/>
      <c r="Z307" s="454"/>
      <c r="AA307" s="67"/>
      <c r="AB307" s="67"/>
      <c r="AC307" s="81"/>
    </row>
    <row r="308" spans="1:68" ht="27" customHeight="1" x14ac:dyDescent="0.25">
      <c r="A308" s="64" t="s">
        <v>415</v>
      </c>
      <c r="B308" s="64" t="s">
        <v>416</v>
      </c>
      <c r="C308" s="37">
        <v>4301031305</v>
      </c>
      <c r="D308" s="455">
        <v>4607091389845</v>
      </c>
      <c r="E308" s="455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85</v>
      </c>
      <c r="L308" s="38"/>
      <c r="M308" s="39" t="s">
        <v>84</v>
      </c>
      <c r="N308" s="39"/>
      <c r="O308" s="38">
        <v>40</v>
      </c>
      <c r="P308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7"/>
      <c r="R308" s="457"/>
      <c r="S308" s="457"/>
      <c r="T308" s="458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417</v>
      </c>
      <c r="B309" s="64" t="s">
        <v>418</v>
      </c>
      <c r="C309" s="37">
        <v>4301031306</v>
      </c>
      <c r="D309" s="455">
        <v>4680115882881</v>
      </c>
      <c r="E309" s="455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85</v>
      </c>
      <c r="L309" s="38"/>
      <c r="M309" s="39" t="s">
        <v>84</v>
      </c>
      <c r="N309" s="39"/>
      <c r="O309" s="38">
        <v>40</v>
      </c>
      <c r="P309" s="6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7"/>
      <c r="R309" s="457"/>
      <c r="S309" s="457"/>
      <c r="T309" s="458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53" t="s">
        <v>419</v>
      </c>
      <c r="B312" s="453"/>
      <c r="C312" s="453"/>
      <c r="D312" s="453"/>
      <c r="E312" s="453"/>
      <c r="F312" s="453"/>
      <c r="G312" s="453"/>
      <c r="H312" s="453"/>
      <c r="I312" s="453"/>
      <c r="J312" s="453"/>
      <c r="K312" s="453"/>
      <c r="L312" s="453"/>
      <c r="M312" s="453"/>
      <c r="N312" s="453"/>
      <c r="O312" s="453"/>
      <c r="P312" s="453"/>
      <c r="Q312" s="453"/>
      <c r="R312" s="453"/>
      <c r="S312" s="453"/>
      <c r="T312" s="453"/>
      <c r="U312" s="453"/>
      <c r="V312" s="453"/>
      <c r="W312" s="453"/>
      <c r="X312" s="453"/>
      <c r="Y312" s="453"/>
      <c r="Z312" s="453"/>
      <c r="AA312" s="66"/>
      <c r="AB312" s="66"/>
      <c r="AC312" s="80"/>
    </row>
    <row r="313" spans="1:68" ht="14.25" customHeight="1" x14ac:dyDescent="0.25">
      <c r="A313" s="454" t="s">
        <v>124</v>
      </c>
      <c r="B313" s="454"/>
      <c r="C313" s="454"/>
      <c r="D313" s="454"/>
      <c r="E313" s="454"/>
      <c r="F313" s="454"/>
      <c r="G313" s="454"/>
      <c r="H313" s="454"/>
      <c r="I313" s="454"/>
      <c r="J313" s="454"/>
      <c r="K313" s="454"/>
      <c r="L313" s="454"/>
      <c r="M313" s="454"/>
      <c r="N313" s="454"/>
      <c r="O313" s="454"/>
      <c r="P313" s="454"/>
      <c r="Q313" s="454"/>
      <c r="R313" s="454"/>
      <c r="S313" s="454"/>
      <c r="T313" s="454"/>
      <c r="U313" s="454"/>
      <c r="V313" s="454"/>
      <c r="W313" s="454"/>
      <c r="X313" s="454"/>
      <c r="Y313" s="454"/>
      <c r="Z313" s="454"/>
      <c r="AA313" s="67"/>
      <c r="AB313" s="67"/>
      <c r="AC313" s="81"/>
    </row>
    <row r="314" spans="1:68" ht="27" customHeight="1" x14ac:dyDescent="0.25">
      <c r="A314" s="64" t="s">
        <v>420</v>
      </c>
      <c r="B314" s="64" t="s">
        <v>421</v>
      </c>
      <c r="C314" s="37">
        <v>4301012024</v>
      </c>
      <c r="D314" s="455">
        <v>4680115885615</v>
      </c>
      <c r="E314" s="455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128</v>
      </c>
      <c r="L314" s="38"/>
      <c r="M314" s="39" t="s">
        <v>130</v>
      </c>
      <c r="N314" s="39"/>
      <c r="O314" s="38">
        <v>55</v>
      </c>
      <c r="P314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7"/>
      <c r="R314" s="457"/>
      <c r="S314" s="457"/>
      <c r="T314" s="45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422</v>
      </c>
      <c r="B315" s="64" t="s">
        <v>423</v>
      </c>
      <c r="C315" s="37">
        <v>4301011858</v>
      </c>
      <c r="D315" s="455">
        <v>4680115885646</v>
      </c>
      <c r="E315" s="45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128</v>
      </c>
      <c r="L315" s="38"/>
      <c r="M315" s="39" t="s">
        <v>127</v>
      </c>
      <c r="N315" s="39"/>
      <c r="O315" s="38">
        <v>55</v>
      </c>
      <c r="P315" s="62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7"/>
      <c r="R315" s="457"/>
      <c r="S315" s="457"/>
      <c r="T315" s="45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4301011911</v>
      </c>
      <c r="D316" s="455">
        <v>4680115885554</v>
      </c>
      <c r="E316" s="455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128</v>
      </c>
      <c r="L316" s="38"/>
      <c r="M316" s="39" t="s">
        <v>147</v>
      </c>
      <c r="N316" s="39"/>
      <c r="O316" s="38">
        <v>55</v>
      </c>
      <c r="P316" s="621" t="s">
        <v>426</v>
      </c>
      <c r="Q316" s="457"/>
      <c r="R316" s="457"/>
      <c r="S316" s="457"/>
      <c r="T316" s="45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424</v>
      </c>
      <c r="B317" s="64" t="s">
        <v>427</v>
      </c>
      <c r="C317" s="37">
        <v>4301012016</v>
      </c>
      <c r="D317" s="455">
        <v>4680115885554</v>
      </c>
      <c r="E317" s="455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128</v>
      </c>
      <c r="L317" s="38"/>
      <c r="M317" s="39" t="s">
        <v>130</v>
      </c>
      <c r="N317" s="39"/>
      <c r="O317" s="38">
        <v>55</v>
      </c>
      <c r="P317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7"/>
      <c r="R317" s="457"/>
      <c r="S317" s="457"/>
      <c r="T317" s="45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428</v>
      </c>
      <c r="B318" s="64" t="s">
        <v>429</v>
      </c>
      <c r="C318" s="37">
        <v>4301011857</v>
      </c>
      <c r="D318" s="455">
        <v>4680115885622</v>
      </c>
      <c r="E318" s="455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90</v>
      </c>
      <c r="L318" s="38"/>
      <c r="M318" s="39" t="s">
        <v>127</v>
      </c>
      <c r="N318" s="39"/>
      <c r="O318" s="38">
        <v>55</v>
      </c>
      <c r="P318" s="6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7"/>
      <c r="R318" s="457"/>
      <c r="S318" s="457"/>
      <c r="T318" s="458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430</v>
      </c>
      <c r="B319" s="64" t="s">
        <v>431</v>
      </c>
      <c r="C319" s="37">
        <v>4301011573</v>
      </c>
      <c r="D319" s="455">
        <v>4680115881938</v>
      </c>
      <c r="E319" s="455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90</v>
      </c>
      <c r="L319" s="38"/>
      <c r="M319" s="39" t="s">
        <v>127</v>
      </c>
      <c r="N319" s="39"/>
      <c r="O319" s="38">
        <v>90</v>
      </c>
      <c r="P319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7"/>
      <c r="R319" s="457"/>
      <c r="S319" s="457"/>
      <c r="T319" s="458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432</v>
      </c>
      <c r="B320" s="64" t="s">
        <v>433</v>
      </c>
      <c r="C320" s="37">
        <v>4301010944</v>
      </c>
      <c r="D320" s="455">
        <v>4607091387346</v>
      </c>
      <c r="E320" s="455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90</v>
      </c>
      <c r="L320" s="38"/>
      <c r="M320" s="39" t="s">
        <v>127</v>
      </c>
      <c r="N320" s="39"/>
      <c r="O320" s="38">
        <v>55</v>
      </c>
      <c r="P320" s="6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7"/>
      <c r="R320" s="457"/>
      <c r="S320" s="457"/>
      <c r="T320" s="458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434</v>
      </c>
      <c r="B321" s="64" t="s">
        <v>435</v>
      </c>
      <c r="C321" s="37">
        <v>4301011859</v>
      </c>
      <c r="D321" s="455">
        <v>4680115885608</v>
      </c>
      <c r="E321" s="455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90</v>
      </c>
      <c r="L321" s="38"/>
      <c r="M321" s="39" t="s">
        <v>127</v>
      </c>
      <c r="N321" s="39"/>
      <c r="O321" s="38">
        <v>55</v>
      </c>
      <c r="P321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7"/>
      <c r="R321" s="457"/>
      <c r="S321" s="457"/>
      <c r="T321" s="458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62"/>
      <c r="B322" s="462"/>
      <c r="C322" s="462"/>
      <c r="D322" s="462"/>
      <c r="E322" s="462"/>
      <c r="F322" s="462"/>
      <c r="G322" s="462"/>
      <c r="H322" s="462"/>
      <c r="I322" s="462"/>
      <c r="J322" s="462"/>
      <c r="K322" s="462"/>
      <c r="L322" s="462"/>
      <c r="M322" s="462"/>
      <c r="N322" s="462"/>
      <c r="O322" s="463"/>
      <c r="P322" s="459" t="s">
        <v>43</v>
      </c>
      <c r="Q322" s="460"/>
      <c r="R322" s="460"/>
      <c r="S322" s="460"/>
      <c r="T322" s="460"/>
      <c r="U322" s="460"/>
      <c r="V322" s="461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2"/>
      <c r="B323" s="462"/>
      <c r="C323" s="462"/>
      <c r="D323" s="462"/>
      <c r="E323" s="462"/>
      <c r="F323" s="462"/>
      <c r="G323" s="462"/>
      <c r="H323" s="462"/>
      <c r="I323" s="462"/>
      <c r="J323" s="462"/>
      <c r="K323" s="462"/>
      <c r="L323" s="462"/>
      <c r="M323" s="462"/>
      <c r="N323" s="462"/>
      <c r="O323" s="463"/>
      <c r="P323" s="459" t="s">
        <v>43</v>
      </c>
      <c r="Q323" s="460"/>
      <c r="R323" s="460"/>
      <c r="S323" s="460"/>
      <c r="T323" s="460"/>
      <c r="U323" s="460"/>
      <c r="V323" s="461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4" t="s">
        <v>81</v>
      </c>
      <c r="B324" s="454"/>
      <c r="C324" s="454"/>
      <c r="D324" s="454"/>
      <c r="E324" s="454"/>
      <c r="F324" s="454"/>
      <c r="G324" s="454"/>
      <c r="H324" s="454"/>
      <c r="I324" s="454"/>
      <c r="J324" s="454"/>
      <c r="K324" s="454"/>
      <c r="L324" s="454"/>
      <c r="M324" s="454"/>
      <c r="N324" s="454"/>
      <c r="O324" s="454"/>
      <c r="P324" s="454"/>
      <c r="Q324" s="454"/>
      <c r="R324" s="454"/>
      <c r="S324" s="454"/>
      <c r="T324" s="454"/>
      <c r="U324" s="454"/>
      <c r="V324" s="454"/>
      <c r="W324" s="454"/>
      <c r="X324" s="454"/>
      <c r="Y324" s="454"/>
      <c r="Z324" s="454"/>
      <c r="AA324" s="67"/>
      <c r="AB324" s="67"/>
      <c r="AC324" s="81"/>
    </row>
    <row r="325" spans="1:68" ht="27" customHeight="1" x14ac:dyDescent="0.25">
      <c r="A325" s="64" t="s">
        <v>436</v>
      </c>
      <c r="B325" s="64" t="s">
        <v>437</v>
      </c>
      <c r="C325" s="37">
        <v>4301030878</v>
      </c>
      <c r="D325" s="455">
        <v>4607091387193</v>
      </c>
      <c r="E325" s="455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90</v>
      </c>
      <c r="L325" s="38"/>
      <c r="M325" s="39" t="s">
        <v>84</v>
      </c>
      <c r="N325" s="39"/>
      <c r="O325" s="38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7"/>
      <c r="R325" s="457"/>
      <c r="S325" s="457"/>
      <c r="T325" s="458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438</v>
      </c>
      <c r="B326" s="64" t="s">
        <v>439</v>
      </c>
      <c r="C326" s="37">
        <v>4301031153</v>
      </c>
      <c r="D326" s="455">
        <v>4607091387230</v>
      </c>
      <c r="E326" s="455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90</v>
      </c>
      <c r="L326" s="38"/>
      <c r="M326" s="39" t="s">
        <v>84</v>
      </c>
      <c r="N326" s="39"/>
      <c r="O326" s="38">
        <v>40</v>
      </c>
      <c r="P326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7"/>
      <c r="R326" s="457"/>
      <c r="S326" s="457"/>
      <c r="T326" s="458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440</v>
      </c>
      <c r="B327" s="64" t="s">
        <v>441</v>
      </c>
      <c r="C327" s="37">
        <v>4301031154</v>
      </c>
      <c r="D327" s="455">
        <v>4607091387292</v>
      </c>
      <c r="E327" s="455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90</v>
      </c>
      <c r="L327" s="38"/>
      <c r="M327" s="39" t="s">
        <v>84</v>
      </c>
      <c r="N327" s="39"/>
      <c r="O327" s="38">
        <v>45</v>
      </c>
      <c r="P327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7"/>
      <c r="R327" s="457"/>
      <c r="S327" s="457"/>
      <c r="T327" s="458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442</v>
      </c>
      <c r="B328" s="64" t="s">
        <v>443</v>
      </c>
      <c r="C328" s="37">
        <v>4301031152</v>
      </c>
      <c r="D328" s="455">
        <v>4607091387285</v>
      </c>
      <c r="E328" s="4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85</v>
      </c>
      <c r="L328" s="38"/>
      <c r="M328" s="39" t="s">
        <v>84</v>
      </c>
      <c r="N328" s="39"/>
      <c r="O328" s="38">
        <v>40</v>
      </c>
      <c r="P328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7"/>
      <c r="R328" s="457"/>
      <c r="S328" s="457"/>
      <c r="T328" s="458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62"/>
      <c r="B329" s="462"/>
      <c r="C329" s="462"/>
      <c r="D329" s="462"/>
      <c r="E329" s="462"/>
      <c r="F329" s="462"/>
      <c r="G329" s="462"/>
      <c r="H329" s="462"/>
      <c r="I329" s="462"/>
      <c r="J329" s="462"/>
      <c r="K329" s="462"/>
      <c r="L329" s="462"/>
      <c r="M329" s="462"/>
      <c r="N329" s="462"/>
      <c r="O329" s="463"/>
      <c r="P329" s="459" t="s">
        <v>43</v>
      </c>
      <c r="Q329" s="460"/>
      <c r="R329" s="460"/>
      <c r="S329" s="460"/>
      <c r="T329" s="460"/>
      <c r="U329" s="460"/>
      <c r="V329" s="461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62"/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3"/>
      <c r="P330" s="459" t="s">
        <v>43</v>
      </c>
      <c r="Q330" s="460"/>
      <c r="R330" s="460"/>
      <c r="S330" s="460"/>
      <c r="T330" s="460"/>
      <c r="U330" s="460"/>
      <c r="V330" s="461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4" t="s">
        <v>86</v>
      </c>
      <c r="B331" s="454"/>
      <c r="C331" s="454"/>
      <c r="D331" s="454"/>
      <c r="E331" s="454"/>
      <c r="F331" s="454"/>
      <c r="G331" s="454"/>
      <c r="H331" s="454"/>
      <c r="I331" s="454"/>
      <c r="J331" s="454"/>
      <c r="K331" s="454"/>
      <c r="L331" s="454"/>
      <c r="M331" s="454"/>
      <c r="N331" s="454"/>
      <c r="O331" s="454"/>
      <c r="P331" s="454"/>
      <c r="Q331" s="454"/>
      <c r="R331" s="454"/>
      <c r="S331" s="454"/>
      <c r="T331" s="454"/>
      <c r="U331" s="454"/>
      <c r="V331" s="454"/>
      <c r="W331" s="454"/>
      <c r="X331" s="454"/>
      <c r="Y331" s="454"/>
      <c r="Z331" s="454"/>
      <c r="AA331" s="67"/>
      <c r="AB331" s="67"/>
      <c r="AC331" s="81"/>
    </row>
    <row r="332" spans="1:68" ht="16.5" customHeight="1" x14ac:dyDescent="0.25">
      <c r="A332" s="64" t="s">
        <v>444</v>
      </c>
      <c r="B332" s="64" t="s">
        <v>445</v>
      </c>
      <c r="C332" s="37">
        <v>4301051100</v>
      </c>
      <c r="D332" s="455">
        <v>4607091387766</v>
      </c>
      <c r="E332" s="455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128</v>
      </c>
      <c r="L332" s="38"/>
      <c r="M332" s="39" t="s">
        <v>130</v>
      </c>
      <c r="N332" s="39"/>
      <c r="O332" s="38">
        <v>40</v>
      </c>
      <c r="P332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7"/>
      <c r="R332" s="457"/>
      <c r="S332" s="457"/>
      <c r="T332" s="458"/>
      <c r="U332" s="40" t="s">
        <v>48</v>
      </c>
      <c r="V332" s="40" t="s">
        <v>48</v>
      </c>
      <c r="W332" s="41" t="s">
        <v>0</v>
      </c>
      <c r="X332" s="59">
        <v>2000</v>
      </c>
      <c r="Y332" s="56">
        <f t="shared" ref="Y332:Y337" si="62">IFERROR(IF(X332="",0,CEILING((X332/$H332),1)*$H332),"")</f>
        <v>2004.6</v>
      </c>
      <c r="Z332" s="42">
        <f>IFERROR(IF(Y332=0,"",ROUNDUP(Y332/H332,0)*0.02175),"")</f>
        <v>5.5897499999999996</v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2143.0769230769233</v>
      </c>
      <c r="BN332" s="79">
        <f t="shared" ref="BN332:BN337" si="64">IFERROR(Y332*I332/H332,"0")</f>
        <v>2148.0060000000003</v>
      </c>
      <c r="BO332" s="79">
        <f t="shared" ref="BO332:BO337" si="65">IFERROR(1/J332*(X332/H332),"0")</f>
        <v>4.5787545787545785</v>
      </c>
      <c r="BP332" s="79">
        <f t="shared" ref="BP332:BP337" si="66">IFERROR(1/J332*(Y332/H332),"0")</f>
        <v>4.5892857142857144</v>
      </c>
    </row>
    <row r="333" spans="1:68" ht="27" customHeight="1" x14ac:dyDescent="0.25">
      <c r="A333" s="64" t="s">
        <v>446</v>
      </c>
      <c r="B333" s="64" t="s">
        <v>447</v>
      </c>
      <c r="C333" s="37">
        <v>4301051116</v>
      </c>
      <c r="D333" s="455">
        <v>4607091387957</v>
      </c>
      <c r="E333" s="4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128</v>
      </c>
      <c r="L333" s="38"/>
      <c r="M333" s="39" t="s">
        <v>84</v>
      </c>
      <c r="N333" s="39"/>
      <c r="O333" s="38">
        <v>40</v>
      </c>
      <c r="P333" s="6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7"/>
      <c r="R333" s="457"/>
      <c r="S333" s="457"/>
      <c r="T333" s="45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448</v>
      </c>
      <c r="B334" s="64" t="s">
        <v>449</v>
      </c>
      <c r="C334" s="37">
        <v>4301051115</v>
      </c>
      <c r="D334" s="455">
        <v>4607091387964</v>
      </c>
      <c r="E334" s="455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128</v>
      </c>
      <c r="L334" s="38"/>
      <c r="M334" s="39" t="s">
        <v>84</v>
      </c>
      <c r="N334" s="39"/>
      <c r="O334" s="38">
        <v>40</v>
      </c>
      <c r="P334" s="6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7"/>
      <c r="R334" s="457"/>
      <c r="S334" s="457"/>
      <c r="T334" s="458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450</v>
      </c>
      <c r="B335" s="64" t="s">
        <v>451</v>
      </c>
      <c r="C335" s="37">
        <v>4301051705</v>
      </c>
      <c r="D335" s="455">
        <v>4680115884588</v>
      </c>
      <c r="E335" s="455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90</v>
      </c>
      <c r="L335" s="38"/>
      <c r="M335" s="39" t="s">
        <v>84</v>
      </c>
      <c r="N335" s="39"/>
      <c r="O335" s="38">
        <v>40</v>
      </c>
      <c r="P335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7"/>
      <c r="R335" s="457"/>
      <c r="S335" s="457"/>
      <c r="T335" s="458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452</v>
      </c>
      <c r="B336" s="64" t="s">
        <v>453</v>
      </c>
      <c r="C336" s="37">
        <v>4301051130</v>
      </c>
      <c r="D336" s="455">
        <v>4607091387537</v>
      </c>
      <c r="E336" s="455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90</v>
      </c>
      <c r="L336" s="38"/>
      <c r="M336" s="39" t="s">
        <v>84</v>
      </c>
      <c r="N336" s="39"/>
      <c r="O336" s="38">
        <v>40</v>
      </c>
      <c r="P33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7"/>
      <c r="R336" s="457"/>
      <c r="S336" s="457"/>
      <c r="T336" s="458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454</v>
      </c>
      <c r="B337" s="64" t="s">
        <v>455</v>
      </c>
      <c r="C337" s="37">
        <v>4301051132</v>
      </c>
      <c r="D337" s="455">
        <v>4607091387513</v>
      </c>
      <c r="E337" s="455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90</v>
      </c>
      <c r="L337" s="38"/>
      <c r="M337" s="39" t="s">
        <v>84</v>
      </c>
      <c r="N337" s="39"/>
      <c r="O337" s="38">
        <v>40</v>
      </c>
      <c r="P337" s="6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7"/>
      <c r="R337" s="457"/>
      <c r="S337" s="457"/>
      <c r="T337" s="458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62"/>
      <c r="B338" s="462"/>
      <c r="C338" s="462"/>
      <c r="D338" s="462"/>
      <c r="E338" s="462"/>
      <c r="F338" s="462"/>
      <c r="G338" s="462"/>
      <c r="H338" s="462"/>
      <c r="I338" s="462"/>
      <c r="J338" s="462"/>
      <c r="K338" s="462"/>
      <c r="L338" s="462"/>
      <c r="M338" s="462"/>
      <c r="N338" s="462"/>
      <c r="O338" s="463"/>
      <c r="P338" s="459" t="s">
        <v>43</v>
      </c>
      <c r="Q338" s="460"/>
      <c r="R338" s="460"/>
      <c r="S338" s="460"/>
      <c r="T338" s="460"/>
      <c r="U338" s="460"/>
      <c r="V338" s="461"/>
      <c r="W338" s="43" t="s">
        <v>42</v>
      </c>
      <c r="X338" s="44">
        <f>IFERROR(X332/H332,"0")+IFERROR(X333/H333,"0")+IFERROR(X334/H334,"0")+IFERROR(X335/H335,"0")+IFERROR(X336/H336,"0")+IFERROR(X337/H337,"0")</f>
        <v>256.41025641025641</v>
      </c>
      <c r="Y338" s="44">
        <f>IFERROR(Y332/H332,"0")+IFERROR(Y333/H333,"0")+IFERROR(Y334/H334,"0")+IFERROR(Y335/H335,"0")+IFERROR(Y336/H336,"0")+IFERROR(Y337/H337,"0")</f>
        <v>257</v>
      </c>
      <c r="Z338" s="44">
        <f>IFERROR(IF(Z332="",0,Z332),"0")+IFERROR(IF(Z333="",0,Z333),"0")+IFERROR(IF(Z334="",0,Z334),"0")+IFERROR(IF(Z335="",0,Z335),"0")+IFERROR(IF(Z336="",0,Z336),"0")+IFERROR(IF(Z337="",0,Z337),"0")</f>
        <v>5.5897499999999996</v>
      </c>
      <c r="AA338" s="68"/>
      <c r="AB338" s="68"/>
      <c r="AC338" s="68"/>
    </row>
    <row r="339" spans="1:68" x14ac:dyDescent="0.2">
      <c r="A339" s="462"/>
      <c r="B339" s="462"/>
      <c r="C339" s="462"/>
      <c r="D339" s="462"/>
      <c r="E339" s="462"/>
      <c r="F339" s="462"/>
      <c r="G339" s="462"/>
      <c r="H339" s="462"/>
      <c r="I339" s="462"/>
      <c r="J339" s="462"/>
      <c r="K339" s="462"/>
      <c r="L339" s="462"/>
      <c r="M339" s="462"/>
      <c r="N339" s="462"/>
      <c r="O339" s="463"/>
      <c r="P339" s="459" t="s">
        <v>43</v>
      </c>
      <c r="Q339" s="460"/>
      <c r="R339" s="460"/>
      <c r="S339" s="460"/>
      <c r="T339" s="460"/>
      <c r="U339" s="460"/>
      <c r="V339" s="461"/>
      <c r="W339" s="43" t="s">
        <v>0</v>
      </c>
      <c r="X339" s="44">
        <f>IFERROR(SUM(X332:X337),"0")</f>
        <v>2000</v>
      </c>
      <c r="Y339" s="44">
        <f>IFERROR(SUM(Y332:Y337),"0")</f>
        <v>2004.6</v>
      </c>
      <c r="Z339" s="43"/>
      <c r="AA339" s="68"/>
      <c r="AB339" s="68"/>
      <c r="AC339" s="68"/>
    </row>
    <row r="340" spans="1:68" ht="14.25" customHeight="1" x14ac:dyDescent="0.25">
      <c r="A340" s="454" t="s">
        <v>181</v>
      </c>
      <c r="B340" s="454"/>
      <c r="C340" s="454"/>
      <c r="D340" s="454"/>
      <c r="E340" s="454"/>
      <c r="F340" s="454"/>
      <c r="G340" s="454"/>
      <c r="H340" s="454"/>
      <c r="I340" s="454"/>
      <c r="J340" s="454"/>
      <c r="K340" s="454"/>
      <c r="L340" s="454"/>
      <c r="M340" s="454"/>
      <c r="N340" s="454"/>
      <c r="O340" s="454"/>
      <c r="P340" s="454"/>
      <c r="Q340" s="454"/>
      <c r="R340" s="454"/>
      <c r="S340" s="454"/>
      <c r="T340" s="454"/>
      <c r="U340" s="454"/>
      <c r="V340" s="454"/>
      <c r="W340" s="454"/>
      <c r="X340" s="454"/>
      <c r="Y340" s="454"/>
      <c r="Z340" s="454"/>
      <c r="AA340" s="67"/>
      <c r="AB340" s="67"/>
      <c r="AC340" s="81"/>
    </row>
    <row r="341" spans="1:68" ht="16.5" customHeight="1" x14ac:dyDescent="0.25">
      <c r="A341" s="64" t="s">
        <v>456</v>
      </c>
      <c r="B341" s="64" t="s">
        <v>457</v>
      </c>
      <c r="C341" s="37">
        <v>4301060379</v>
      </c>
      <c r="D341" s="455">
        <v>4607091380880</v>
      </c>
      <c r="E341" s="455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128</v>
      </c>
      <c r="L341" s="38"/>
      <c r="M341" s="39" t="s">
        <v>84</v>
      </c>
      <c r="N341" s="39"/>
      <c r="O341" s="38">
        <v>30</v>
      </c>
      <c r="P341" s="63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7"/>
      <c r="R341" s="457"/>
      <c r="S341" s="457"/>
      <c r="T341" s="458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458</v>
      </c>
      <c r="B342" s="64" t="s">
        <v>459</v>
      </c>
      <c r="C342" s="37">
        <v>4301060308</v>
      </c>
      <c r="D342" s="455">
        <v>4607091384482</v>
      </c>
      <c r="E342" s="455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128</v>
      </c>
      <c r="L342" s="38"/>
      <c r="M342" s="39" t="s">
        <v>84</v>
      </c>
      <c r="N342" s="39"/>
      <c r="O342" s="38">
        <v>30</v>
      </c>
      <c r="P342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7"/>
      <c r="R342" s="457"/>
      <c r="S342" s="457"/>
      <c r="T342" s="458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460</v>
      </c>
      <c r="B343" s="64" t="s">
        <v>461</v>
      </c>
      <c r="C343" s="37">
        <v>4301060325</v>
      </c>
      <c r="D343" s="455">
        <v>4607091380897</v>
      </c>
      <c r="E343" s="455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128</v>
      </c>
      <c r="L343" s="38"/>
      <c r="M343" s="39" t="s">
        <v>84</v>
      </c>
      <c r="N343" s="39"/>
      <c r="O343" s="38">
        <v>30</v>
      </c>
      <c r="P343" s="6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7"/>
      <c r="R343" s="457"/>
      <c r="S343" s="457"/>
      <c r="T343" s="45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62"/>
      <c r="B345" s="462"/>
      <c r="C345" s="462"/>
      <c r="D345" s="462"/>
      <c r="E345" s="462"/>
      <c r="F345" s="462"/>
      <c r="G345" s="462"/>
      <c r="H345" s="462"/>
      <c r="I345" s="462"/>
      <c r="J345" s="462"/>
      <c r="K345" s="462"/>
      <c r="L345" s="462"/>
      <c r="M345" s="462"/>
      <c r="N345" s="462"/>
      <c r="O345" s="463"/>
      <c r="P345" s="459" t="s">
        <v>43</v>
      </c>
      <c r="Q345" s="460"/>
      <c r="R345" s="460"/>
      <c r="S345" s="460"/>
      <c r="T345" s="460"/>
      <c r="U345" s="460"/>
      <c r="V345" s="461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4" t="s">
        <v>110</v>
      </c>
      <c r="B346" s="454"/>
      <c r="C346" s="454"/>
      <c r="D346" s="454"/>
      <c r="E346" s="454"/>
      <c r="F346" s="454"/>
      <c r="G346" s="454"/>
      <c r="H346" s="454"/>
      <c r="I346" s="454"/>
      <c r="J346" s="454"/>
      <c r="K346" s="454"/>
      <c r="L346" s="454"/>
      <c r="M346" s="454"/>
      <c r="N346" s="454"/>
      <c r="O346" s="454"/>
      <c r="P346" s="454"/>
      <c r="Q346" s="454"/>
      <c r="R346" s="454"/>
      <c r="S346" s="454"/>
      <c r="T346" s="454"/>
      <c r="U346" s="454"/>
      <c r="V346" s="454"/>
      <c r="W346" s="454"/>
      <c r="X346" s="454"/>
      <c r="Y346" s="454"/>
      <c r="Z346" s="454"/>
      <c r="AA346" s="67"/>
      <c r="AB346" s="67"/>
      <c r="AC346" s="81"/>
    </row>
    <row r="347" spans="1:68" ht="16.5" customHeight="1" x14ac:dyDescent="0.25">
      <c r="A347" s="64" t="s">
        <v>462</v>
      </c>
      <c r="B347" s="64" t="s">
        <v>463</v>
      </c>
      <c r="C347" s="37">
        <v>4301030232</v>
      </c>
      <c r="D347" s="455">
        <v>4607091388374</v>
      </c>
      <c r="E347" s="455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90</v>
      </c>
      <c r="L347" s="38"/>
      <c r="M347" s="39" t="s">
        <v>114</v>
      </c>
      <c r="N347" s="39"/>
      <c r="O347" s="38">
        <v>180</v>
      </c>
      <c r="P347" s="640" t="s">
        <v>464</v>
      </c>
      <c r="Q347" s="457"/>
      <c r="R347" s="457"/>
      <c r="S347" s="457"/>
      <c r="T347" s="458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465</v>
      </c>
      <c r="B348" s="64" t="s">
        <v>466</v>
      </c>
      <c r="C348" s="37">
        <v>4301030235</v>
      </c>
      <c r="D348" s="455">
        <v>4607091388381</v>
      </c>
      <c r="E348" s="455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90</v>
      </c>
      <c r="L348" s="38"/>
      <c r="M348" s="39" t="s">
        <v>114</v>
      </c>
      <c r="N348" s="39"/>
      <c r="O348" s="38">
        <v>180</v>
      </c>
      <c r="P348" s="641" t="s">
        <v>467</v>
      </c>
      <c r="Q348" s="457"/>
      <c r="R348" s="457"/>
      <c r="S348" s="457"/>
      <c r="T348" s="458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468</v>
      </c>
      <c r="B349" s="64" t="s">
        <v>469</v>
      </c>
      <c r="C349" s="37">
        <v>4301032015</v>
      </c>
      <c r="D349" s="455">
        <v>4607091383102</v>
      </c>
      <c r="E349" s="455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90</v>
      </c>
      <c r="L349" s="38"/>
      <c r="M349" s="39" t="s">
        <v>114</v>
      </c>
      <c r="N349" s="39"/>
      <c r="O349" s="38">
        <v>180</v>
      </c>
      <c r="P349" s="6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7"/>
      <c r="R349" s="457"/>
      <c r="S349" s="457"/>
      <c r="T349" s="458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470</v>
      </c>
      <c r="B350" s="64" t="s">
        <v>471</v>
      </c>
      <c r="C350" s="37">
        <v>4301030233</v>
      </c>
      <c r="D350" s="455">
        <v>4607091388404</v>
      </c>
      <c r="E350" s="455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90</v>
      </c>
      <c r="L350" s="38"/>
      <c r="M350" s="39" t="s">
        <v>114</v>
      </c>
      <c r="N350" s="39"/>
      <c r="O350" s="38">
        <v>180</v>
      </c>
      <c r="P350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7"/>
      <c r="R350" s="457"/>
      <c r="S350" s="457"/>
      <c r="T350" s="45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62"/>
      <c r="B351" s="462"/>
      <c r="C351" s="462"/>
      <c r="D351" s="462"/>
      <c r="E351" s="462"/>
      <c r="F351" s="462"/>
      <c r="G351" s="462"/>
      <c r="H351" s="462"/>
      <c r="I351" s="462"/>
      <c r="J351" s="462"/>
      <c r="K351" s="462"/>
      <c r="L351" s="462"/>
      <c r="M351" s="462"/>
      <c r="N351" s="462"/>
      <c r="O351" s="463"/>
      <c r="P351" s="459" t="s">
        <v>43</v>
      </c>
      <c r="Q351" s="460"/>
      <c r="R351" s="460"/>
      <c r="S351" s="460"/>
      <c r="T351" s="460"/>
      <c r="U351" s="460"/>
      <c r="V351" s="461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62"/>
      <c r="B352" s="462"/>
      <c r="C352" s="462"/>
      <c r="D352" s="462"/>
      <c r="E352" s="462"/>
      <c r="F352" s="462"/>
      <c r="G352" s="462"/>
      <c r="H352" s="462"/>
      <c r="I352" s="462"/>
      <c r="J352" s="462"/>
      <c r="K352" s="462"/>
      <c r="L352" s="462"/>
      <c r="M352" s="462"/>
      <c r="N352" s="462"/>
      <c r="O352" s="463"/>
      <c r="P352" s="459" t="s">
        <v>43</v>
      </c>
      <c r="Q352" s="460"/>
      <c r="R352" s="460"/>
      <c r="S352" s="460"/>
      <c r="T352" s="460"/>
      <c r="U352" s="460"/>
      <c r="V352" s="461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4" t="s">
        <v>472</v>
      </c>
      <c r="B353" s="454"/>
      <c r="C353" s="454"/>
      <c r="D353" s="454"/>
      <c r="E353" s="454"/>
      <c r="F353" s="454"/>
      <c r="G353" s="454"/>
      <c r="H353" s="454"/>
      <c r="I353" s="454"/>
      <c r="J353" s="454"/>
      <c r="K353" s="454"/>
      <c r="L353" s="454"/>
      <c r="M353" s="454"/>
      <c r="N353" s="454"/>
      <c r="O353" s="454"/>
      <c r="P353" s="454"/>
      <c r="Q353" s="454"/>
      <c r="R353" s="454"/>
      <c r="S353" s="454"/>
      <c r="T353" s="454"/>
      <c r="U353" s="454"/>
      <c r="V353" s="454"/>
      <c r="W353" s="454"/>
      <c r="X353" s="454"/>
      <c r="Y353" s="454"/>
      <c r="Z353" s="454"/>
      <c r="AA353" s="67"/>
      <c r="AB353" s="67"/>
      <c r="AC353" s="81"/>
    </row>
    <row r="354" spans="1:68" ht="16.5" customHeight="1" x14ac:dyDescent="0.25">
      <c r="A354" s="64" t="s">
        <v>473</v>
      </c>
      <c r="B354" s="64" t="s">
        <v>474</v>
      </c>
      <c r="C354" s="37">
        <v>4301180007</v>
      </c>
      <c r="D354" s="455">
        <v>4680115881808</v>
      </c>
      <c r="E354" s="455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476</v>
      </c>
      <c r="L354" s="38"/>
      <c r="M354" s="39" t="s">
        <v>475</v>
      </c>
      <c r="N354" s="39"/>
      <c r="O354" s="38">
        <v>730</v>
      </c>
      <c r="P354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7"/>
      <c r="R354" s="457"/>
      <c r="S354" s="457"/>
      <c r="T354" s="458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477</v>
      </c>
      <c r="B355" s="64" t="s">
        <v>478</v>
      </c>
      <c r="C355" s="37">
        <v>4301180006</v>
      </c>
      <c r="D355" s="455">
        <v>4680115881822</v>
      </c>
      <c r="E355" s="455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476</v>
      </c>
      <c r="L355" s="38"/>
      <c r="M355" s="39" t="s">
        <v>475</v>
      </c>
      <c r="N355" s="39"/>
      <c r="O355" s="38">
        <v>730</v>
      </c>
      <c r="P355" s="6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7"/>
      <c r="R355" s="457"/>
      <c r="S355" s="457"/>
      <c r="T355" s="458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479</v>
      </c>
      <c r="B356" s="64" t="s">
        <v>480</v>
      </c>
      <c r="C356" s="37">
        <v>4301180001</v>
      </c>
      <c r="D356" s="455">
        <v>4680115880016</v>
      </c>
      <c r="E356" s="455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476</v>
      </c>
      <c r="L356" s="38"/>
      <c r="M356" s="39" t="s">
        <v>475</v>
      </c>
      <c r="N356" s="39"/>
      <c r="O356" s="38">
        <v>730</v>
      </c>
      <c r="P356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7"/>
      <c r="R356" s="457"/>
      <c r="S356" s="457"/>
      <c r="T356" s="458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62"/>
      <c r="B358" s="462"/>
      <c r="C358" s="462"/>
      <c r="D358" s="462"/>
      <c r="E358" s="462"/>
      <c r="F358" s="462"/>
      <c r="G358" s="462"/>
      <c r="H358" s="462"/>
      <c r="I358" s="462"/>
      <c r="J358" s="462"/>
      <c r="K358" s="462"/>
      <c r="L358" s="462"/>
      <c r="M358" s="462"/>
      <c r="N358" s="462"/>
      <c r="O358" s="463"/>
      <c r="P358" s="459" t="s">
        <v>43</v>
      </c>
      <c r="Q358" s="460"/>
      <c r="R358" s="460"/>
      <c r="S358" s="460"/>
      <c r="T358" s="460"/>
      <c r="U358" s="460"/>
      <c r="V358" s="461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53" t="s">
        <v>481</v>
      </c>
      <c r="B359" s="453"/>
      <c r="C359" s="453"/>
      <c r="D359" s="453"/>
      <c r="E359" s="453"/>
      <c r="F359" s="453"/>
      <c r="G359" s="453"/>
      <c r="H359" s="453"/>
      <c r="I359" s="453"/>
      <c r="J359" s="453"/>
      <c r="K359" s="453"/>
      <c r="L359" s="453"/>
      <c r="M359" s="453"/>
      <c r="N359" s="453"/>
      <c r="O359" s="453"/>
      <c r="P359" s="453"/>
      <c r="Q359" s="453"/>
      <c r="R359" s="453"/>
      <c r="S359" s="453"/>
      <c r="T359" s="453"/>
      <c r="U359" s="453"/>
      <c r="V359" s="453"/>
      <c r="W359" s="453"/>
      <c r="X359" s="453"/>
      <c r="Y359" s="453"/>
      <c r="Z359" s="453"/>
      <c r="AA359" s="66"/>
      <c r="AB359" s="66"/>
      <c r="AC359" s="80"/>
    </row>
    <row r="360" spans="1:68" ht="14.25" customHeight="1" x14ac:dyDescent="0.25">
      <c r="A360" s="454" t="s">
        <v>81</v>
      </c>
      <c r="B360" s="454"/>
      <c r="C360" s="454"/>
      <c r="D360" s="454"/>
      <c r="E360" s="454"/>
      <c r="F360" s="454"/>
      <c r="G360" s="454"/>
      <c r="H360" s="454"/>
      <c r="I360" s="454"/>
      <c r="J360" s="454"/>
      <c r="K360" s="454"/>
      <c r="L360" s="454"/>
      <c r="M360" s="454"/>
      <c r="N360" s="454"/>
      <c r="O360" s="454"/>
      <c r="P360" s="454"/>
      <c r="Q360" s="454"/>
      <c r="R360" s="454"/>
      <c r="S360" s="454"/>
      <c r="T360" s="454"/>
      <c r="U360" s="454"/>
      <c r="V360" s="454"/>
      <c r="W360" s="454"/>
      <c r="X360" s="454"/>
      <c r="Y360" s="454"/>
      <c r="Z360" s="454"/>
      <c r="AA360" s="67"/>
      <c r="AB360" s="67"/>
      <c r="AC360" s="81"/>
    </row>
    <row r="361" spans="1:68" ht="27" customHeight="1" x14ac:dyDescent="0.25">
      <c r="A361" s="64" t="s">
        <v>482</v>
      </c>
      <c r="B361" s="64" t="s">
        <v>483</v>
      </c>
      <c r="C361" s="37">
        <v>4301031066</v>
      </c>
      <c r="D361" s="455">
        <v>4607091383836</v>
      </c>
      <c r="E361" s="455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90</v>
      </c>
      <c r="L361" s="38"/>
      <c r="M361" s="39" t="s">
        <v>84</v>
      </c>
      <c r="N361" s="39"/>
      <c r="O361" s="38">
        <v>40</v>
      </c>
      <c r="P361" s="6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7"/>
      <c r="R361" s="457"/>
      <c r="S361" s="457"/>
      <c r="T361" s="45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4" t="s">
        <v>86</v>
      </c>
      <c r="B364" s="454"/>
      <c r="C364" s="454"/>
      <c r="D364" s="454"/>
      <c r="E364" s="454"/>
      <c r="F364" s="454"/>
      <c r="G364" s="454"/>
      <c r="H364" s="454"/>
      <c r="I364" s="454"/>
      <c r="J364" s="454"/>
      <c r="K364" s="454"/>
      <c r="L364" s="454"/>
      <c r="M364" s="454"/>
      <c r="N364" s="454"/>
      <c r="O364" s="454"/>
      <c r="P364" s="454"/>
      <c r="Q364" s="454"/>
      <c r="R364" s="454"/>
      <c r="S364" s="454"/>
      <c r="T364" s="454"/>
      <c r="U364" s="454"/>
      <c r="V364" s="454"/>
      <c r="W364" s="454"/>
      <c r="X364" s="454"/>
      <c r="Y364" s="454"/>
      <c r="Z364" s="454"/>
      <c r="AA364" s="67"/>
      <c r="AB364" s="67"/>
      <c r="AC364" s="81"/>
    </row>
    <row r="365" spans="1:68" ht="16.5" customHeight="1" x14ac:dyDescent="0.25">
      <c r="A365" s="64" t="s">
        <v>484</v>
      </c>
      <c r="B365" s="64" t="s">
        <v>485</v>
      </c>
      <c r="C365" s="37">
        <v>4301051142</v>
      </c>
      <c r="D365" s="455">
        <v>4607091387919</v>
      </c>
      <c r="E365" s="455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128</v>
      </c>
      <c r="L365" s="38"/>
      <c r="M365" s="39" t="s">
        <v>84</v>
      </c>
      <c r="N365" s="39"/>
      <c r="O365" s="38">
        <v>45</v>
      </c>
      <c r="P365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7"/>
      <c r="R365" s="457"/>
      <c r="S365" s="457"/>
      <c r="T365" s="458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486</v>
      </c>
      <c r="B366" s="64" t="s">
        <v>487</v>
      </c>
      <c r="C366" s="37">
        <v>4301051461</v>
      </c>
      <c r="D366" s="455">
        <v>4680115883604</v>
      </c>
      <c r="E366" s="455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90</v>
      </c>
      <c r="L366" s="38"/>
      <c r="M366" s="39" t="s">
        <v>130</v>
      </c>
      <c r="N366" s="39"/>
      <c r="O366" s="38">
        <v>45</v>
      </c>
      <c r="P366" s="6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7"/>
      <c r="R366" s="457"/>
      <c r="S366" s="457"/>
      <c r="T366" s="458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488</v>
      </c>
      <c r="B367" s="64" t="s">
        <v>489</v>
      </c>
      <c r="C367" s="37">
        <v>4301051485</v>
      </c>
      <c r="D367" s="455">
        <v>4680115883567</v>
      </c>
      <c r="E367" s="455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90</v>
      </c>
      <c r="L367" s="38"/>
      <c r="M367" s="39" t="s">
        <v>84</v>
      </c>
      <c r="N367" s="39"/>
      <c r="O367" s="38">
        <v>40</v>
      </c>
      <c r="P367" s="6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7"/>
      <c r="R367" s="457"/>
      <c r="S367" s="457"/>
      <c r="T367" s="458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62"/>
      <c r="B369" s="462"/>
      <c r="C369" s="462"/>
      <c r="D369" s="462"/>
      <c r="E369" s="462"/>
      <c r="F369" s="462"/>
      <c r="G369" s="462"/>
      <c r="H369" s="462"/>
      <c r="I369" s="462"/>
      <c r="J369" s="462"/>
      <c r="K369" s="462"/>
      <c r="L369" s="462"/>
      <c r="M369" s="462"/>
      <c r="N369" s="462"/>
      <c r="O369" s="463"/>
      <c r="P369" s="459" t="s">
        <v>43</v>
      </c>
      <c r="Q369" s="460"/>
      <c r="R369" s="460"/>
      <c r="S369" s="460"/>
      <c r="T369" s="460"/>
      <c r="U369" s="460"/>
      <c r="V369" s="461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52" t="s">
        <v>490</v>
      </c>
      <c r="B370" s="452"/>
      <c r="C370" s="452"/>
      <c r="D370" s="452"/>
      <c r="E370" s="452"/>
      <c r="F370" s="452"/>
      <c r="G370" s="452"/>
      <c r="H370" s="452"/>
      <c r="I370" s="452"/>
      <c r="J370" s="452"/>
      <c r="K370" s="452"/>
      <c r="L370" s="452"/>
      <c r="M370" s="452"/>
      <c r="N370" s="452"/>
      <c r="O370" s="452"/>
      <c r="P370" s="452"/>
      <c r="Q370" s="452"/>
      <c r="R370" s="452"/>
      <c r="S370" s="452"/>
      <c r="T370" s="452"/>
      <c r="U370" s="452"/>
      <c r="V370" s="452"/>
      <c r="W370" s="452"/>
      <c r="X370" s="452"/>
      <c r="Y370" s="452"/>
      <c r="Z370" s="452"/>
      <c r="AA370" s="55"/>
      <c r="AB370" s="55"/>
      <c r="AC370" s="55"/>
    </row>
    <row r="371" spans="1:68" ht="16.5" customHeight="1" x14ac:dyDescent="0.25">
      <c r="A371" s="453" t="s">
        <v>491</v>
      </c>
      <c r="B371" s="453"/>
      <c r="C371" s="453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453"/>
      <c r="AA371" s="66"/>
      <c r="AB371" s="66"/>
      <c r="AC371" s="80"/>
    </row>
    <row r="372" spans="1:68" ht="14.25" customHeight="1" x14ac:dyDescent="0.25">
      <c r="A372" s="454" t="s">
        <v>124</v>
      </c>
      <c r="B372" s="454"/>
      <c r="C372" s="454"/>
      <c r="D372" s="454"/>
      <c r="E372" s="454"/>
      <c r="F372" s="454"/>
      <c r="G372" s="454"/>
      <c r="H372" s="454"/>
      <c r="I372" s="454"/>
      <c r="J372" s="454"/>
      <c r="K372" s="454"/>
      <c r="L372" s="454"/>
      <c r="M372" s="454"/>
      <c r="N372" s="454"/>
      <c r="O372" s="454"/>
      <c r="P372" s="454"/>
      <c r="Q372" s="454"/>
      <c r="R372" s="454"/>
      <c r="S372" s="454"/>
      <c r="T372" s="454"/>
      <c r="U372" s="454"/>
      <c r="V372" s="454"/>
      <c r="W372" s="454"/>
      <c r="X372" s="454"/>
      <c r="Y372" s="454"/>
      <c r="Z372" s="454"/>
      <c r="AA372" s="67"/>
      <c r="AB372" s="67"/>
      <c r="AC372" s="81"/>
    </row>
    <row r="373" spans="1:68" ht="27" customHeight="1" x14ac:dyDescent="0.25">
      <c r="A373" s="64" t="s">
        <v>492</v>
      </c>
      <c r="B373" s="64" t="s">
        <v>493</v>
      </c>
      <c r="C373" s="37">
        <v>4301011869</v>
      </c>
      <c r="D373" s="455">
        <v>4680115884847</v>
      </c>
      <c r="E373" s="45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128</v>
      </c>
      <c r="L373" s="38"/>
      <c r="M373" s="39" t="s">
        <v>84</v>
      </c>
      <c r="N373" s="39"/>
      <c r="O373" s="38">
        <v>60</v>
      </c>
      <c r="P373" s="65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7"/>
      <c r="R373" s="457"/>
      <c r="S373" s="457"/>
      <c r="T373" s="45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492</v>
      </c>
      <c r="B374" s="64" t="s">
        <v>494</v>
      </c>
      <c r="C374" s="37">
        <v>4301011946</v>
      </c>
      <c r="D374" s="455">
        <v>4680115884847</v>
      </c>
      <c r="E374" s="45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128</v>
      </c>
      <c r="L374" s="38"/>
      <c r="M374" s="39" t="s">
        <v>147</v>
      </c>
      <c r="N374" s="39"/>
      <c r="O374" s="38">
        <v>60</v>
      </c>
      <c r="P374" s="6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7"/>
      <c r="R374" s="457"/>
      <c r="S374" s="457"/>
      <c r="T374" s="45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495</v>
      </c>
      <c r="B375" s="64" t="s">
        <v>496</v>
      </c>
      <c r="C375" s="37">
        <v>4301011870</v>
      </c>
      <c r="D375" s="455">
        <v>4680115884854</v>
      </c>
      <c r="E375" s="455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128</v>
      </c>
      <c r="L375" s="38"/>
      <c r="M375" s="39" t="s">
        <v>84</v>
      </c>
      <c r="N375" s="39"/>
      <c r="O375" s="38">
        <v>60</v>
      </c>
      <c r="P375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7"/>
      <c r="R375" s="457"/>
      <c r="S375" s="457"/>
      <c r="T375" s="45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495</v>
      </c>
      <c r="B376" s="64" t="s">
        <v>497</v>
      </c>
      <c r="C376" s="37">
        <v>4301011947</v>
      </c>
      <c r="D376" s="455">
        <v>4680115884854</v>
      </c>
      <c r="E376" s="455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128</v>
      </c>
      <c r="L376" s="38"/>
      <c r="M376" s="39" t="s">
        <v>147</v>
      </c>
      <c r="N376" s="39"/>
      <c r="O376" s="38">
        <v>60</v>
      </c>
      <c r="P376" s="6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7"/>
      <c r="R376" s="457"/>
      <c r="S376" s="457"/>
      <c r="T376" s="45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498</v>
      </c>
      <c r="B377" s="64" t="s">
        <v>499</v>
      </c>
      <c r="C377" s="37">
        <v>4301011943</v>
      </c>
      <c r="D377" s="455">
        <v>4680115884830</v>
      </c>
      <c r="E377" s="455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128</v>
      </c>
      <c r="L377" s="38"/>
      <c r="M377" s="39" t="s">
        <v>147</v>
      </c>
      <c r="N377" s="39"/>
      <c r="O377" s="38">
        <v>60</v>
      </c>
      <c r="P377" s="6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7"/>
      <c r="R377" s="457"/>
      <c r="S377" s="457"/>
      <c r="T377" s="45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498</v>
      </c>
      <c r="B378" s="64" t="s">
        <v>500</v>
      </c>
      <c r="C378" s="37">
        <v>4301011867</v>
      </c>
      <c r="D378" s="455">
        <v>4680115884830</v>
      </c>
      <c r="E378" s="455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84</v>
      </c>
      <c r="N378" s="39"/>
      <c r="O378" s="38">
        <v>60</v>
      </c>
      <c r="P378" s="6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7"/>
      <c r="R378" s="457"/>
      <c r="S378" s="457"/>
      <c r="T378" s="458"/>
      <c r="U378" s="40" t="s">
        <v>48</v>
      </c>
      <c r="V378" s="40" t="s">
        <v>48</v>
      </c>
      <c r="W378" s="41" t="s">
        <v>0</v>
      </c>
      <c r="X378" s="59">
        <v>1600</v>
      </c>
      <c r="Y378" s="56">
        <f t="shared" si="67"/>
        <v>1605</v>
      </c>
      <c r="Z378" s="42">
        <f>IFERROR(IF(Y378=0,"",ROUNDUP(Y378/H378,0)*0.02175),"")</f>
        <v>2.3272499999999998</v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1651.2</v>
      </c>
      <c r="BN378" s="79">
        <f t="shared" si="69"/>
        <v>1656.3600000000001</v>
      </c>
      <c r="BO378" s="79">
        <f t="shared" si="70"/>
        <v>2.2222222222222223</v>
      </c>
      <c r="BP378" s="79">
        <f t="shared" si="71"/>
        <v>2.2291666666666665</v>
      </c>
    </row>
    <row r="379" spans="1:68" ht="27" customHeight="1" x14ac:dyDescent="0.25">
      <c r="A379" s="64" t="s">
        <v>501</v>
      </c>
      <c r="B379" s="64" t="s">
        <v>502</v>
      </c>
      <c r="C379" s="37">
        <v>4301011433</v>
      </c>
      <c r="D379" s="455">
        <v>4680115882638</v>
      </c>
      <c r="E379" s="455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90</v>
      </c>
      <c r="L379" s="38"/>
      <c r="M379" s="39" t="s">
        <v>127</v>
      </c>
      <c r="N379" s="39"/>
      <c r="O379" s="38">
        <v>90</v>
      </c>
      <c r="P379" s="6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7"/>
      <c r="R379" s="457"/>
      <c r="S379" s="457"/>
      <c r="T379" s="458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503</v>
      </c>
      <c r="B380" s="64" t="s">
        <v>504</v>
      </c>
      <c r="C380" s="37">
        <v>4301011952</v>
      </c>
      <c r="D380" s="455">
        <v>4680115884922</v>
      </c>
      <c r="E380" s="455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90</v>
      </c>
      <c r="L380" s="38"/>
      <c r="M380" s="39" t="s">
        <v>84</v>
      </c>
      <c r="N380" s="39"/>
      <c r="O380" s="38">
        <v>60</v>
      </c>
      <c r="P380" s="6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7"/>
      <c r="R380" s="457"/>
      <c r="S380" s="457"/>
      <c r="T380" s="458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505</v>
      </c>
      <c r="B381" s="64" t="s">
        <v>506</v>
      </c>
      <c r="C381" s="37">
        <v>4301011868</v>
      </c>
      <c r="D381" s="455">
        <v>4680115884861</v>
      </c>
      <c r="E381" s="455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90</v>
      </c>
      <c r="L381" s="38"/>
      <c r="M381" s="39" t="s">
        <v>84</v>
      </c>
      <c r="N381" s="39"/>
      <c r="O381" s="38">
        <v>60</v>
      </c>
      <c r="P381" s="6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7"/>
      <c r="R381" s="457"/>
      <c r="S381" s="457"/>
      <c r="T381" s="458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62"/>
      <c r="B382" s="462"/>
      <c r="C382" s="462"/>
      <c r="D382" s="462"/>
      <c r="E382" s="462"/>
      <c r="F382" s="462"/>
      <c r="G382" s="462"/>
      <c r="H382" s="462"/>
      <c r="I382" s="462"/>
      <c r="J382" s="462"/>
      <c r="K382" s="462"/>
      <c r="L382" s="462"/>
      <c r="M382" s="462"/>
      <c r="N382" s="462"/>
      <c r="O382" s="463"/>
      <c r="P382" s="459" t="s">
        <v>43</v>
      </c>
      <c r="Q382" s="460"/>
      <c r="R382" s="460"/>
      <c r="S382" s="460"/>
      <c r="T382" s="460"/>
      <c r="U382" s="460"/>
      <c r="V382" s="461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106.66666666666667</v>
      </c>
      <c r="Y382" s="44">
        <f>IFERROR(Y373/H373,"0")+IFERROR(Y374/H374,"0")+IFERROR(Y375/H375,"0")+IFERROR(Y376/H376,"0")+IFERROR(Y377/H377,"0")+IFERROR(Y378/H378,"0")+IFERROR(Y379/H379,"0")+IFERROR(Y380/H380,"0")+IFERROR(Y381/H381,"0")</f>
        <v>107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2.3272499999999998</v>
      </c>
      <c r="AA382" s="68"/>
      <c r="AB382" s="68"/>
      <c r="AC382" s="68"/>
    </row>
    <row r="383" spans="1:68" x14ac:dyDescent="0.2">
      <c r="A383" s="462"/>
      <c r="B383" s="462"/>
      <c r="C383" s="462"/>
      <c r="D383" s="462"/>
      <c r="E383" s="462"/>
      <c r="F383" s="462"/>
      <c r="G383" s="462"/>
      <c r="H383" s="462"/>
      <c r="I383" s="462"/>
      <c r="J383" s="462"/>
      <c r="K383" s="462"/>
      <c r="L383" s="462"/>
      <c r="M383" s="462"/>
      <c r="N383" s="462"/>
      <c r="O383" s="463"/>
      <c r="P383" s="459" t="s">
        <v>43</v>
      </c>
      <c r="Q383" s="460"/>
      <c r="R383" s="460"/>
      <c r="S383" s="460"/>
      <c r="T383" s="460"/>
      <c r="U383" s="460"/>
      <c r="V383" s="461"/>
      <c r="W383" s="43" t="s">
        <v>0</v>
      </c>
      <c r="X383" s="44">
        <f>IFERROR(SUM(X373:X381),"0")</f>
        <v>1600</v>
      </c>
      <c r="Y383" s="44">
        <f>IFERROR(SUM(Y373:Y381),"0")</f>
        <v>1605</v>
      </c>
      <c r="Z383" s="43"/>
      <c r="AA383" s="68"/>
      <c r="AB383" s="68"/>
      <c r="AC383" s="68"/>
    </row>
    <row r="384" spans="1:68" ht="14.25" customHeight="1" x14ac:dyDescent="0.25">
      <c r="A384" s="454" t="s">
        <v>160</v>
      </c>
      <c r="B384" s="454"/>
      <c r="C384" s="454"/>
      <c r="D384" s="454"/>
      <c r="E384" s="454"/>
      <c r="F384" s="454"/>
      <c r="G384" s="454"/>
      <c r="H384" s="454"/>
      <c r="I384" s="454"/>
      <c r="J384" s="454"/>
      <c r="K384" s="454"/>
      <c r="L384" s="454"/>
      <c r="M384" s="454"/>
      <c r="N384" s="454"/>
      <c r="O384" s="454"/>
      <c r="P384" s="454"/>
      <c r="Q384" s="454"/>
      <c r="R384" s="454"/>
      <c r="S384" s="454"/>
      <c r="T384" s="454"/>
      <c r="U384" s="454"/>
      <c r="V384" s="454"/>
      <c r="W384" s="454"/>
      <c r="X384" s="454"/>
      <c r="Y384" s="454"/>
      <c r="Z384" s="454"/>
      <c r="AA384" s="67"/>
      <c r="AB384" s="67"/>
      <c r="AC384" s="81"/>
    </row>
    <row r="385" spans="1:68" ht="27" customHeight="1" x14ac:dyDescent="0.25">
      <c r="A385" s="64" t="s">
        <v>507</v>
      </c>
      <c r="B385" s="64" t="s">
        <v>508</v>
      </c>
      <c r="C385" s="37">
        <v>4301020178</v>
      </c>
      <c r="D385" s="455">
        <v>4607091383980</v>
      </c>
      <c r="E385" s="455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128</v>
      </c>
      <c r="L385" s="38"/>
      <c r="M385" s="39" t="s">
        <v>127</v>
      </c>
      <c r="N385" s="39"/>
      <c r="O385" s="38">
        <v>50</v>
      </c>
      <c r="P385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7"/>
      <c r="R385" s="457"/>
      <c r="S385" s="457"/>
      <c r="T385" s="458"/>
      <c r="U385" s="40" t="s">
        <v>48</v>
      </c>
      <c r="V385" s="40" t="s">
        <v>48</v>
      </c>
      <c r="W385" s="41" t="s">
        <v>0</v>
      </c>
      <c r="X385" s="59">
        <v>1600</v>
      </c>
      <c r="Y385" s="56">
        <f>IFERROR(IF(X385="",0,CEILING((X385/$H385),1)*$H385),"")</f>
        <v>1605</v>
      </c>
      <c r="Z385" s="42">
        <f>IFERROR(IF(Y385=0,"",ROUNDUP(Y385/H385,0)*0.02175),"")</f>
        <v>2.3272499999999998</v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1651.2</v>
      </c>
      <c r="BN385" s="79">
        <f>IFERROR(Y385*I385/H385,"0")</f>
        <v>1656.3600000000001</v>
      </c>
      <c r="BO385" s="79">
        <f>IFERROR(1/J385*(X385/H385),"0")</f>
        <v>2.2222222222222223</v>
      </c>
      <c r="BP385" s="79">
        <f>IFERROR(1/J385*(Y385/H385),"0")</f>
        <v>2.2291666666666665</v>
      </c>
    </row>
    <row r="386" spans="1:68" ht="27" customHeight="1" x14ac:dyDescent="0.25">
      <c r="A386" s="64" t="s">
        <v>509</v>
      </c>
      <c r="B386" s="64" t="s">
        <v>510</v>
      </c>
      <c r="C386" s="37">
        <v>4301020179</v>
      </c>
      <c r="D386" s="455">
        <v>4607091384178</v>
      </c>
      <c r="E386" s="455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90</v>
      </c>
      <c r="L386" s="38"/>
      <c r="M386" s="39" t="s">
        <v>127</v>
      </c>
      <c r="N386" s="39"/>
      <c r="O386" s="38">
        <v>50</v>
      </c>
      <c r="P386" s="6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7"/>
      <c r="R386" s="457"/>
      <c r="S386" s="457"/>
      <c r="T386" s="45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3" t="s">
        <v>42</v>
      </c>
      <c r="X387" s="44">
        <f>IFERROR(X385/H385,"0")+IFERROR(X386/H386,"0")</f>
        <v>106.66666666666667</v>
      </c>
      <c r="Y387" s="44">
        <f>IFERROR(Y385/H385,"0")+IFERROR(Y386/H386,"0")</f>
        <v>107</v>
      </c>
      <c r="Z387" s="44">
        <f>IFERROR(IF(Z385="",0,Z385),"0")+IFERROR(IF(Z386="",0,Z386),"0")</f>
        <v>2.3272499999999998</v>
      </c>
      <c r="AA387" s="68"/>
      <c r="AB387" s="68"/>
      <c r="AC387" s="68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3" t="s">
        <v>0</v>
      </c>
      <c r="X388" s="44">
        <f>IFERROR(SUM(X385:X386),"0")</f>
        <v>1600</v>
      </c>
      <c r="Y388" s="44">
        <f>IFERROR(SUM(Y385:Y386),"0")</f>
        <v>1605</v>
      </c>
      <c r="Z388" s="43"/>
      <c r="AA388" s="68"/>
      <c r="AB388" s="68"/>
      <c r="AC388" s="68"/>
    </row>
    <row r="389" spans="1:68" ht="14.25" customHeight="1" x14ac:dyDescent="0.25">
      <c r="A389" s="454" t="s">
        <v>86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7"/>
      <c r="AB389" s="67"/>
      <c r="AC389" s="81"/>
    </row>
    <row r="390" spans="1:68" ht="27" customHeight="1" x14ac:dyDescent="0.25">
      <c r="A390" s="64" t="s">
        <v>511</v>
      </c>
      <c r="B390" s="64" t="s">
        <v>512</v>
      </c>
      <c r="C390" s="37">
        <v>4301051560</v>
      </c>
      <c r="D390" s="455">
        <v>4607091383928</v>
      </c>
      <c r="E390" s="455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128</v>
      </c>
      <c r="L390" s="38"/>
      <c r="M390" s="39" t="s">
        <v>130</v>
      </c>
      <c r="N390" s="39"/>
      <c r="O390" s="38">
        <v>40</v>
      </c>
      <c r="P390" s="6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457"/>
      <c r="R390" s="457"/>
      <c r="S390" s="457"/>
      <c r="T390" s="458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511</v>
      </c>
      <c r="B391" s="64" t="s">
        <v>513</v>
      </c>
      <c r="C391" s="37">
        <v>4301051639</v>
      </c>
      <c r="D391" s="455">
        <v>4607091383928</v>
      </c>
      <c r="E391" s="455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128</v>
      </c>
      <c r="L391" s="38"/>
      <c r="M391" s="39" t="s">
        <v>84</v>
      </c>
      <c r="N391" s="39"/>
      <c r="O391" s="38">
        <v>40</v>
      </c>
      <c r="P391" s="6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457"/>
      <c r="R391" s="457"/>
      <c r="S391" s="457"/>
      <c r="T391" s="458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514</v>
      </c>
      <c r="B392" s="64" t="s">
        <v>515</v>
      </c>
      <c r="C392" s="37">
        <v>4301051636</v>
      </c>
      <c r="D392" s="455">
        <v>4607091384260</v>
      </c>
      <c r="E392" s="45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128</v>
      </c>
      <c r="L392" s="38"/>
      <c r="M392" s="39" t="s">
        <v>84</v>
      </c>
      <c r="N392" s="39"/>
      <c r="O392" s="38">
        <v>40</v>
      </c>
      <c r="P392" s="6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7"/>
      <c r="R392" s="457"/>
      <c r="S392" s="457"/>
      <c r="T392" s="45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62"/>
      <c r="B394" s="462"/>
      <c r="C394" s="462"/>
      <c r="D394" s="462"/>
      <c r="E394" s="462"/>
      <c r="F394" s="462"/>
      <c r="G394" s="462"/>
      <c r="H394" s="462"/>
      <c r="I394" s="462"/>
      <c r="J394" s="462"/>
      <c r="K394" s="462"/>
      <c r="L394" s="462"/>
      <c r="M394" s="462"/>
      <c r="N394" s="462"/>
      <c r="O394" s="463"/>
      <c r="P394" s="459" t="s">
        <v>43</v>
      </c>
      <c r="Q394" s="460"/>
      <c r="R394" s="460"/>
      <c r="S394" s="460"/>
      <c r="T394" s="460"/>
      <c r="U394" s="460"/>
      <c r="V394" s="461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4" t="s">
        <v>181</v>
      </c>
      <c r="B395" s="454"/>
      <c r="C395" s="454"/>
      <c r="D395" s="454"/>
      <c r="E395" s="454"/>
      <c r="F395" s="454"/>
      <c r="G395" s="454"/>
      <c r="H395" s="454"/>
      <c r="I395" s="454"/>
      <c r="J395" s="454"/>
      <c r="K395" s="454"/>
      <c r="L395" s="454"/>
      <c r="M395" s="454"/>
      <c r="N395" s="454"/>
      <c r="O395" s="454"/>
      <c r="P395" s="454"/>
      <c r="Q395" s="454"/>
      <c r="R395" s="454"/>
      <c r="S395" s="454"/>
      <c r="T395" s="454"/>
      <c r="U395" s="454"/>
      <c r="V395" s="454"/>
      <c r="W395" s="454"/>
      <c r="X395" s="454"/>
      <c r="Y395" s="454"/>
      <c r="Z395" s="454"/>
      <c r="AA395" s="67"/>
      <c r="AB395" s="67"/>
      <c r="AC395" s="81"/>
    </row>
    <row r="396" spans="1:68" ht="16.5" customHeight="1" x14ac:dyDescent="0.25">
      <c r="A396" s="64" t="s">
        <v>516</v>
      </c>
      <c r="B396" s="64" t="s">
        <v>517</v>
      </c>
      <c r="C396" s="37">
        <v>4301060314</v>
      </c>
      <c r="D396" s="455">
        <v>4607091384673</v>
      </c>
      <c r="E396" s="455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30</v>
      </c>
      <c r="P396" s="6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7"/>
      <c r="R396" s="457"/>
      <c r="S396" s="457"/>
      <c r="T396" s="458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516</v>
      </c>
      <c r="B397" s="64" t="s">
        <v>518</v>
      </c>
      <c r="C397" s="37">
        <v>4301060345</v>
      </c>
      <c r="D397" s="455">
        <v>4607091384673</v>
      </c>
      <c r="E397" s="455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30</v>
      </c>
      <c r="P397" s="6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7"/>
      <c r="R397" s="457"/>
      <c r="S397" s="457"/>
      <c r="T397" s="458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53" t="s">
        <v>519</v>
      </c>
      <c r="B400" s="453"/>
      <c r="C400" s="453"/>
      <c r="D400" s="453"/>
      <c r="E400" s="453"/>
      <c r="F400" s="453"/>
      <c r="G400" s="453"/>
      <c r="H400" s="453"/>
      <c r="I400" s="453"/>
      <c r="J400" s="453"/>
      <c r="K400" s="453"/>
      <c r="L400" s="453"/>
      <c r="M400" s="453"/>
      <c r="N400" s="453"/>
      <c r="O400" s="453"/>
      <c r="P400" s="453"/>
      <c r="Q400" s="453"/>
      <c r="R400" s="453"/>
      <c r="S400" s="453"/>
      <c r="T400" s="453"/>
      <c r="U400" s="453"/>
      <c r="V400" s="453"/>
      <c r="W400" s="453"/>
      <c r="X400" s="453"/>
      <c r="Y400" s="453"/>
      <c r="Z400" s="453"/>
      <c r="AA400" s="66"/>
      <c r="AB400" s="66"/>
      <c r="AC400" s="80"/>
    </row>
    <row r="401" spans="1:68" ht="14.25" customHeight="1" x14ac:dyDescent="0.25">
      <c r="A401" s="454" t="s">
        <v>124</v>
      </c>
      <c r="B401" s="454"/>
      <c r="C401" s="454"/>
      <c r="D401" s="454"/>
      <c r="E401" s="454"/>
      <c r="F401" s="454"/>
      <c r="G401" s="454"/>
      <c r="H401" s="454"/>
      <c r="I401" s="454"/>
      <c r="J401" s="454"/>
      <c r="K401" s="454"/>
      <c r="L401" s="454"/>
      <c r="M401" s="454"/>
      <c r="N401" s="454"/>
      <c r="O401" s="454"/>
      <c r="P401" s="454"/>
      <c r="Q401" s="454"/>
      <c r="R401" s="454"/>
      <c r="S401" s="454"/>
      <c r="T401" s="454"/>
      <c r="U401" s="454"/>
      <c r="V401" s="454"/>
      <c r="W401" s="454"/>
      <c r="X401" s="454"/>
      <c r="Y401" s="454"/>
      <c r="Z401" s="454"/>
      <c r="AA401" s="67"/>
      <c r="AB401" s="67"/>
      <c r="AC401" s="81"/>
    </row>
    <row r="402" spans="1:68" ht="27" customHeight="1" x14ac:dyDescent="0.25">
      <c r="A402" s="64" t="s">
        <v>520</v>
      </c>
      <c r="B402" s="64" t="s">
        <v>521</v>
      </c>
      <c r="C402" s="37">
        <v>4301011873</v>
      </c>
      <c r="D402" s="455">
        <v>4680115881907</v>
      </c>
      <c r="E402" s="455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60</v>
      </c>
      <c r="P402" s="667" t="s">
        <v>522</v>
      </c>
      <c r="Q402" s="457"/>
      <c r="R402" s="457"/>
      <c r="S402" s="457"/>
      <c r="T402" s="458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523</v>
      </c>
      <c r="B403" s="64" t="s">
        <v>524</v>
      </c>
      <c r="C403" s="37">
        <v>4301011874</v>
      </c>
      <c r="D403" s="455">
        <v>4680115884892</v>
      </c>
      <c r="E403" s="455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128</v>
      </c>
      <c r="L403" s="38"/>
      <c r="M403" s="39" t="s">
        <v>84</v>
      </c>
      <c r="N403" s="39"/>
      <c r="O403" s="38">
        <v>60</v>
      </c>
      <c r="P403" s="6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7"/>
      <c r="R403" s="457"/>
      <c r="S403" s="457"/>
      <c r="T403" s="458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525</v>
      </c>
      <c r="B404" s="64" t="s">
        <v>526</v>
      </c>
      <c r="C404" s="37">
        <v>4301011875</v>
      </c>
      <c r="D404" s="455">
        <v>4680115884885</v>
      </c>
      <c r="E404" s="455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128</v>
      </c>
      <c r="L404" s="38"/>
      <c r="M404" s="39" t="s">
        <v>84</v>
      </c>
      <c r="N404" s="39"/>
      <c r="O404" s="38">
        <v>60</v>
      </c>
      <c r="P404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7"/>
      <c r="R404" s="457"/>
      <c r="S404" s="457"/>
      <c r="T404" s="458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527</v>
      </c>
      <c r="B405" s="64" t="s">
        <v>528</v>
      </c>
      <c r="C405" s="37">
        <v>4301011871</v>
      </c>
      <c r="D405" s="455">
        <v>4680115884908</v>
      </c>
      <c r="E405" s="455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90</v>
      </c>
      <c r="L405" s="38"/>
      <c r="M405" s="39" t="s">
        <v>84</v>
      </c>
      <c r="N405" s="39"/>
      <c r="O405" s="38">
        <v>60</v>
      </c>
      <c r="P405" s="6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7"/>
      <c r="R405" s="457"/>
      <c r="S405" s="457"/>
      <c r="T405" s="45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62"/>
      <c r="B406" s="462"/>
      <c r="C406" s="462"/>
      <c r="D406" s="462"/>
      <c r="E406" s="462"/>
      <c r="F406" s="462"/>
      <c r="G406" s="462"/>
      <c r="H406" s="462"/>
      <c r="I406" s="462"/>
      <c r="J406" s="462"/>
      <c r="K406" s="462"/>
      <c r="L406" s="462"/>
      <c r="M406" s="462"/>
      <c r="N406" s="462"/>
      <c r="O406" s="463"/>
      <c r="P406" s="459" t="s">
        <v>43</v>
      </c>
      <c r="Q406" s="460"/>
      <c r="R406" s="460"/>
      <c r="S406" s="460"/>
      <c r="T406" s="460"/>
      <c r="U406" s="460"/>
      <c r="V406" s="461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62"/>
      <c r="B407" s="462"/>
      <c r="C407" s="462"/>
      <c r="D407" s="462"/>
      <c r="E407" s="462"/>
      <c r="F407" s="462"/>
      <c r="G407" s="462"/>
      <c r="H407" s="462"/>
      <c r="I407" s="462"/>
      <c r="J407" s="462"/>
      <c r="K407" s="462"/>
      <c r="L407" s="462"/>
      <c r="M407" s="462"/>
      <c r="N407" s="462"/>
      <c r="O407" s="463"/>
      <c r="P407" s="459" t="s">
        <v>43</v>
      </c>
      <c r="Q407" s="460"/>
      <c r="R407" s="460"/>
      <c r="S407" s="460"/>
      <c r="T407" s="460"/>
      <c r="U407" s="460"/>
      <c r="V407" s="461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4" t="s">
        <v>81</v>
      </c>
      <c r="B408" s="454"/>
      <c r="C408" s="454"/>
      <c r="D408" s="454"/>
      <c r="E408" s="454"/>
      <c r="F408" s="454"/>
      <c r="G408" s="454"/>
      <c r="H408" s="454"/>
      <c r="I408" s="454"/>
      <c r="J408" s="454"/>
      <c r="K408" s="454"/>
      <c r="L408" s="454"/>
      <c r="M408" s="454"/>
      <c r="N408" s="454"/>
      <c r="O408" s="454"/>
      <c r="P408" s="454"/>
      <c r="Q408" s="454"/>
      <c r="R408" s="454"/>
      <c r="S408" s="454"/>
      <c r="T408" s="454"/>
      <c r="U408" s="454"/>
      <c r="V408" s="454"/>
      <c r="W408" s="454"/>
      <c r="X408" s="454"/>
      <c r="Y408" s="454"/>
      <c r="Z408" s="454"/>
      <c r="AA408" s="67"/>
      <c r="AB408" s="67"/>
      <c r="AC408" s="81"/>
    </row>
    <row r="409" spans="1:68" ht="27" customHeight="1" x14ac:dyDescent="0.25">
      <c r="A409" s="64" t="s">
        <v>529</v>
      </c>
      <c r="B409" s="64" t="s">
        <v>530</v>
      </c>
      <c r="C409" s="37">
        <v>4301031303</v>
      </c>
      <c r="D409" s="455">
        <v>4607091384802</v>
      </c>
      <c r="E409" s="455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90</v>
      </c>
      <c r="L409" s="38"/>
      <c r="M409" s="39" t="s">
        <v>84</v>
      </c>
      <c r="N409" s="39"/>
      <c r="O409" s="38">
        <v>35</v>
      </c>
      <c r="P409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7"/>
      <c r="R409" s="457"/>
      <c r="S409" s="457"/>
      <c r="T409" s="458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531</v>
      </c>
      <c r="B410" s="64" t="s">
        <v>532</v>
      </c>
      <c r="C410" s="37">
        <v>4301031304</v>
      </c>
      <c r="D410" s="455">
        <v>4607091384826</v>
      </c>
      <c r="E410" s="455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85</v>
      </c>
      <c r="L410" s="38"/>
      <c r="M410" s="39" t="s">
        <v>84</v>
      </c>
      <c r="N410" s="39"/>
      <c r="O410" s="38">
        <v>35</v>
      </c>
      <c r="P410" s="6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7"/>
      <c r="R410" s="457"/>
      <c r="S410" s="457"/>
      <c r="T410" s="458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4" t="s">
        <v>86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7"/>
      <c r="AB413" s="67"/>
      <c r="AC413" s="81"/>
    </row>
    <row r="414" spans="1:68" ht="27" customHeight="1" x14ac:dyDescent="0.25">
      <c r="A414" s="64" t="s">
        <v>533</v>
      </c>
      <c r="B414" s="64" t="s">
        <v>534</v>
      </c>
      <c r="C414" s="37">
        <v>4301051635</v>
      </c>
      <c r="D414" s="455">
        <v>4607091384246</v>
      </c>
      <c r="E414" s="455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128</v>
      </c>
      <c r="L414" s="38"/>
      <c r="M414" s="39" t="s">
        <v>84</v>
      </c>
      <c r="N414" s="39"/>
      <c r="O414" s="38">
        <v>40</v>
      </c>
      <c r="P414" s="67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7"/>
      <c r="R414" s="457"/>
      <c r="S414" s="457"/>
      <c r="T414" s="45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535</v>
      </c>
      <c r="B415" s="64" t="s">
        <v>536</v>
      </c>
      <c r="C415" s="37">
        <v>4301051445</v>
      </c>
      <c r="D415" s="455">
        <v>4680115881976</v>
      </c>
      <c r="E415" s="455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128</v>
      </c>
      <c r="L415" s="38"/>
      <c r="M415" s="39" t="s">
        <v>84</v>
      </c>
      <c r="N415" s="39"/>
      <c r="O415" s="38">
        <v>40</v>
      </c>
      <c r="P415" s="67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7"/>
      <c r="R415" s="457"/>
      <c r="S415" s="457"/>
      <c r="T415" s="45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537</v>
      </c>
      <c r="B416" s="64" t="s">
        <v>538</v>
      </c>
      <c r="C416" s="37">
        <v>4301051297</v>
      </c>
      <c r="D416" s="455">
        <v>4607091384253</v>
      </c>
      <c r="E416" s="455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90</v>
      </c>
      <c r="L416" s="38"/>
      <c r="M416" s="39" t="s">
        <v>84</v>
      </c>
      <c r="N416" s="39"/>
      <c r="O416" s="38">
        <v>40</v>
      </c>
      <c r="P416" s="6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7"/>
      <c r="R416" s="457"/>
      <c r="S416" s="457"/>
      <c r="T416" s="458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537</v>
      </c>
      <c r="B417" s="64" t="s">
        <v>539</v>
      </c>
      <c r="C417" s="37">
        <v>4301051634</v>
      </c>
      <c r="D417" s="455">
        <v>4607091384253</v>
      </c>
      <c r="E417" s="455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90</v>
      </c>
      <c r="L417" s="38"/>
      <c r="M417" s="39" t="s">
        <v>84</v>
      </c>
      <c r="N417" s="39"/>
      <c r="O417" s="38">
        <v>40</v>
      </c>
      <c r="P417" s="6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7"/>
      <c r="R417" s="457"/>
      <c r="S417" s="457"/>
      <c r="T417" s="458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540</v>
      </c>
      <c r="B418" s="64" t="s">
        <v>541</v>
      </c>
      <c r="C418" s="37">
        <v>4301051444</v>
      </c>
      <c r="D418" s="455">
        <v>4680115881969</v>
      </c>
      <c r="E418" s="455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90</v>
      </c>
      <c r="L418" s="38"/>
      <c r="M418" s="39" t="s">
        <v>84</v>
      </c>
      <c r="N418" s="39"/>
      <c r="O418" s="38">
        <v>40</v>
      </c>
      <c r="P418" s="6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7"/>
      <c r="R418" s="457"/>
      <c r="S418" s="457"/>
      <c r="T418" s="458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62"/>
      <c r="B419" s="462"/>
      <c r="C419" s="462"/>
      <c r="D419" s="462"/>
      <c r="E419" s="462"/>
      <c r="F419" s="462"/>
      <c r="G419" s="462"/>
      <c r="H419" s="462"/>
      <c r="I419" s="462"/>
      <c r="J419" s="462"/>
      <c r="K419" s="462"/>
      <c r="L419" s="462"/>
      <c r="M419" s="462"/>
      <c r="N419" s="462"/>
      <c r="O419" s="463"/>
      <c r="P419" s="459" t="s">
        <v>43</v>
      </c>
      <c r="Q419" s="460"/>
      <c r="R419" s="460"/>
      <c r="S419" s="460"/>
      <c r="T419" s="460"/>
      <c r="U419" s="460"/>
      <c r="V419" s="461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62"/>
      <c r="B420" s="462"/>
      <c r="C420" s="462"/>
      <c r="D420" s="462"/>
      <c r="E420" s="462"/>
      <c r="F420" s="462"/>
      <c r="G420" s="462"/>
      <c r="H420" s="462"/>
      <c r="I420" s="462"/>
      <c r="J420" s="462"/>
      <c r="K420" s="462"/>
      <c r="L420" s="462"/>
      <c r="M420" s="462"/>
      <c r="N420" s="462"/>
      <c r="O420" s="463"/>
      <c r="P420" s="459" t="s">
        <v>43</v>
      </c>
      <c r="Q420" s="460"/>
      <c r="R420" s="460"/>
      <c r="S420" s="460"/>
      <c r="T420" s="460"/>
      <c r="U420" s="460"/>
      <c r="V420" s="461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4" t="s">
        <v>181</v>
      </c>
      <c r="B421" s="454"/>
      <c r="C421" s="454"/>
      <c r="D421" s="454"/>
      <c r="E421" s="454"/>
      <c r="F421" s="454"/>
      <c r="G421" s="454"/>
      <c r="H421" s="454"/>
      <c r="I421" s="454"/>
      <c r="J421" s="454"/>
      <c r="K421" s="454"/>
      <c r="L421" s="454"/>
      <c r="M421" s="454"/>
      <c r="N421" s="454"/>
      <c r="O421" s="454"/>
      <c r="P421" s="454"/>
      <c r="Q421" s="454"/>
      <c r="R421" s="454"/>
      <c r="S421" s="454"/>
      <c r="T421" s="454"/>
      <c r="U421" s="454"/>
      <c r="V421" s="454"/>
      <c r="W421" s="454"/>
      <c r="X421" s="454"/>
      <c r="Y421" s="454"/>
      <c r="Z421" s="454"/>
      <c r="AA421" s="67"/>
      <c r="AB421" s="67"/>
      <c r="AC421" s="81"/>
    </row>
    <row r="422" spans="1:68" ht="27" customHeight="1" x14ac:dyDescent="0.25">
      <c r="A422" s="64" t="s">
        <v>542</v>
      </c>
      <c r="B422" s="64" t="s">
        <v>543</v>
      </c>
      <c r="C422" s="37">
        <v>4301060377</v>
      </c>
      <c r="D422" s="455">
        <v>4607091389357</v>
      </c>
      <c r="E422" s="455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128</v>
      </c>
      <c r="L422" s="38"/>
      <c r="M422" s="39" t="s">
        <v>84</v>
      </c>
      <c r="N422" s="39"/>
      <c r="O422" s="38">
        <v>40</v>
      </c>
      <c r="P422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7"/>
      <c r="R422" s="457"/>
      <c r="S422" s="457"/>
      <c r="T422" s="458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62"/>
      <c r="B423" s="462"/>
      <c r="C423" s="462"/>
      <c r="D423" s="462"/>
      <c r="E423" s="462"/>
      <c r="F423" s="462"/>
      <c r="G423" s="462"/>
      <c r="H423" s="462"/>
      <c r="I423" s="462"/>
      <c r="J423" s="462"/>
      <c r="K423" s="462"/>
      <c r="L423" s="462"/>
      <c r="M423" s="462"/>
      <c r="N423" s="462"/>
      <c r="O423" s="463"/>
      <c r="P423" s="459" t="s">
        <v>43</v>
      </c>
      <c r="Q423" s="460"/>
      <c r="R423" s="460"/>
      <c r="S423" s="460"/>
      <c r="T423" s="460"/>
      <c r="U423" s="460"/>
      <c r="V423" s="461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52" t="s">
        <v>544</v>
      </c>
      <c r="B425" s="452"/>
      <c r="C425" s="452"/>
      <c r="D425" s="452"/>
      <c r="E425" s="452"/>
      <c r="F425" s="452"/>
      <c r="G425" s="452"/>
      <c r="H425" s="452"/>
      <c r="I425" s="452"/>
      <c r="J425" s="452"/>
      <c r="K425" s="452"/>
      <c r="L425" s="452"/>
      <c r="M425" s="452"/>
      <c r="N425" s="452"/>
      <c r="O425" s="452"/>
      <c r="P425" s="452"/>
      <c r="Q425" s="452"/>
      <c r="R425" s="452"/>
      <c r="S425" s="452"/>
      <c r="T425" s="452"/>
      <c r="U425" s="452"/>
      <c r="V425" s="452"/>
      <c r="W425" s="452"/>
      <c r="X425" s="452"/>
      <c r="Y425" s="452"/>
      <c r="Z425" s="452"/>
      <c r="AA425" s="55"/>
      <c r="AB425" s="55"/>
      <c r="AC425" s="55"/>
    </row>
    <row r="426" spans="1:68" ht="16.5" customHeight="1" x14ac:dyDescent="0.25">
      <c r="A426" s="453" t="s">
        <v>545</v>
      </c>
      <c r="B426" s="453"/>
      <c r="C426" s="453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453"/>
      <c r="AA426" s="66"/>
      <c r="AB426" s="66"/>
      <c r="AC426" s="80"/>
    </row>
    <row r="427" spans="1:68" ht="14.25" customHeight="1" x14ac:dyDescent="0.25">
      <c r="A427" s="454" t="s">
        <v>124</v>
      </c>
      <c r="B427" s="454"/>
      <c r="C427" s="454"/>
      <c r="D427" s="454"/>
      <c r="E427" s="454"/>
      <c r="F427" s="454"/>
      <c r="G427" s="454"/>
      <c r="H427" s="454"/>
      <c r="I427" s="454"/>
      <c r="J427" s="454"/>
      <c r="K427" s="454"/>
      <c r="L427" s="454"/>
      <c r="M427" s="454"/>
      <c r="N427" s="454"/>
      <c r="O427" s="454"/>
      <c r="P427" s="454"/>
      <c r="Q427" s="454"/>
      <c r="R427" s="454"/>
      <c r="S427" s="454"/>
      <c r="T427" s="454"/>
      <c r="U427" s="454"/>
      <c r="V427" s="454"/>
      <c r="W427" s="454"/>
      <c r="X427" s="454"/>
      <c r="Y427" s="454"/>
      <c r="Z427" s="454"/>
      <c r="AA427" s="67"/>
      <c r="AB427" s="67"/>
      <c r="AC427" s="81"/>
    </row>
    <row r="428" spans="1:68" ht="27" customHeight="1" x14ac:dyDescent="0.25">
      <c r="A428" s="64" t="s">
        <v>546</v>
      </c>
      <c r="B428" s="64" t="s">
        <v>547</v>
      </c>
      <c r="C428" s="37">
        <v>4301011428</v>
      </c>
      <c r="D428" s="455">
        <v>4607091389708</v>
      </c>
      <c r="E428" s="455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90</v>
      </c>
      <c r="L428" s="38"/>
      <c r="M428" s="39" t="s">
        <v>127</v>
      </c>
      <c r="N428" s="39"/>
      <c r="O428" s="38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7"/>
      <c r="R428" s="457"/>
      <c r="S428" s="457"/>
      <c r="T428" s="458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62"/>
      <c r="B430" s="462"/>
      <c r="C430" s="462"/>
      <c r="D430" s="462"/>
      <c r="E430" s="462"/>
      <c r="F430" s="462"/>
      <c r="G430" s="462"/>
      <c r="H430" s="462"/>
      <c r="I430" s="462"/>
      <c r="J430" s="462"/>
      <c r="K430" s="462"/>
      <c r="L430" s="462"/>
      <c r="M430" s="462"/>
      <c r="N430" s="462"/>
      <c r="O430" s="463"/>
      <c r="P430" s="459" t="s">
        <v>43</v>
      </c>
      <c r="Q430" s="460"/>
      <c r="R430" s="460"/>
      <c r="S430" s="460"/>
      <c r="T430" s="460"/>
      <c r="U430" s="460"/>
      <c r="V430" s="461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4" t="s">
        <v>81</v>
      </c>
      <c r="B431" s="454"/>
      <c r="C431" s="454"/>
      <c r="D431" s="454"/>
      <c r="E431" s="454"/>
      <c r="F431" s="454"/>
      <c r="G431" s="454"/>
      <c r="H431" s="454"/>
      <c r="I431" s="454"/>
      <c r="J431" s="454"/>
      <c r="K431" s="454"/>
      <c r="L431" s="454"/>
      <c r="M431" s="454"/>
      <c r="N431" s="454"/>
      <c r="O431" s="454"/>
      <c r="P431" s="454"/>
      <c r="Q431" s="454"/>
      <c r="R431" s="454"/>
      <c r="S431" s="454"/>
      <c r="T431" s="454"/>
      <c r="U431" s="454"/>
      <c r="V431" s="454"/>
      <c r="W431" s="454"/>
      <c r="X431" s="454"/>
      <c r="Y431" s="454"/>
      <c r="Z431" s="454"/>
      <c r="AA431" s="67"/>
      <c r="AB431" s="67"/>
      <c r="AC431" s="81"/>
    </row>
    <row r="432" spans="1:68" ht="27" customHeight="1" x14ac:dyDescent="0.25">
      <c r="A432" s="64" t="s">
        <v>548</v>
      </c>
      <c r="B432" s="64" t="s">
        <v>549</v>
      </c>
      <c r="C432" s="37">
        <v>4301031322</v>
      </c>
      <c r="D432" s="455">
        <v>4607091389753</v>
      </c>
      <c r="E432" s="45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90</v>
      </c>
      <c r="L432" s="38"/>
      <c r="M432" s="39" t="s">
        <v>84</v>
      </c>
      <c r="N432" s="39"/>
      <c r="O432" s="38">
        <v>50</v>
      </c>
      <c r="P432" s="6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7"/>
      <c r="R432" s="457"/>
      <c r="S432" s="457"/>
      <c r="T432" s="45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548</v>
      </c>
      <c r="B433" s="64" t="s">
        <v>550</v>
      </c>
      <c r="C433" s="37">
        <v>4301031355</v>
      </c>
      <c r="D433" s="455">
        <v>4607091389753</v>
      </c>
      <c r="E433" s="45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90</v>
      </c>
      <c r="L433" s="38"/>
      <c r="M433" s="39" t="s">
        <v>84</v>
      </c>
      <c r="N433" s="39"/>
      <c r="O433" s="38">
        <v>50</v>
      </c>
      <c r="P433" s="6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7"/>
      <c r="R433" s="457"/>
      <c r="S433" s="457"/>
      <c r="T433" s="45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551</v>
      </c>
      <c r="B434" s="64" t="s">
        <v>552</v>
      </c>
      <c r="C434" s="37">
        <v>4301031323</v>
      </c>
      <c r="D434" s="455">
        <v>4607091389760</v>
      </c>
      <c r="E434" s="455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90</v>
      </c>
      <c r="L434" s="38"/>
      <c r="M434" s="39" t="s">
        <v>84</v>
      </c>
      <c r="N434" s="39"/>
      <c r="O434" s="38">
        <v>50</v>
      </c>
      <c r="P434" s="68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7"/>
      <c r="R434" s="457"/>
      <c r="S434" s="457"/>
      <c r="T434" s="45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553</v>
      </c>
      <c r="B435" s="64" t="s">
        <v>554</v>
      </c>
      <c r="C435" s="37">
        <v>4301031325</v>
      </c>
      <c r="D435" s="455">
        <v>4607091389746</v>
      </c>
      <c r="E435" s="455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90</v>
      </c>
      <c r="L435" s="38"/>
      <c r="M435" s="39" t="s">
        <v>84</v>
      </c>
      <c r="N435" s="39"/>
      <c r="O435" s="38">
        <v>50</v>
      </c>
      <c r="P435" s="6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7"/>
      <c r="R435" s="457"/>
      <c r="S435" s="457"/>
      <c r="T435" s="45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553</v>
      </c>
      <c r="B436" s="64" t="s">
        <v>555</v>
      </c>
      <c r="C436" s="37">
        <v>4301031356</v>
      </c>
      <c r="D436" s="455">
        <v>4607091389746</v>
      </c>
      <c r="E436" s="455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6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7"/>
      <c r="R436" s="457"/>
      <c r="S436" s="457"/>
      <c r="T436" s="45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556</v>
      </c>
      <c r="B437" s="64" t="s">
        <v>557</v>
      </c>
      <c r="C437" s="37">
        <v>4301031335</v>
      </c>
      <c r="D437" s="455">
        <v>4680115883147</v>
      </c>
      <c r="E437" s="455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85</v>
      </c>
      <c r="L437" s="38"/>
      <c r="M437" s="39" t="s">
        <v>84</v>
      </c>
      <c r="N437" s="39"/>
      <c r="O437" s="38">
        <v>50</v>
      </c>
      <c r="P437" s="6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7"/>
      <c r="R437" s="457"/>
      <c r="S437" s="457"/>
      <c r="T437" s="45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556</v>
      </c>
      <c r="B438" s="64" t="s">
        <v>558</v>
      </c>
      <c r="C438" s="37">
        <v>4301031257</v>
      </c>
      <c r="D438" s="455">
        <v>4680115883147</v>
      </c>
      <c r="E438" s="45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85</v>
      </c>
      <c r="L438" s="38"/>
      <c r="M438" s="39" t="s">
        <v>84</v>
      </c>
      <c r="N438" s="39"/>
      <c r="O438" s="38">
        <v>45</v>
      </c>
      <c r="P43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7"/>
      <c r="R438" s="457"/>
      <c r="S438" s="457"/>
      <c r="T438" s="45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559</v>
      </c>
      <c r="B439" s="64" t="s">
        <v>560</v>
      </c>
      <c r="C439" s="37">
        <v>4301031330</v>
      </c>
      <c r="D439" s="455">
        <v>4607091384338</v>
      </c>
      <c r="E439" s="455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85</v>
      </c>
      <c r="L439" s="38"/>
      <c r="M439" s="39" t="s">
        <v>84</v>
      </c>
      <c r="N439" s="39"/>
      <c r="O439" s="38">
        <v>50</v>
      </c>
      <c r="P439" s="6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7"/>
      <c r="R439" s="457"/>
      <c r="S439" s="457"/>
      <c r="T439" s="45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559</v>
      </c>
      <c r="B440" s="64" t="s">
        <v>561</v>
      </c>
      <c r="C440" s="37">
        <v>4301031178</v>
      </c>
      <c r="D440" s="455">
        <v>4607091384338</v>
      </c>
      <c r="E440" s="45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85</v>
      </c>
      <c r="L440" s="38"/>
      <c r="M440" s="39" t="s">
        <v>84</v>
      </c>
      <c r="N440" s="39"/>
      <c r="O440" s="38">
        <v>45</v>
      </c>
      <c r="P440" s="6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7"/>
      <c r="R440" s="457"/>
      <c r="S440" s="457"/>
      <c r="T440" s="45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562</v>
      </c>
      <c r="B441" s="64" t="s">
        <v>563</v>
      </c>
      <c r="C441" s="37">
        <v>4301031336</v>
      </c>
      <c r="D441" s="455">
        <v>4680115883154</v>
      </c>
      <c r="E441" s="455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6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7"/>
      <c r="R441" s="457"/>
      <c r="S441" s="457"/>
      <c r="T441" s="45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562</v>
      </c>
      <c r="B442" s="64" t="s">
        <v>564</v>
      </c>
      <c r="C442" s="37">
        <v>4301031254</v>
      </c>
      <c r="D442" s="455">
        <v>4680115883154</v>
      </c>
      <c r="E442" s="45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7"/>
      <c r="R442" s="457"/>
      <c r="S442" s="457"/>
      <c r="T442" s="45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565</v>
      </c>
      <c r="B443" s="64" t="s">
        <v>566</v>
      </c>
      <c r="C443" s="37">
        <v>4301031331</v>
      </c>
      <c r="D443" s="455">
        <v>4607091389524</v>
      </c>
      <c r="E443" s="455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50</v>
      </c>
      <c r="P443" s="6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7"/>
      <c r="R443" s="457"/>
      <c r="S443" s="457"/>
      <c r="T443" s="45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565</v>
      </c>
      <c r="B444" s="64" t="s">
        <v>567</v>
      </c>
      <c r="C444" s="37">
        <v>4301031361</v>
      </c>
      <c r="D444" s="455">
        <v>4607091389524</v>
      </c>
      <c r="E444" s="45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692" t="s">
        <v>568</v>
      </c>
      <c r="Q444" s="457"/>
      <c r="R444" s="457"/>
      <c r="S444" s="457"/>
      <c r="T444" s="45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569</v>
      </c>
      <c r="B445" s="64" t="s">
        <v>570</v>
      </c>
      <c r="C445" s="37">
        <v>4301031337</v>
      </c>
      <c r="D445" s="455">
        <v>4680115883161</v>
      </c>
      <c r="E445" s="455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6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7"/>
      <c r="R445" s="457"/>
      <c r="S445" s="457"/>
      <c r="T445" s="45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569</v>
      </c>
      <c r="B446" s="64" t="s">
        <v>571</v>
      </c>
      <c r="C446" s="37">
        <v>4301031258</v>
      </c>
      <c r="D446" s="455">
        <v>4680115883161</v>
      </c>
      <c r="E446" s="455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7"/>
      <c r="R446" s="457"/>
      <c r="S446" s="457"/>
      <c r="T446" s="45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572</v>
      </c>
      <c r="B447" s="64" t="s">
        <v>573</v>
      </c>
      <c r="C447" s="37">
        <v>4301031333</v>
      </c>
      <c r="D447" s="455">
        <v>4607091389531</v>
      </c>
      <c r="E447" s="455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6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7"/>
      <c r="R447" s="457"/>
      <c r="S447" s="457"/>
      <c r="T447" s="45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572</v>
      </c>
      <c r="B448" s="64" t="s">
        <v>574</v>
      </c>
      <c r="C448" s="37">
        <v>4301031358</v>
      </c>
      <c r="D448" s="455">
        <v>4607091389531</v>
      </c>
      <c r="E448" s="455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7"/>
      <c r="R448" s="457"/>
      <c r="S448" s="457"/>
      <c r="T448" s="45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575</v>
      </c>
      <c r="B449" s="64" t="s">
        <v>576</v>
      </c>
      <c r="C449" s="37">
        <v>4301031360</v>
      </c>
      <c r="D449" s="455">
        <v>4607091384345</v>
      </c>
      <c r="E449" s="455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6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7"/>
      <c r="R449" s="457"/>
      <c r="S449" s="457"/>
      <c r="T449" s="45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577</v>
      </c>
      <c r="B450" s="64" t="s">
        <v>578</v>
      </c>
      <c r="C450" s="37">
        <v>4301031338</v>
      </c>
      <c r="D450" s="455">
        <v>4680115883185</v>
      </c>
      <c r="E450" s="455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69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7"/>
      <c r="R450" s="457"/>
      <c r="S450" s="457"/>
      <c r="T450" s="458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577</v>
      </c>
      <c r="B451" s="64" t="s">
        <v>579</v>
      </c>
      <c r="C451" s="37">
        <v>4301031255</v>
      </c>
      <c r="D451" s="455">
        <v>4680115883185</v>
      </c>
      <c r="E451" s="455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6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7"/>
      <c r="R451" s="457"/>
      <c r="S451" s="457"/>
      <c r="T451" s="458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580</v>
      </c>
      <c r="B452" s="64" t="s">
        <v>581</v>
      </c>
      <c r="C452" s="37">
        <v>4301031236</v>
      </c>
      <c r="D452" s="455">
        <v>4680115882928</v>
      </c>
      <c r="E452" s="455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90</v>
      </c>
      <c r="L452" s="38"/>
      <c r="M452" s="39" t="s">
        <v>84</v>
      </c>
      <c r="N452" s="39"/>
      <c r="O452" s="38">
        <v>35</v>
      </c>
      <c r="P452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7"/>
      <c r="R452" s="457"/>
      <c r="S452" s="457"/>
      <c r="T452" s="458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62"/>
      <c r="B453" s="462"/>
      <c r="C453" s="462"/>
      <c r="D453" s="462"/>
      <c r="E453" s="462"/>
      <c r="F453" s="462"/>
      <c r="G453" s="462"/>
      <c r="H453" s="462"/>
      <c r="I453" s="462"/>
      <c r="J453" s="462"/>
      <c r="K453" s="462"/>
      <c r="L453" s="462"/>
      <c r="M453" s="462"/>
      <c r="N453" s="462"/>
      <c r="O453" s="463"/>
      <c r="P453" s="459" t="s">
        <v>43</v>
      </c>
      <c r="Q453" s="460"/>
      <c r="R453" s="460"/>
      <c r="S453" s="460"/>
      <c r="T453" s="460"/>
      <c r="U453" s="460"/>
      <c r="V453" s="461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62"/>
      <c r="B454" s="462"/>
      <c r="C454" s="462"/>
      <c r="D454" s="462"/>
      <c r="E454" s="462"/>
      <c r="F454" s="462"/>
      <c r="G454" s="462"/>
      <c r="H454" s="462"/>
      <c r="I454" s="462"/>
      <c r="J454" s="462"/>
      <c r="K454" s="462"/>
      <c r="L454" s="462"/>
      <c r="M454" s="462"/>
      <c r="N454" s="462"/>
      <c r="O454" s="463"/>
      <c r="P454" s="459" t="s">
        <v>43</v>
      </c>
      <c r="Q454" s="460"/>
      <c r="R454" s="460"/>
      <c r="S454" s="460"/>
      <c r="T454" s="460"/>
      <c r="U454" s="460"/>
      <c r="V454" s="461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4" t="s">
        <v>86</v>
      </c>
      <c r="B455" s="454"/>
      <c r="C455" s="454"/>
      <c r="D455" s="454"/>
      <c r="E455" s="454"/>
      <c r="F455" s="454"/>
      <c r="G455" s="454"/>
      <c r="H455" s="454"/>
      <c r="I455" s="454"/>
      <c r="J455" s="454"/>
      <c r="K455" s="454"/>
      <c r="L455" s="454"/>
      <c r="M455" s="454"/>
      <c r="N455" s="454"/>
      <c r="O455" s="454"/>
      <c r="P455" s="454"/>
      <c r="Q455" s="454"/>
      <c r="R455" s="454"/>
      <c r="S455" s="454"/>
      <c r="T455" s="454"/>
      <c r="U455" s="454"/>
      <c r="V455" s="454"/>
      <c r="W455" s="454"/>
      <c r="X455" s="454"/>
      <c r="Y455" s="454"/>
      <c r="Z455" s="454"/>
      <c r="AA455" s="67"/>
      <c r="AB455" s="67"/>
      <c r="AC455" s="81"/>
    </row>
    <row r="456" spans="1:68" ht="27" customHeight="1" x14ac:dyDescent="0.25">
      <c r="A456" s="64" t="s">
        <v>582</v>
      </c>
      <c r="B456" s="64" t="s">
        <v>583</v>
      </c>
      <c r="C456" s="37">
        <v>4301051284</v>
      </c>
      <c r="D456" s="455">
        <v>4607091384352</v>
      </c>
      <c r="E456" s="455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90</v>
      </c>
      <c r="L456" s="38"/>
      <c r="M456" s="39" t="s">
        <v>130</v>
      </c>
      <c r="N456" s="39"/>
      <c r="O456" s="38">
        <v>45</v>
      </c>
      <c r="P45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7"/>
      <c r="R456" s="457"/>
      <c r="S456" s="457"/>
      <c r="T456" s="458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584</v>
      </c>
      <c r="B457" s="64" t="s">
        <v>585</v>
      </c>
      <c r="C457" s="37">
        <v>4301051431</v>
      </c>
      <c r="D457" s="455">
        <v>4607091389654</v>
      </c>
      <c r="E457" s="455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90</v>
      </c>
      <c r="L457" s="38"/>
      <c r="M457" s="39" t="s">
        <v>130</v>
      </c>
      <c r="N457" s="39"/>
      <c r="O457" s="38">
        <v>45</v>
      </c>
      <c r="P45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7"/>
      <c r="R457" s="457"/>
      <c r="S457" s="457"/>
      <c r="T457" s="458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4" t="s">
        <v>110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7"/>
      <c r="AB460" s="67"/>
      <c r="AC460" s="81"/>
    </row>
    <row r="461" spans="1:68" ht="27" customHeight="1" x14ac:dyDescent="0.25">
      <c r="A461" s="64" t="s">
        <v>586</v>
      </c>
      <c r="B461" s="64" t="s">
        <v>587</v>
      </c>
      <c r="C461" s="37">
        <v>4301032047</v>
      </c>
      <c r="D461" s="455">
        <v>4680115884342</v>
      </c>
      <c r="E461" s="45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589</v>
      </c>
      <c r="L461" s="38"/>
      <c r="M461" s="39" t="s">
        <v>588</v>
      </c>
      <c r="N461" s="39"/>
      <c r="O461" s="38">
        <v>60</v>
      </c>
      <c r="P461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7"/>
      <c r="R461" s="457"/>
      <c r="S461" s="457"/>
      <c r="T461" s="458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2"/>
      <c r="B462" s="462"/>
      <c r="C462" s="462"/>
      <c r="D462" s="462"/>
      <c r="E462" s="462"/>
      <c r="F462" s="462"/>
      <c r="G462" s="462"/>
      <c r="H462" s="462"/>
      <c r="I462" s="462"/>
      <c r="J462" s="462"/>
      <c r="K462" s="462"/>
      <c r="L462" s="462"/>
      <c r="M462" s="462"/>
      <c r="N462" s="462"/>
      <c r="O462" s="463"/>
      <c r="P462" s="459" t="s">
        <v>43</v>
      </c>
      <c r="Q462" s="460"/>
      <c r="R462" s="460"/>
      <c r="S462" s="460"/>
      <c r="T462" s="460"/>
      <c r="U462" s="460"/>
      <c r="V462" s="461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53" t="s">
        <v>590</v>
      </c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3"/>
      <c r="P464" s="453"/>
      <c r="Q464" s="453"/>
      <c r="R464" s="453"/>
      <c r="S464" s="453"/>
      <c r="T464" s="453"/>
      <c r="U464" s="453"/>
      <c r="V464" s="453"/>
      <c r="W464" s="453"/>
      <c r="X464" s="453"/>
      <c r="Y464" s="453"/>
      <c r="Z464" s="453"/>
      <c r="AA464" s="66"/>
      <c r="AB464" s="66"/>
      <c r="AC464" s="80"/>
    </row>
    <row r="465" spans="1:68" ht="14.25" customHeight="1" x14ac:dyDescent="0.25">
      <c r="A465" s="454" t="s">
        <v>160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7"/>
      <c r="AB465" s="67"/>
      <c r="AC465" s="81"/>
    </row>
    <row r="466" spans="1:68" ht="27" customHeight="1" x14ac:dyDescent="0.25">
      <c r="A466" s="64" t="s">
        <v>591</v>
      </c>
      <c r="B466" s="64" t="s">
        <v>592</v>
      </c>
      <c r="C466" s="37">
        <v>4301020315</v>
      </c>
      <c r="D466" s="455">
        <v>4607091389364</v>
      </c>
      <c r="E466" s="455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90</v>
      </c>
      <c r="L466" s="38"/>
      <c r="M466" s="39" t="s">
        <v>84</v>
      </c>
      <c r="N466" s="39"/>
      <c r="O466" s="38">
        <v>40</v>
      </c>
      <c r="P466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7"/>
      <c r="R466" s="457"/>
      <c r="S466" s="457"/>
      <c r="T466" s="458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4" t="s">
        <v>81</v>
      </c>
      <c r="B469" s="454"/>
      <c r="C469" s="454"/>
      <c r="D469" s="454"/>
      <c r="E469" s="454"/>
      <c r="F469" s="454"/>
      <c r="G469" s="454"/>
      <c r="H469" s="454"/>
      <c r="I469" s="454"/>
      <c r="J469" s="454"/>
      <c r="K469" s="454"/>
      <c r="L469" s="454"/>
      <c r="M469" s="454"/>
      <c r="N469" s="454"/>
      <c r="O469" s="454"/>
      <c r="P469" s="454"/>
      <c r="Q469" s="454"/>
      <c r="R469" s="454"/>
      <c r="S469" s="454"/>
      <c r="T469" s="454"/>
      <c r="U469" s="454"/>
      <c r="V469" s="454"/>
      <c r="W469" s="454"/>
      <c r="X469" s="454"/>
      <c r="Y469" s="454"/>
      <c r="Z469" s="454"/>
      <c r="AA469" s="67"/>
      <c r="AB469" s="67"/>
      <c r="AC469" s="81"/>
    </row>
    <row r="470" spans="1:68" ht="27" customHeight="1" x14ac:dyDescent="0.25">
      <c r="A470" s="64" t="s">
        <v>593</v>
      </c>
      <c r="B470" s="64" t="s">
        <v>594</v>
      </c>
      <c r="C470" s="37">
        <v>4301031324</v>
      </c>
      <c r="D470" s="455">
        <v>4607091389739</v>
      </c>
      <c r="E470" s="45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90</v>
      </c>
      <c r="L470" s="38"/>
      <c r="M470" s="39" t="s">
        <v>84</v>
      </c>
      <c r="N470" s="39"/>
      <c r="O470" s="38">
        <v>50</v>
      </c>
      <c r="P470" s="70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7"/>
      <c r="R470" s="457"/>
      <c r="S470" s="457"/>
      <c r="T470" s="45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593</v>
      </c>
      <c r="B471" s="64" t="s">
        <v>595</v>
      </c>
      <c r="C471" s="37">
        <v>4301031212</v>
      </c>
      <c r="D471" s="455">
        <v>4607091389739</v>
      </c>
      <c r="E471" s="455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90</v>
      </c>
      <c r="L471" s="38"/>
      <c r="M471" s="39" t="s">
        <v>127</v>
      </c>
      <c r="N471" s="39"/>
      <c r="O471" s="38">
        <v>45</v>
      </c>
      <c r="P471" s="7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7"/>
      <c r="R471" s="457"/>
      <c r="S471" s="457"/>
      <c r="T471" s="45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596</v>
      </c>
      <c r="B472" s="64" t="s">
        <v>597</v>
      </c>
      <c r="C472" s="37">
        <v>4301031363</v>
      </c>
      <c r="D472" s="455">
        <v>4607091389425</v>
      </c>
      <c r="E472" s="455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85</v>
      </c>
      <c r="L472" s="38"/>
      <c r="M472" s="39" t="s">
        <v>84</v>
      </c>
      <c r="N472" s="39"/>
      <c r="O472" s="38">
        <v>50</v>
      </c>
      <c r="P472" s="7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7"/>
      <c r="R472" s="457"/>
      <c r="S472" s="457"/>
      <c r="T472" s="45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598</v>
      </c>
      <c r="B473" s="64" t="s">
        <v>599</v>
      </c>
      <c r="C473" s="37">
        <v>4301031334</v>
      </c>
      <c r="D473" s="455">
        <v>4680115880771</v>
      </c>
      <c r="E473" s="455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85</v>
      </c>
      <c r="L473" s="38"/>
      <c r="M473" s="39" t="s">
        <v>84</v>
      </c>
      <c r="N473" s="39"/>
      <c r="O473" s="38">
        <v>50</v>
      </c>
      <c r="P473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7"/>
      <c r="R473" s="457"/>
      <c r="S473" s="457"/>
      <c r="T473" s="45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600</v>
      </c>
      <c r="B474" s="64" t="s">
        <v>601</v>
      </c>
      <c r="C474" s="37">
        <v>4301031327</v>
      </c>
      <c r="D474" s="455">
        <v>4607091389500</v>
      </c>
      <c r="E474" s="45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7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7"/>
      <c r="R474" s="457"/>
      <c r="S474" s="457"/>
      <c r="T474" s="45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600</v>
      </c>
      <c r="B475" s="64" t="s">
        <v>602</v>
      </c>
      <c r="C475" s="37">
        <v>4301031173</v>
      </c>
      <c r="D475" s="455">
        <v>4607091389500</v>
      </c>
      <c r="E475" s="455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45</v>
      </c>
      <c r="P475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7"/>
      <c r="R475" s="457"/>
      <c r="S475" s="457"/>
      <c r="T475" s="458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62"/>
      <c r="B476" s="462"/>
      <c r="C476" s="462"/>
      <c r="D476" s="462"/>
      <c r="E476" s="462"/>
      <c r="F476" s="462"/>
      <c r="G476" s="462"/>
      <c r="H476" s="462"/>
      <c r="I476" s="462"/>
      <c r="J476" s="462"/>
      <c r="K476" s="462"/>
      <c r="L476" s="462"/>
      <c r="M476" s="462"/>
      <c r="N476" s="462"/>
      <c r="O476" s="463"/>
      <c r="P476" s="459" t="s">
        <v>43</v>
      </c>
      <c r="Q476" s="460"/>
      <c r="R476" s="460"/>
      <c r="S476" s="460"/>
      <c r="T476" s="460"/>
      <c r="U476" s="460"/>
      <c r="V476" s="461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62"/>
      <c r="B477" s="462"/>
      <c r="C477" s="462"/>
      <c r="D477" s="462"/>
      <c r="E477" s="462"/>
      <c r="F477" s="462"/>
      <c r="G477" s="462"/>
      <c r="H477" s="462"/>
      <c r="I477" s="462"/>
      <c r="J477" s="462"/>
      <c r="K477" s="462"/>
      <c r="L477" s="462"/>
      <c r="M477" s="462"/>
      <c r="N477" s="462"/>
      <c r="O477" s="463"/>
      <c r="P477" s="459" t="s">
        <v>43</v>
      </c>
      <c r="Q477" s="460"/>
      <c r="R477" s="460"/>
      <c r="S477" s="460"/>
      <c r="T477" s="460"/>
      <c r="U477" s="460"/>
      <c r="V477" s="461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4" t="s">
        <v>119</v>
      </c>
      <c r="B478" s="454"/>
      <c r="C478" s="454"/>
      <c r="D478" s="454"/>
      <c r="E478" s="454"/>
      <c r="F478" s="454"/>
      <c r="G478" s="454"/>
      <c r="H478" s="454"/>
      <c r="I478" s="454"/>
      <c r="J478" s="454"/>
      <c r="K478" s="454"/>
      <c r="L478" s="454"/>
      <c r="M478" s="454"/>
      <c r="N478" s="454"/>
      <c r="O478" s="454"/>
      <c r="P478" s="454"/>
      <c r="Q478" s="454"/>
      <c r="R478" s="454"/>
      <c r="S478" s="454"/>
      <c r="T478" s="454"/>
      <c r="U478" s="454"/>
      <c r="V478" s="454"/>
      <c r="W478" s="454"/>
      <c r="X478" s="454"/>
      <c r="Y478" s="454"/>
      <c r="Z478" s="454"/>
      <c r="AA478" s="67"/>
      <c r="AB478" s="67"/>
      <c r="AC478" s="81"/>
    </row>
    <row r="479" spans="1:68" ht="27" customHeight="1" x14ac:dyDescent="0.25">
      <c r="A479" s="64" t="s">
        <v>603</v>
      </c>
      <c r="B479" s="64" t="s">
        <v>604</v>
      </c>
      <c r="C479" s="37">
        <v>4301170010</v>
      </c>
      <c r="D479" s="455">
        <v>4680115884090</v>
      </c>
      <c r="E479" s="455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589</v>
      </c>
      <c r="L479" s="38"/>
      <c r="M479" s="39" t="s">
        <v>588</v>
      </c>
      <c r="N479" s="39"/>
      <c r="O479" s="38">
        <v>150</v>
      </c>
      <c r="P479" s="7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7"/>
      <c r="R479" s="457"/>
      <c r="S479" s="457"/>
      <c r="T479" s="45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2"/>
      <c r="B480" s="462"/>
      <c r="C480" s="462"/>
      <c r="D480" s="462"/>
      <c r="E480" s="462"/>
      <c r="F480" s="462"/>
      <c r="G480" s="462"/>
      <c r="H480" s="462"/>
      <c r="I480" s="462"/>
      <c r="J480" s="462"/>
      <c r="K480" s="462"/>
      <c r="L480" s="462"/>
      <c r="M480" s="462"/>
      <c r="N480" s="462"/>
      <c r="O480" s="463"/>
      <c r="P480" s="459" t="s">
        <v>43</v>
      </c>
      <c r="Q480" s="460"/>
      <c r="R480" s="460"/>
      <c r="S480" s="460"/>
      <c r="T480" s="460"/>
      <c r="U480" s="460"/>
      <c r="V480" s="461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53" t="s">
        <v>605</v>
      </c>
      <c r="B482" s="453"/>
      <c r="C482" s="453"/>
      <c r="D482" s="453"/>
      <c r="E482" s="453"/>
      <c r="F482" s="453"/>
      <c r="G482" s="453"/>
      <c r="H482" s="453"/>
      <c r="I482" s="453"/>
      <c r="J482" s="453"/>
      <c r="K482" s="453"/>
      <c r="L482" s="453"/>
      <c r="M482" s="453"/>
      <c r="N482" s="453"/>
      <c r="O482" s="453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  <c r="AA482" s="66"/>
      <c r="AB482" s="66"/>
      <c r="AC482" s="80"/>
    </row>
    <row r="483" spans="1:68" ht="14.25" customHeight="1" x14ac:dyDescent="0.25">
      <c r="A483" s="454" t="s">
        <v>81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7"/>
      <c r="AB483" s="67"/>
      <c r="AC483" s="81"/>
    </row>
    <row r="484" spans="1:68" ht="27" customHeight="1" x14ac:dyDescent="0.25">
      <c r="A484" s="64" t="s">
        <v>606</v>
      </c>
      <c r="B484" s="64" t="s">
        <v>607</v>
      </c>
      <c r="C484" s="37">
        <v>4301031294</v>
      </c>
      <c r="D484" s="455">
        <v>4680115885189</v>
      </c>
      <c r="E484" s="455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85</v>
      </c>
      <c r="L484" s="38"/>
      <c r="M484" s="39" t="s">
        <v>84</v>
      </c>
      <c r="N484" s="39"/>
      <c r="O484" s="38">
        <v>40</v>
      </c>
      <c r="P484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7"/>
      <c r="R484" s="457"/>
      <c r="S484" s="457"/>
      <c r="T484" s="458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608</v>
      </c>
      <c r="B485" s="64" t="s">
        <v>609</v>
      </c>
      <c r="C485" s="37">
        <v>4301031293</v>
      </c>
      <c r="D485" s="455">
        <v>4680115885172</v>
      </c>
      <c r="E485" s="455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85</v>
      </c>
      <c r="L485" s="38"/>
      <c r="M485" s="39" t="s">
        <v>84</v>
      </c>
      <c r="N485" s="39"/>
      <c r="O485" s="38">
        <v>40</v>
      </c>
      <c r="P485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7"/>
      <c r="R485" s="457"/>
      <c r="S485" s="457"/>
      <c r="T485" s="458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610</v>
      </c>
      <c r="B486" s="64" t="s">
        <v>611</v>
      </c>
      <c r="C486" s="37">
        <v>4301031291</v>
      </c>
      <c r="D486" s="455">
        <v>4680115885110</v>
      </c>
      <c r="E486" s="455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35</v>
      </c>
      <c r="P486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7"/>
      <c r="R486" s="457"/>
      <c r="S486" s="457"/>
      <c r="T486" s="458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62"/>
      <c r="B487" s="462"/>
      <c r="C487" s="462"/>
      <c r="D487" s="462"/>
      <c r="E487" s="462"/>
      <c r="F487" s="462"/>
      <c r="G487" s="462"/>
      <c r="H487" s="462"/>
      <c r="I487" s="462"/>
      <c r="J487" s="462"/>
      <c r="K487" s="462"/>
      <c r="L487" s="462"/>
      <c r="M487" s="462"/>
      <c r="N487" s="462"/>
      <c r="O487" s="463"/>
      <c r="P487" s="459" t="s">
        <v>43</v>
      </c>
      <c r="Q487" s="460"/>
      <c r="R487" s="460"/>
      <c r="S487" s="460"/>
      <c r="T487" s="460"/>
      <c r="U487" s="460"/>
      <c r="V487" s="461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62"/>
      <c r="B488" s="462"/>
      <c r="C488" s="462"/>
      <c r="D488" s="462"/>
      <c r="E488" s="462"/>
      <c r="F488" s="462"/>
      <c r="G488" s="462"/>
      <c r="H488" s="462"/>
      <c r="I488" s="462"/>
      <c r="J488" s="462"/>
      <c r="K488" s="462"/>
      <c r="L488" s="462"/>
      <c r="M488" s="462"/>
      <c r="N488" s="462"/>
      <c r="O488" s="463"/>
      <c r="P488" s="459" t="s">
        <v>43</v>
      </c>
      <c r="Q488" s="460"/>
      <c r="R488" s="460"/>
      <c r="S488" s="460"/>
      <c r="T488" s="460"/>
      <c r="U488" s="460"/>
      <c r="V488" s="461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53" t="s">
        <v>612</v>
      </c>
      <c r="B489" s="453"/>
      <c r="C489" s="453"/>
      <c r="D489" s="453"/>
      <c r="E489" s="453"/>
      <c r="F489" s="453"/>
      <c r="G489" s="453"/>
      <c r="H489" s="453"/>
      <c r="I489" s="453"/>
      <c r="J489" s="453"/>
      <c r="K489" s="453"/>
      <c r="L489" s="453"/>
      <c r="M489" s="453"/>
      <c r="N489" s="453"/>
      <c r="O489" s="453"/>
      <c r="P489" s="453"/>
      <c r="Q489" s="453"/>
      <c r="R489" s="453"/>
      <c r="S489" s="453"/>
      <c r="T489" s="453"/>
      <c r="U489" s="453"/>
      <c r="V489" s="453"/>
      <c r="W489" s="453"/>
      <c r="X489" s="453"/>
      <c r="Y489" s="453"/>
      <c r="Z489" s="453"/>
      <c r="AA489" s="66"/>
      <c r="AB489" s="66"/>
      <c r="AC489" s="80"/>
    </row>
    <row r="490" spans="1:68" ht="14.25" customHeight="1" x14ac:dyDescent="0.25">
      <c r="A490" s="454" t="s">
        <v>81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7"/>
      <c r="AB490" s="67"/>
      <c r="AC490" s="81"/>
    </row>
    <row r="491" spans="1:68" ht="27" customHeight="1" x14ac:dyDescent="0.25">
      <c r="A491" s="64" t="s">
        <v>613</v>
      </c>
      <c r="B491" s="64" t="s">
        <v>614</v>
      </c>
      <c r="C491" s="37">
        <v>4301031261</v>
      </c>
      <c r="D491" s="455">
        <v>4680115885103</v>
      </c>
      <c r="E491" s="455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90</v>
      </c>
      <c r="L491" s="38"/>
      <c r="M491" s="39" t="s">
        <v>84</v>
      </c>
      <c r="N491" s="39"/>
      <c r="O491" s="38">
        <v>40</v>
      </c>
      <c r="P491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7"/>
      <c r="R491" s="457"/>
      <c r="S491" s="457"/>
      <c r="T491" s="458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52" t="s">
        <v>615</v>
      </c>
      <c r="B494" s="452"/>
      <c r="C494" s="452"/>
      <c r="D494" s="452"/>
      <c r="E494" s="452"/>
      <c r="F494" s="452"/>
      <c r="G494" s="452"/>
      <c r="H494" s="452"/>
      <c r="I494" s="452"/>
      <c r="J494" s="452"/>
      <c r="K494" s="452"/>
      <c r="L494" s="452"/>
      <c r="M494" s="452"/>
      <c r="N494" s="452"/>
      <c r="O494" s="452"/>
      <c r="P494" s="452"/>
      <c r="Q494" s="452"/>
      <c r="R494" s="452"/>
      <c r="S494" s="452"/>
      <c r="T494" s="452"/>
      <c r="U494" s="452"/>
      <c r="V494" s="452"/>
      <c r="W494" s="452"/>
      <c r="X494" s="452"/>
      <c r="Y494" s="452"/>
      <c r="Z494" s="452"/>
      <c r="AA494" s="55"/>
      <c r="AB494" s="55"/>
      <c r="AC494" s="55"/>
    </row>
    <row r="495" spans="1:68" ht="16.5" customHeight="1" x14ac:dyDescent="0.25">
      <c r="A495" s="453" t="s">
        <v>615</v>
      </c>
      <c r="B495" s="453"/>
      <c r="C495" s="453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3"/>
      <c r="S495" s="453"/>
      <c r="T495" s="453"/>
      <c r="U495" s="453"/>
      <c r="V495" s="453"/>
      <c r="W495" s="453"/>
      <c r="X495" s="453"/>
      <c r="Y495" s="453"/>
      <c r="Z495" s="453"/>
      <c r="AA495" s="66"/>
      <c r="AB495" s="66"/>
      <c r="AC495" s="80"/>
    </row>
    <row r="496" spans="1:68" ht="14.25" customHeight="1" x14ac:dyDescent="0.25">
      <c r="A496" s="454" t="s">
        <v>124</v>
      </c>
      <c r="B496" s="454"/>
      <c r="C496" s="454"/>
      <c r="D496" s="454"/>
      <c r="E496" s="454"/>
      <c r="F496" s="454"/>
      <c r="G496" s="454"/>
      <c r="H496" s="454"/>
      <c r="I496" s="454"/>
      <c r="J496" s="454"/>
      <c r="K496" s="454"/>
      <c r="L496" s="454"/>
      <c r="M496" s="454"/>
      <c r="N496" s="454"/>
      <c r="O496" s="454"/>
      <c r="P496" s="454"/>
      <c r="Q496" s="454"/>
      <c r="R496" s="454"/>
      <c r="S496" s="454"/>
      <c r="T496" s="454"/>
      <c r="U496" s="454"/>
      <c r="V496" s="454"/>
      <c r="W496" s="454"/>
      <c r="X496" s="454"/>
      <c r="Y496" s="454"/>
      <c r="Z496" s="454"/>
      <c r="AA496" s="67"/>
      <c r="AB496" s="67"/>
      <c r="AC496" s="81"/>
    </row>
    <row r="497" spans="1:68" ht="27" customHeight="1" x14ac:dyDescent="0.25">
      <c r="A497" s="64" t="s">
        <v>616</v>
      </c>
      <c r="B497" s="64" t="s">
        <v>617</v>
      </c>
      <c r="C497" s="37">
        <v>4301011795</v>
      </c>
      <c r="D497" s="455">
        <v>4607091389067</v>
      </c>
      <c r="E497" s="45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128</v>
      </c>
      <c r="L497" s="38"/>
      <c r="M497" s="39" t="s">
        <v>127</v>
      </c>
      <c r="N497" s="39"/>
      <c r="O497" s="38">
        <v>60</v>
      </c>
      <c r="P497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7"/>
      <c r="R497" s="457"/>
      <c r="S497" s="457"/>
      <c r="T497" s="458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4301011961</v>
      </c>
      <c r="D498" s="455">
        <v>4680115885271</v>
      </c>
      <c r="E498" s="45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128</v>
      </c>
      <c r="L498" s="38"/>
      <c r="M498" s="39" t="s">
        <v>127</v>
      </c>
      <c r="N498" s="39"/>
      <c r="O498" s="38">
        <v>60</v>
      </c>
      <c r="P498" s="7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7"/>
      <c r="R498" s="457"/>
      <c r="S498" s="457"/>
      <c r="T498" s="458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620</v>
      </c>
      <c r="B499" s="64" t="s">
        <v>621</v>
      </c>
      <c r="C499" s="37">
        <v>4301011774</v>
      </c>
      <c r="D499" s="455">
        <v>4680115884502</v>
      </c>
      <c r="E499" s="45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128</v>
      </c>
      <c r="L499" s="38"/>
      <c r="M499" s="39" t="s">
        <v>127</v>
      </c>
      <c r="N499" s="39"/>
      <c r="O499" s="38">
        <v>60</v>
      </c>
      <c r="P499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7"/>
      <c r="R499" s="457"/>
      <c r="S499" s="457"/>
      <c r="T499" s="458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4301011771</v>
      </c>
      <c r="D500" s="455">
        <v>4607091389104</v>
      </c>
      <c r="E500" s="455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128</v>
      </c>
      <c r="L500" s="38"/>
      <c r="M500" s="39" t="s">
        <v>127</v>
      </c>
      <c r="N500" s="39"/>
      <c r="O500" s="38">
        <v>60</v>
      </c>
      <c r="P500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7"/>
      <c r="R500" s="457"/>
      <c r="S500" s="457"/>
      <c r="T500" s="458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624</v>
      </c>
      <c r="B501" s="64" t="s">
        <v>625</v>
      </c>
      <c r="C501" s="37">
        <v>4301011799</v>
      </c>
      <c r="D501" s="455">
        <v>4680115884519</v>
      </c>
      <c r="E501" s="455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128</v>
      </c>
      <c r="L501" s="38"/>
      <c r="M501" s="39" t="s">
        <v>130</v>
      </c>
      <c r="N501" s="39"/>
      <c r="O501" s="38">
        <v>60</v>
      </c>
      <c r="P501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7"/>
      <c r="R501" s="457"/>
      <c r="S501" s="457"/>
      <c r="T501" s="458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626</v>
      </c>
      <c r="B502" s="64" t="s">
        <v>627</v>
      </c>
      <c r="C502" s="37">
        <v>4301011376</v>
      </c>
      <c r="D502" s="455">
        <v>4680115885226</v>
      </c>
      <c r="E502" s="455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130</v>
      </c>
      <c r="N502" s="39"/>
      <c r="O502" s="38">
        <v>60</v>
      </c>
      <c r="P502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7"/>
      <c r="R502" s="457"/>
      <c r="S502" s="457"/>
      <c r="T502" s="458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628</v>
      </c>
      <c r="B503" s="64" t="s">
        <v>629</v>
      </c>
      <c r="C503" s="37">
        <v>4301011778</v>
      </c>
      <c r="D503" s="455">
        <v>4680115880603</v>
      </c>
      <c r="E503" s="455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90</v>
      </c>
      <c r="L503" s="38"/>
      <c r="M503" s="39" t="s">
        <v>127</v>
      </c>
      <c r="N503" s="39"/>
      <c r="O503" s="38">
        <v>60</v>
      </c>
      <c r="P503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7"/>
      <c r="R503" s="457"/>
      <c r="S503" s="457"/>
      <c r="T503" s="458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630</v>
      </c>
      <c r="B504" s="64" t="s">
        <v>631</v>
      </c>
      <c r="C504" s="37">
        <v>4301011784</v>
      </c>
      <c r="D504" s="455">
        <v>4607091389982</v>
      </c>
      <c r="E504" s="45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90</v>
      </c>
      <c r="L504" s="38"/>
      <c r="M504" s="39" t="s">
        <v>127</v>
      </c>
      <c r="N504" s="39"/>
      <c r="O504" s="38">
        <v>60</v>
      </c>
      <c r="P504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7"/>
      <c r="R504" s="457"/>
      <c r="S504" s="457"/>
      <c r="T504" s="458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62"/>
      <c r="B505" s="462"/>
      <c r="C505" s="462"/>
      <c r="D505" s="462"/>
      <c r="E505" s="462"/>
      <c r="F505" s="462"/>
      <c r="G505" s="462"/>
      <c r="H505" s="462"/>
      <c r="I505" s="462"/>
      <c r="J505" s="462"/>
      <c r="K505" s="462"/>
      <c r="L505" s="462"/>
      <c r="M505" s="462"/>
      <c r="N505" s="462"/>
      <c r="O505" s="463"/>
      <c r="P505" s="459" t="s">
        <v>43</v>
      </c>
      <c r="Q505" s="460"/>
      <c r="R505" s="460"/>
      <c r="S505" s="460"/>
      <c r="T505" s="460"/>
      <c r="U505" s="460"/>
      <c r="V505" s="461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62"/>
      <c r="B506" s="462"/>
      <c r="C506" s="462"/>
      <c r="D506" s="462"/>
      <c r="E506" s="462"/>
      <c r="F506" s="462"/>
      <c r="G506" s="462"/>
      <c r="H506" s="462"/>
      <c r="I506" s="462"/>
      <c r="J506" s="462"/>
      <c r="K506" s="462"/>
      <c r="L506" s="462"/>
      <c r="M506" s="462"/>
      <c r="N506" s="462"/>
      <c r="O506" s="463"/>
      <c r="P506" s="459" t="s">
        <v>43</v>
      </c>
      <c r="Q506" s="460"/>
      <c r="R506" s="460"/>
      <c r="S506" s="460"/>
      <c r="T506" s="460"/>
      <c r="U506" s="460"/>
      <c r="V506" s="461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4" t="s">
        <v>160</v>
      </c>
      <c r="B507" s="454"/>
      <c r="C507" s="454"/>
      <c r="D507" s="454"/>
      <c r="E507" s="454"/>
      <c r="F507" s="454"/>
      <c r="G507" s="454"/>
      <c r="H507" s="454"/>
      <c r="I507" s="454"/>
      <c r="J507" s="454"/>
      <c r="K507" s="454"/>
      <c r="L507" s="454"/>
      <c r="M507" s="454"/>
      <c r="N507" s="454"/>
      <c r="O507" s="454"/>
      <c r="P507" s="454"/>
      <c r="Q507" s="454"/>
      <c r="R507" s="454"/>
      <c r="S507" s="454"/>
      <c r="T507" s="454"/>
      <c r="U507" s="454"/>
      <c r="V507" s="454"/>
      <c r="W507" s="454"/>
      <c r="X507" s="454"/>
      <c r="Y507" s="454"/>
      <c r="Z507" s="454"/>
      <c r="AA507" s="67"/>
      <c r="AB507" s="67"/>
      <c r="AC507" s="81"/>
    </row>
    <row r="508" spans="1:68" ht="16.5" customHeight="1" x14ac:dyDescent="0.25">
      <c r="A508" s="64" t="s">
        <v>632</v>
      </c>
      <c r="B508" s="64" t="s">
        <v>633</v>
      </c>
      <c r="C508" s="37">
        <v>4301020222</v>
      </c>
      <c r="D508" s="455">
        <v>4607091388930</v>
      </c>
      <c r="E508" s="45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128</v>
      </c>
      <c r="L508" s="38"/>
      <c r="M508" s="39" t="s">
        <v>127</v>
      </c>
      <c r="N508" s="39"/>
      <c r="O508" s="38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7"/>
      <c r="R508" s="457"/>
      <c r="S508" s="457"/>
      <c r="T508" s="458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634</v>
      </c>
      <c r="B509" s="64" t="s">
        <v>635</v>
      </c>
      <c r="C509" s="37">
        <v>4301020206</v>
      </c>
      <c r="D509" s="455">
        <v>4680115880054</v>
      </c>
      <c r="E509" s="45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7"/>
      <c r="R509" s="457"/>
      <c r="S509" s="457"/>
      <c r="T509" s="458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4" t="s">
        <v>81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7"/>
      <c r="AB512" s="67"/>
      <c r="AC512" s="81"/>
    </row>
    <row r="513" spans="1:68" ht="27" customHeight="1" x14ac:dyDescent="0.25">
      <c r="A513" s="64" t="s">
        <v>636</v>
      </c>
      <c r="B513" s="64" t="s">
        <v>637</v>
      </c>
      <c r="C513" s="37">
        <v>4301031252</v>
      </c>
      <c r="D513" s="455">
        <v>4680115883116</v>
      </c>
      <c r="E513" s="45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60</v>
      </c>
      <c r="P513" s="7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7"/>
      <c r="R513" s="457"/>
      <c r="S513" s="457"/>
      <c r="T513" s="45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4301031248</v>
      </c>
      <c r="D514" s="455">
        <v>4680115883093</v>
      </c>
      <c r="E514" s="45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128</v>
      </c>
      <c r="L514" s="38"/>
      <c r="M514" s="39" t="s">
        <v>84</v>
      </c>
      <c r="N514" s="39"/>
      <c r="O514" s="38">
        <v>60</v>
      </c>
      <c r="P514" s="7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7"/>
      <c r="R514" s="457"/>
      <c r="S514" s="457"/>
      <c r="T514" s="45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4301031250</v>
      </c>
      <c r="D515" s="455">
        <v>4680115883109</v>
      </c>
      <c r="E515" s="45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128</v>
      </c>
      <c r="L515" s="38"/>
      <c r="M515" s="39" t="s">
        <v>84</v>
      </c>
      <c r="N515" s="39"/>
      <c r="O515" s="38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7"/>
      <c r="R515" s="457"/>
      <c r="S515" s="457"/>
      <c r="T515" s="45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642</v>
      </c>
      <c r="B516" s="64" t="s">
        <v>643</v>
      </c>
      <c r="C516" s="37">
        <v>4301031249</v>
      </c>
      <c r="D516" s="455">
        <v>4680115882072</v>
      </c>
      <c r="E516" s="45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90</v>
      </c>
      <c r="L516" s="38"/>
      <c r="M516" s="39" t="s">
        <v>127</v>
      </c>
      <c r="N516" s="39"/>
      <c r="O516" s="38">
        <v>60</v>
      </c>
      <c r="P516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7"/>
      <c r="R516" s="457"/>
      <c r="S516" s="457"/>
      <c r="T516" s="45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644</v>
      </c>
      <c r="B517" s="64" t="s">
        <v>645</v>
      </c>
      <c r="C517" s="37">
        <v>4301031251</v>
      </c>
      <c r="D517" s="455">
        <v>4680115882102</v>
      </c>
      <c r="E517" s="45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90</v>
      </c>
      <c r="L517" s="38"/>
      <c r="M517" s="39" t="s">
        <v>84</v>
      </c>
      <c r="N517" s="39"/>
      <c r="O517" s="38">
        <v>60</v>
      </c>
      <c r="P517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7"/>
      <c r="R517" s="457"/>
      <c r="S517" s="457"/>
      <c r="T517" s="45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646</v>
      </c>
      <c r="B518" s="64" t="s">
        <v>647</v>
      </c>
      <c r="C518" s="37">
        <v>4301031253</v>
      </c>
      <c r="D518" s="455">
        <v>4680115882096</v>
      </c>
      <c r="E518" s="45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90</v>
      </c>
      <c r="L518" s="38"/>
      <c r="M518" s="39" t="s">
        <v>84</v>
      </c>
      <c r="N518" s="39"/>
      <c r="O518" s="38">
        <v>60</v>
      </c>
      <c r="P518" s="7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7"/>
      <c r="R518" s="457"/>
      <c r="S518" s="457"/>
      <c r="T518" s="45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62"/>
      <c r="B519" s="462"/>
      <c r="C519" s="462"/>
      <c r="D519" s="462"/>
      <c r="E519" s="462"/>
      <c r="F519" s="462"/>
      <c r="G519" s="462"/>
      <c r="H519" s="462"/>
      <c r="I519" s="462"/>
      <c r="J519" s="462"/>
      <c r="K519" s="462"/>
      <c r="L519" s="462"/>
      <c r="M519" s="462"/>
      <c r="N519" s="462"/>
      <c r="O519" s="463"/>
      <c r="P519" s="459" t="s">
        <v>43</v>
      </c>
      <c r="Q519" s="460"/>
      <c r="R519" s="460"/>
      <c r="S519" s="460"/>
      <c r="T519" s="460"/>
      <c r="U519" s="460"/>
      <c r="V519" s="461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2"/>
      <c r="B520" s="462"/>
      <c r="C520" s="462"/>
      <c r="D520" s="462"/>
      <c r="E520" s="462"/>
      <c r="F520" s="462"/>
      <c r="G520" s="462"/>
      <c r="H520" s="462"/>
      <c r="I520" s="462"/>
      <c r="J520" s="462"/>
      <c r="K520" s="462"/>
      <c r="L520" s="462"/>
      <c r="M520" s="462"/>
      <c r="N520" s="462"/>
      <c r="O520" s="463"/>
      <c r="P520" s="459" t="s">
        <v>43</v>
      </c>
      <c r="Q520" s="460"/>
      <c r="R520" s="460"/>
      <c r="S520" s="460"/>
      <c r="T520" s="460"/>
      <c r="U520" s="460"/>
      <c r="V520" s="461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4" t="s">
        <v>86</v>
      </c>
      <c r="B521" s="454"/>
      <c r="C521" s="454"/>
      <c r="D521" s="454"/>
      <c r="E521" s="454"/>
      <c r="F521" s="454"/>
      <c r="G521" s="454"/>
      <c r="H521" s="454"/>
      <c r="I521" s="454"/>
      <c r="J521" s="454"/>
      <c r="K521" s="454"/>
      <c r="L521" s="454"/>
      <c r="M521" s="454"/>
      <c r="N521" s="454"/>
      <c r="O521" s="454"/>
      <c r="P521" s="454"/>
      <c r="Q521" s="454"/>
      <c r="R521" s="454"/>
      <c r="S521" s="454"/>
      <c r="T521" s="454"/>
      <c r="U521" s="454"/>
      <c r="V521" s="454"/>
      <c r="W521" s="454"/>
      <c r="X521" s="454"/>
      <c r="Y521" s="454"/>
      <c r="Z521" s="454"/>
      <c r="AA521" s="67"/>
      <c r="AB521" s="67"/>
      <c r="AC521" s="81"/>
    </row>
    <row r="522" spans="1:68" ht="16.5" customHeight="1" x14ac:dyDescent="0.25">
      <c r="A522" s="64" t="s">
        <v>648</v>
      </c>
      <c r="B522" s="64" t="s">
        <v>649</v>
      </c>
      <c r="C522" s="37">
        <v>4301051230</v>
      </c>
      <c r="D522" s="455">
        <v>4607091383409</v>
      </c>
      <c r="E522" s="45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128</v>
      </c>
      <c r="L522" s="38"/>
      <c r="M522" s="39" t="s">
        <v>84</v>
      </c>
      <c r="N522" s="39"/>
      <c r="O522" s="38">
        <v>45</v>
      </c>
      <c r="P522" s="7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7"/>
      <c r="R522" s="457"/>
      <c r="S522" s="457"/>
      <c r="T522" s="45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650</v>
      </c>
      <c r="B523" s="64" t="s">
        <v>651</v>
      </c>
      <c r="C523" s="37">
        <v>4301051231</v>
      </c>
      <c r="D523" s="455">
        <v>4607091383416</v>
      </c>
      <c r="E523" s="45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128</v>
      </c>
      <c r="L523" s="38"/>
      <c r="M523" s="39" t="s">
        <v>84</v>
      </c>
      <c r="N523" s="39"/>
      <c r="O523" s="38">
        <v>45</v>
      </c>
      <c r="P523" s="7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7"/>
      <c r="R523" s="457"/>
      <c r="S523" s="457"/>
      <c r="T523" s="45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652</v>
      </c>
      <c r="B524" s="64" t="s">
        <v>653</v>
      </c>
      <c r="C524" s="37">
        <v>4301051058</v>
      </c>
      <c r="D524" s="455">
        <v>4680115883536</v>
      </c>
      <c r="E524" s="45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90</v>
      </c>
      <c r="L524" s="38"/>
      <c r="M524" s="39" t="s">
        <v>84</v>
      </c>
      <c r="N524" s="39"/>
      <c r="O524" s="38">
        <v>45</v>
      </c>
      <c r="P524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7"/>
      <c r="R524" s="457"/>
      <c r="S524" s="457"/>
      <c r="T524" s="458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62"/>
      <c r="B526" s="462"/>
      <c r="C526" s="462"/>
      <c r="D526" s="462"/>
      <c r="E526" s="462"/>
      <c r="F526" s="462"/>
      <c r="G526" s="462"/>
      <c r="H526" s="462"/>
      <c r="I526" s="462"/>
      <c r="J526" s="462"/>
      <c r="K526" s="462"/>
      <c r="L526" s="462"/>
      <c r="M526" s="462"/>
      <c r="N526" s="462"/>
      <c r="O526" s="463"/>
      <c r="P526" s="459" t="s">
        <v>43</v>
      </c>
      <c r="Q526" s="460"/>
      <c r="R526" s="460"/>
      <c r="S526" s="460"/>
      <c r="T526" s="460"/>
      <c r="U526" s="460"/>
      <c r="V526" s="461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4" t="s">
        <v>181</v>
      </c>
      <c r="B527" s="454"/>
      <c r="C527" s="454"/>
      <c r="D527" s="454"/>
      <c r="E527" s="454"/>
      <c r="F527" s="454"/>
      <c r="G527" s="454"/>
      <c r="H527" s="454"/>
      <c r="I527" s="454"/>
      <c r="J527" s="454"/>
      <c r="K527" s="454"/>
      <c r="L527" s="454"/>
      <c r="M527" s="454"/>
      <c r="N527" s="454"/>
      <c r="O527" s="454"/>
      <c r="P527" s="454"/>
      <c r="Q527" s="454"/>
      <c r="R527" s="454"/>
      <c r="S527" s="454"/>
      <c r="T527" s="454"/>
      <c r="U527" s="454"/>
      <c r="V527" s="454"/>
      <c r="W527" s="454"/>
      <c r="X527" s="454"/>
      <c r="Y527" s="454"/>
      <c r="Z527" s="454"/>
      <c r="AA527" s="67"/>
      <c r="AB527" s="67"/>
      <c r="AC527" s="81"/>
    </row>
    <row r="528" spans="1:68" ht="16.5" customHeight="1" x14ac:dyDescent="0.25">
      <c r="A528" s="64" t="s">
        <v>654</v>
      </c>
      <c r="B528" s="64" t="s">
        <v>655</v>
      </c>
      <c r="C528" s="37">
        <v>4301060363</v>
      </c>
      <c r="D528" s="455">
        <v>4680115885035</v>
      </c>
      <c r="E528" s="45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128</v>
      </c>
      <c r="L528" s="38"/>
      <c r="M528" s="39" t="s">
        <v>84</v>
      </c>
      <c r="N528" s="39"/>
      <c r="O528" s="38">
        <v>35</v>
      </c>
      <c r="P528" s="7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7"/>
      <c r="R528" s="457"/>
      <c r="S528" s="457"/>
      <c r="T528" s="458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62"/>
      <c r="B529" s="462"/>
      <c r="C529" s="462"/>
      <c r="D529" s="462"/>
      <c r="E529" s="462"/>
      <c r="F529" s="462"/>
      <c r="G529" s="462"/>
      <c r="H529" s="462"/>
      <c r="I529" s="462"/>
      <c r="J529" s="462"/>
      <c r="K529" s="462"/>
      <c r="L529" s="462"/>
      <c r="M529" s="462"/>
      <c r="N529" s="462"/>
      <c r="O529" s="463"/>
      <c r="P529" s="459" t="s">
        <v>43</v>
      </c>
      <c r="Q529" s="460"/>
      <c r="R529" s="460"/>
      <c r="S529" s="460"/>
      <c r="T529" s="460"/>
      <c r="U529" s="460"/>
      <c r="V529" s="461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52" t="s">
        <v>656</v>
      </c>
      <c r="B531" s="452"/>
      <c r="C531" s="452"/>
      <c r="D531" s="452"/>
      <c r="E531" s="452"/>
      <c r="F531" s="452"/>
      <c r="G531" s="452"/>
      <c r="H531" s="452"/>
      <c r="I531" s="452"/>
      <c r="J531" s="452"/>
      <c r="K531" s="452"/>
      <c r="L531" s="452"/>
      <c r="M531" s="452"/>
      <c r="N531" s="452"/>
      <c r="O531" s="452"/>
      <c r="P531" s="452"/>
      <c r="Q531" s="452"/>
      <c r="R531" s="452"/>
      <c r="S531" s="452"/>
      <c r="T531" s="452"/>
      <c r="U531" s="452"/>
      <c r="V531" s="452"/>
      <c r="W531" s="452"/>
      <c r="X531" s="452"/>
      <c r="Y531" s="452"/>
      <c r="Z531" s="452"/>
      <c r="AA531" s="55"/>
      <c r="AB531" s="55"/>
      <c r="AC531" s="55"/>
    </row>
    <row r="532" spans="1:68" ht="16.5" customHeight="1" x14ac:dyDescent="0.25">
      <c r="A532" s="453" t="s">
        <v>656</v>
      </c>
      <c r="B532" s="453"/>
      <c r="C532" s="453"/>
      <c r="D532" s="453"/>
      <c r="E532" s="453"/>
      <c r="F532" s="453"/>
      <c r="G532" s="453"/>
      <c r="H532" s="453"/>
      <c r="I532" s="453"/>
      <c r="J532" s="453"/>
      <c r="K532" s="453"/>
      <c r="L532" s="453"/>
      <c r="M532" s="453"/>
      <c r="N532" s="453"/>
      <c r="O532" s="453"/>
      <c r="P532" s="453"/>
      <c r="Q532" s="453"/>
      <c r="R532" s="453"/>
      <c r="S532" s="453"/>
      <c r="T532" s="453"/>
      <c r="U532" s="453"/>
      <c r="V532" s="453"/>
      <c r="W532" s="453"/>
      <c r="X532" s="453"/>
      <c r="Y532" s="453"/>
      <c r="Z532" s="453"/>
      <c r="AA532" s="66"/>
      <c r="AB532" s="66"/>
      <c r="AC532" s="80"/>
    </row>
    <row r="533" spans="1:68" ht="14.25" customHeight="1" x14ac:dyDescent="0.25">
      <c r="A533" s="454" t="s">
        <v>124</v>
      </c>
      <c r="B533" s="454"/>
      <c r="C533" s="454"/>
      <c r="D533" s="454"/>
      <c r="E533" s="454"/>
      <c r="F533" s="454"/>
      <c r="G533" s="454"/>
      <c r="H533" s="454"/>
      <c r="I533" s="454"/>
      <c r="J533" s="454"/>
      <c r="K533" s="454"/>
      <c r="L533" s="454"/>
      <c r="M533" s="454"/>
      <c r="N533" s="454"/>
      <c r="O533" s="454"/>
      <c r="P533" s="454"/>
      <c r="Q533" s="454"/>
      <c r="R533" s="454"/>
      <c r="S533" s="454"/>
      <c r="T533" s="454"/>
      <c r="U533" s="454"/>
      <c r="V533" s="454"/>
      <c r="W533" s="454"/>
      <c r="X533" s="454"/>
      <c r="Y533" s="454"/>
      <c r="Z533" s="454"/>
      <c r="AA533" s="67"/>
      <c r="AB533" s="67"/>
      <c r="AC533" s="81"/>
    </row>
    <row r="534" spans="1:68" ht="27" customHeight="1" x14ac:dyDescent="0.25">
      <c r="A534" s="64" t="s">
        <v>657</v>
      </c>
      <c r="B534" s="64" t="s">
        <v>658</v>
      </c>
      <c r="C534" s="37">
        <v>4301011763</v>
      </c>
      <c r="D534" s="455">
        <v>4640242181011</v>
      </c>
      <c r="E534" s="45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128</v>
      </c>
      <c r="L534" s="38"/>
      <c r="M534" s="39" t="s">
        <v>130</v>
      </c>
      <c r="N534" s="39"/>
      <c r="O534" s="38">
        <v>55</v>
      </c>
      <c r="P534" s="736" t="s">
        <v>659</v>
      </c>
      <c r="Q534" s="457"/>
      <c r="R534" s="457"/>
      <c r="S534" s="457"/>
      <c r="T534" s="458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660</v>
      </c>
      <c r="B535" s="64" t="s">
        <v>661</v>
      </c>
      <c r="C535" s="37">
        <v>4301011585</v>
      </c>
      <c r="D535" s="455">
        <v>4640242180441</v>
      </c>
      <c r="E535" s="455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128</v>
      </c>
      <c r="L535" s="38"/>
      <c r="M535" s="39" t="s">
        <v>127</v>
      </c>
      <c r="N535" s="39"/>
      <c r="O535" s="38">
        <v>50</v>
      </c>
      <c r="P535" s="737" t="s">
        <v>662</v>
      </c>
      <c r="Q535" s="457"/>
      <c r="R535" s="457"/>
      <c r="S535" s="457"/>
      <c r="T535" s="458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663</v>
      </c>
      <c r="B536" s="64" t="s">
        <v>664</v>
      </c>
      <c r="C536" s="37">
        <v>4301011584</v>
      </c>
      <c r="D536" s="455">
        <v>4640242180564</v>
      </c>
      <c r="E536" s="45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128</v>
      </c>
      <c r="L536" s="38"/>
      <c r="M536" s="39" t="s">
        <v>127</v>
      </c>
      <c r="N536" s="39"/>
      <c r="O536" s="38">
        <v>50</v>
      </c>
      <c r="P536" s="738" t="s">
        <v>665</v>
      </c>
      <c r="Q536" s="457"/>
      <c r="R536" s="457"/>
      <c r="S536" s="457"/>
      <c r="T536" s="458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666</v>
      </c>
      <c r="B537" s="64" t="s">
        <v>667</v>
      </c>
      <c r="C537" s="37">
        <v>4301011762</v>
      </c>
      <c r="D537" s="455">
        <v>4640242180922</v>
      </c>
      <c r="E537" s="45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128</v>
      </c>
      <c r="L537" s="38"/>
      <c r="M537" s="39" t="s">
        <v>127</v>
      </c>
      <c r="N537" s="39"/>
      <c r="O537" s="38">
        <v>55</v>
      </c>
      <c r="P537" s="739" t="s">
        <v>668</v>
      </c>
      <c r="Q537" s="457"/>
      <c r="R537" s="457"/>
      <c r="S537" s="457"/>
      <c r="T537" s="458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669</v>
      </c>
      <c r="B538" s="64" t="s">
        <v>670</v>
      </c>
      <c r="C538" s="37">
        <v>4301011764</v>
      </c>
      <c r="D538" s="455">
        <v>4640242181189</v>
      </c>
      <c r="E538" s="455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90</v>
      </c>
      <c r="L538" s="38"/>
      <c r="M538" s="39" t="s">
        <v>130</v>
      </c>
      <c r="N538" s="39"/>
      <c r="O538" s="38">
        <v>55</v>
      </c>
      <c r="P538" s="740" t="s">
        <v>671</v>
      </c>
      <c r="Q538" s="457"/>
      <c r="R538" s="457"/>
      <c r="S538" s="457"/>
      <c r="T538" s="458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672</v>
      </c>
      <c r="B539" s="64" t="s">
        <v>673</v>
      </c>
      <c r="C539" s="37">
        <v>4301011551</v>
      </c>
      <c r="D539" s="455">
        <v>4640242180038</v>
      </c>
      <c r="E539" s="455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90</v>
      </c>
      <c r="L539" s="38"/>
      <c r="M539" s="39" t="s">
        <v>127</v>
      </c>
      <c r="N539" s="39"/>
      <c r="O539" s="38">
        <v>50</v>
      </c>
      <c r="P539" s="741" t="s">
        <v>674</v>
      </c>
      <c r="Q539" s="457"/>
      <c r="R539" s="457"/>
      <c r="S539" s="457"/>
      <c r="T539" s="458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675</v>
      </c>
      <c r="B540" s="64" t="s">
        <v>676</v>
      </c>
      <c r="C540" s="37">
        <v>4301011765</v>
      </c>
      <c r="D540" s="455">
        <v>4640242181172</v>
      </c>
      <c r="E540" s="45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90</v>
      </c>
      <c r="L540" s="38"/>
      <c r="M540" s="39" t="s">
        <v>127</v>
      </c>
      <c r="N540" s="39"/>
      <c r="O540" s="38">
        <v>55</v>
      </c>
      <c r="P540" s="742" t="s">
        <v>677</v>
      </c>
      <c r="Q540" s="457"/>
      <c r="R540" s="457"/>
      <c r="S540" s="457"/>
      <c r="T540" s="458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62"/>
      <c r="B541" s="462"/>
      <c r="C541" s="462"/>
      <c r="D541" s="462"/>
      <c r="E541" s="462"/>
      <c r="F541" s="462"/>
      <c r="G541" s="462"/>
      <c r="H541" s="462"/>
      <c r="I541" s="462"/>
      <c r="J541" s="462"/>
      <c r="K541" s="462"/>
      <c r="L541" s="462"/>
      <c r="M541" s="462"/>
      <c r="N541" s="462"/>
      <c r="O541" s="463"/>
      <c r="P541" s="459" t="s">
        <v>43</v>
      </c>
      <c r="Q541" s="460"/>
      <c r="R541" s="460"/>
      <c r="S541" s="460"/>
      <c r="T541" s="460"/>
      <c r="U541" s="460"/>
      <c r="V541" s="461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2"/>
      <c r="B542" s="462"/>
      <c r="C542" s="462"/>
      <c r="D542" s="462"/>
      <c r="E542" s="462"/>
      <c r="F542" s="462"/>
      <c r="G542" s="462"/>
      <c r="H542" s="462"/>
      <c r="I542" s="462"/>
      <c r="J542" s="462"/>
      <c r="K542" s="462"/>
      <c r="L542" s="462"/>
      <c r="M542" s="462"/>
      <c r="N542" s="462"/>
      <c r="O542" s="463"/>
      <c r="P542" s="459" t="s">
        <v>43</v>
      </c>
      <c r="Q542" s="460"/>
      <c r="R542" s="460"/>
      <c r="S542" s="460"/>
      <c r="T542" s="460"/>
      <c r="U542" s="460"/>
      <c r="V542" s="461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4" t="s">
        <v>160</v>
      </c>
      <c r="B543" s="454"/>
      <c r="C543" s="454"/>
      <c r="D543" s="454"/>
      <c r="E543" s="454"/>
      <c r="F543" s="454"/>
      <c r="G543" s="454"/>
      <c r="H543" s="454"/>
      <c r="I543" s="454"/>
      <c r="J543" s="454"/>
      <c r="K543" s="454"/>
      <c r="L543" s="454"/>
      <c r="M543" s="454"/>
      <c r="N543" s="454"/>
      <c r="O543" s="454"/>
      <c r="P543" s="454"/>
      <c r="Q543" s="454"/>
      <c r="R543" s="454"/>
      <c r="S543" s="454"/>
      <c r="T543" s="454"/>
      <c r="U543" s="454"/>
      <c r="V543" s="454"/>
      <c r="W543" s="454"/>
      <c r="X543" s="454"/>
      <c r="Y543" s="454"/>
      <c r="Z543" s="454"/>
      <c r="AA543" s="67"/>
      <c r="AB543" s="67"/>
      <c r="AC543" s="81"/>
    </row>
    <row r="544" spans="1:68" ht="16.5" customHeight="1" x14ac:dyDescent="0.25">
      <c r="A544" s="64" t="s">
        <v>678</v>
      </c>
      <c r="B544" s="64" t="s">
        <v>679</v>
      </c>
      <c r="C544" s="37">
        <v>4301020269</v>
      </c>
      <c r="D544" s="455">
        <v>4640242180519</v>
      </c>
      <c r="E544" s="455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128</v>
      </c>
      <c r="L544" s="38"/>
      <c r="M544" s="39" t="s">
        <v>130</v>
      </c>
      <c r="N544" s="39"/>
      <c r="O544" s="38">
        <v>50</v>
      </c>
      <c r="P544" s="743" t="s">
        <v>680</v>
      </c>
      <c r="Q544" s="457"/>
      <c r="R544" s="457"/>
      <c r="S544" s="457"/>
      <c r="T544" s="458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681</v>
      </c>
      <c r="B545" s="64" t="s">
        <v>682</v>
      </c>
      <c r="C545" s="37">
        <v>4301020260</v>
      </c>
      <c r="D545" s="455">
        <v>4640242180526</v>
      </c>
      <c r="E545" s="455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128</v>
      </c>
      <c r="L545" s="38"/>
      <c r="M545" s="39" t="s">
        <v>127</v>
      </c>
      <c r="N545" s="39"/>
      <c r="O545" s="38">
        <v>50</v>
      </c>
      <c r="P545" s="744" t="s">
        <v>683</v>
      </c>
      <c r="Q545" s="457"/>
      <c r="R545" s="457"/>
      <c r="S545" s="457"/>
      <c r="T545" s="458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684</v>
      </c>
      <c r="B546" s="64" t="s">
        <v>685</v>
      </c>
      <c r="C546" s="37">
        <v>4301020309</v>
      </c>
      <c r="D546" s="455">
        <v>4640242180090</v>
      </c>
      <c r="E546" s="455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128</v>
      </c>
      <c r="L546" s="38"/>
      <c r="M546" s="39" t="s">
        <v>127</v>
      </c>
      <c r="N546" s="39"/>
      <c r="O546" s="38">
        <v>50</v>
      </c>
      <c r="P546" s="745" t="s">
        <v>686</v>
      </c>
      <c r="Q546" s="457"/>
      <c r="R546" s="457"/>
      <c r="S546" s="457"/>
      <c r="T546" s="458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687</v>
      </c>
      <c r="B547" s="64" t="s">
        <v>688</v>
      </c>
      <c r="C547" s="37">
        <v>4301020295</v>
      </c>
      <c r="D547" s="455">
        <v>4640242181363</v>
      </c>
      <c r="E547" s="455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90</v>
      </c>
      <c r="L547" s="38"/>
      <c r="M547" s="39" t="s">
        <v>127</v>
      </c>
      <c r="N547" s="39"/>
      <c r="O547" s="38">
        <v>50</v>
      </c>
      <c r="P547" s="746" t="s">
        <v>689</v>
      </c>
      <c r="Q547" s="457"/>
      <c r="R547" s="457"/>
      <c r="S547" s="457"/>
      <c r="T547" s="458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62"/>
      <c r="B549" s="462"/>
      <c r="C549" s="462"/>
      <c r="D549" s="462"/>
      <c r="E549" s="462"/>
      <c r="F549" s="462"/>
      <c r="G549" s="462"/>
      <c r="H549" s="462"/>
      <c r="I549" s="462"/>
      <c r="J549" s="462"/>
      <c r="K549" s="462"/>
      <c r="L549" s="462"/>
      <c r="M549" s="462"/>
      <c r="N549" s="462"/>
      <c r="O549" s="463"/>
      <c r="P549" s="459" t="s">
        <v>43</v>
      </c>
      <c r="Q549" s="460"/>
      <c r="R549" s="460"/>
      <c r="S549" s="460"/>
      <c r="T549" s="460"/>
      <c r="U549" s="460"/>
      <c r="V549" s="461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4" t="s">
        <v>81</v>
      </c>
      <c r="B550" s="454"/>
      <c r="C550" s="454"/>
      <c r="D550" s="454"/>
      <c r="E550" s="454"/>
      <c r="F550" s="454"/>
      <c r="G550" s="454"/>
      <c r="H550" s="454"/>
      <c r="I550" s="454"/>
      <c r="J550" s="454"/>
      <c r="K550" s="454"/>
      <c r="L550" s="454"/>
      <c r="M550" s="454"/>
      <c r="N550" s="454"/>
      <c r="O550" s="454"/>
      <c r="P550" s="454"/>
      <c r="Q550" s="454"/>
      <c r="R550" s="454"/>
      <c r="S550" s="454"/>
      <c r="T550" s="454"/>
      <c r="U550" s="454"/>
      <c r="V550" s="454"/>
      <c r="W550" s="454"/>
      <c r="X550" s="454"/>
      <c r="Y550" s="454"/>
      <c r="Z550" s="454"/>
      <c r="AA550" s="67"/>
      <c r="AB550" s="67"/>
      <c r="AC550" s="81"/>
    </row>
    <row r="551" spans="1:68" ht="27" customHeight="1" x14ac:dyDescent="0.25">
      <c r="A551" s="64" t="s">
        <v>690</v>
      </c>
      <c r="B551" s="64" t="s">
        <v>691</v>
      </c>
      <c r="C551" s="37">
        <v>4301031280</v>
      </c>
      <c r="D551" s="455">
        <v>4640242180816</v>
      </c>
      <c r="E551" s="455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90</v>
      </c>
      <c r="L551" s="38"/>
      <c r="M551" s="39" t="s">
        <v>84</v>
      </c>
      <c r="N551" s="39"/>
      <c r="O551" s="38">
        <v>40</v>
      </c>
      <c r="P551" s="747" t="s">
        <v>692</v>
      </c>
      <c r="Q551" s="457"/>
      <c r="R551" s="457"/>
      <c r="S551" s="457"/>
      <c r="T551" s="45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693</v>
      </c>
      <c r="B552" s="64" t="s">
        <v>694</v>
      </c>
      <c r="C552" s="37">
        <v>4301031244</v>
      </c>
      <c r="D552" s="455">
        <v>4640242180595</v>
      </c>
      <c r="E552" s="455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90</v>
      </c>
      <c r="L552" s="38"/>
      <c r="M552" s="39" t="s">
        <v>84</v>
      </c>
      <c r="N552" s="39"/>
      <c r="O552" s="38">
        <v>40</v>
      </c>
      <c r="P552" s="748" t="s">
        <v>695</v>
      </c>
      <c r="Q552" s="457"/>
      <c r="R552" s="457"/>
      <c r="S552" s="457"/>
      <c r="T552" s="45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696</v>
      </c>
      <c r="B553" s="64" t="s">
        <v>697</v>
      </c>
      <c r="C553" s="37">
        <v>4301031289</v>
      </c>
      <c r="D553" s="455">
        <v>4640242181615</v>
      </c>
      <c r="E553" s="455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90</v>
      </c>
      <c r="L553" s="38"/>
      <c r="M553" s="39" t="s">
        <v>84</v>
      </c>
      <c r="N553" s="39"/>
      <c r="O553" s="38">
        <v>45</v>
      </c>
      <c r="P553" s="749" t="s">
        <v>698</v>
      </c>
      <c r="Q553" s="457"/>
      <c r="R553" s="457"/>
      <c r="S553" s="457"/>
      <c r="T553" s="45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699</v>
      </c>
      <c r="B554" s="64" t="s">
        <v>700</v>
      </c>
      <c r="C554" s="37">
        <v>4301031285</v>
      </c>
      <c r="D554" s="455">
        <v>4640242181639</v>
      </c>
      <c r="E554" s="455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45</v>
      </c>
      <c r="P554" s="750" t="s">
        <v>701</v>
      </c>
      <c r="Q554" s="457"/>
      <c r="R554" s="457"/>
      <c r="S554" s="457"/>
      <c r="T554" s="45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702</v>
      </c>
      <c r="B555" s="64" t="s">
        <v>703</v>
      </c>
      <c r="C555" s="37">
        <v>4301031287</v>
      </c>
      <c r="D555" s="455">
        <v>4640242181622</v>
      </c>
      <c r="E555" s="455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45</v>
      </c>
      <c r="P555" s="751" t="s">
        <v>704</v>
      </c>
      <c r="Q555" s="457"/>
      <c r="R555" s="457"/>
      <c r="S555" s="457"/>
      <c r="T555" s="458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705</v>
      </c>
      <c r="B556" s="64" t="s">
        <v>706</v>
      </c>
      <c r="C556" s="37">
        <v>4301031203</v>
      </c>
      <c r="D556" s="455">
        <v>4640242180908</v>
      </c>
      <c r="E556" s="455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85</v>
      </c>
      <c r="L556" s="38"/>
      <c r="M556" s="39" t="s">
        <v>84</v>
      </c>
      <c r="N556" s="39"/>
      <c r="O556" s="38">
        <v>40</v>
      </c>
      <c r="P556" s="752" t="s">
        <v>707</v>
      </c>
      <c r="Q556" s="457"/>
      <c r="R556" s="457"/>
      <c r="S556" s="457"/>
      <c r="T556" s="458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708</v>
      </c>
      <c r="B557" s="64" t="s">
        <v>709</v>
      </c>
      <c r="C557" s="37">
        <v>4301031200</v>
      </c>
      <c r="D557" s="455">
        <v>4640242180489</v>
      </c>
      <c r="E557" s="455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85</v>
      </c>
      <c r="L557" s="38"/>
      <c r="M557" s="39" t="s">
        <v>84</v>
      </c>
      <c r="N557" s="39"/>
      <c r="O557" s="38">
        <v>40</v>
      </c>
      <c r="P557" s="753" t="s">
        <v>710</v>
      </c>
      <c r="Q557" s="457"/>
      <c r="R557" s="457"/>
      <c r="S557" s="457"/>
      <c r="T557" s="458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462"/>
      <c r="B558" s="462"/>
      <c r="C558" s="462"/>
      <c r="D558" s="462"/>
      <c r="E558" s="462"/>
      <c r="F558" s="462"/>
      <c r="G558" s="462"/>
      <c r="H558" s="462"/>
      <c r="I558" s="462"/>
      <c r="J558" s="462"/>
      <c r="K558" s="462"/>
      <c r="L558" s="462"/>
      <c r="M558" s="462"/>
      <c r="N558" s="462"/>
      <c r="O558" s="463"/>
      <c r="P558" s="459" t="s">
        <v>43</v>
      </c>
      <c r="Q558" s="460"/>
      <c r="R558" s="460"/>
      <c r="S558" s="460"/>
      <c r="T558" s="460"/>
      <c r="U558" s="460"/>
      <c r="V558" s="461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462"/>
      <c r="B559" s="462"/>
      <c r="C559" s="462"/>
      <c r="D559" s="462"/>
      <c r="E559" s="462"/>
      <c r="F559" s="462"/>
      <c r="G559" s="462"/>
      <c r="H559" s="462"/>
      <c r="I559" s="462"/>
      <c r="J559" s="462"/>
      <c r="K559" s="462"/>
      <c r="L559" s="462"/>
      <c r="M559" s="462"/>
      <c r="N559" s="462"/>
      <c r="O559" s="463"/>
      <c r="P559" s="459" t="s">
        <v>43</v>
      </c>
      <c r="Q559" s="460"/>
      <c r="R559" s="460"/>
      <c r="S559" s="460"/>
      <c r="T559" s="460"/>
      <c r="U559" s="460"/>
      <c r="V559" s="461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454" t="s">
        <v>86</v>
      </c>
      <c r="B560" s="454"/>
      <c r="C560" s="454"/>
      <c r="D560" s="454"/>
      <c r="E560" s="454"/>
      <c r="F560" s="454"/>
      <c r="G560" s="454"/>
      <c r="H560" s="454"/>
      <c r="I560" s="454"/>
      <c r="J560" s="454"/>
      <c r="K560" s="454"/>
      <c r="L560" s="454"/>
      <c r="M560" s="454"/>
      <c r="N560" s="454"/>
      <c r="O560" s="454"/>
      <c r="P560" s="454"/>
      <c r="Q560" s="454"/>
      <c r="R560" s="454"/>
      <c r="S560" s="454"/>
      <c r="T560" s="454"/>
      <c r="U560" s="454"/>
      <c r="V560" s="454"/>
      <c r="W560" s="454"/>
      <c r="X560" s="454"/>
      <c r="Y560" s="454"/>
      <c r="Z560" s="454"/>
      <c r="AA560" s="67"/>
      <c r="AB560" s="67"/>
      <c r="AC560" s="81"/>
    </row>
    <row r="561" spans="1:68" ht="27" customHeight="1" x14ac:dyDescent="0.25">
      <c r="A561" s="64" t="s">
        <v>711</v>
      </c>
      <c r="B561" s="64" t="s">
        <v>712</v>
      </c>
      <c r="C561" s="37">
        <v>4301051746</v>
      </c>
      <c r="D561" s="455">
        <v>4640242180533</v>
      </c>
      <c r="E561" s="455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128</v>
      </c>
      <c r="L561" s="38"/>
      <c r="M561" s="39" t="s">
        <v>130</v>
      </c>
      <c r="N561" s="39"/>
      <c r="O561" s="38">
        <v>40</v>
      </c>
      <c r="P561" s="754" t="s">
        <v>713</v>
      </c>
      <c r="Q561" s="457"/>
      <c r="R561" s="457"/>
      <c r="S561" s="457"/>
      <c r="T561" s="45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714</v>
      </c>
      <c r="B562" s="64" t="s">
        <v>715</v>
      </c>
      <c r="C562" s="37">
        <v>4301051510</v>
      </c>
      <c r="D562" s="455">
        <v>4640242180540</v>
      </c>
      <c r="E562" s="45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128</v>
      </c>
      <c r="L562" s="38"/>
      <c r="M562" s="39" t="s">
        <v>84</v>
      </c>
      <c r="N562" s="39"/>
      <c r="O562" s="38">
        <v>30</v>
      </c>
      <c r="P562" s="755" t="s">
        <v>716</v>
      </c>
      <c r="Q562" s="457"/>
      <c r="R562" s="457"/>
      <c r="S562" s="457"/>
      <c r="T562" s="458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717</v>
      </c>
      <c r="B563" s="64" t="s">
        <v>718</v>
      </c>
      <c r="C563" s="37">
        <v>4301051390</v>
      </c>
      <c r="D563" s="455">
        <v>4640242181233</v>
      </c>
      <c r="E563" s="455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756" t="s">
        <v>719</v>
      </c>
      <c r="Q563" s="457"/>
      <c r="R563" s="457"/>
      <c r="S563" s="457"/>
      <c r="T563" s="458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720</v>
      </c>
      <c r="B564" s="64" t="s">
        <v>721</v>
      </c>
      <c r="C564" s="37">
        <v>4301051448</v>
      </c>
      <c r="D564" s="455">
        <v>4640242181226</v>
      </c>
      <c r="E564" s="455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85</v>
      </c>
      <c r="L564" s="38"/>
      <c r="M564" s="39" t="s">
        <v>84</v>
      </c>
      <c r="N564" s="39"/>
      <c r="O564" s="38">
        <v>30</v>
      </c>
      <c r="P564" s="757" t="s">
        <v>722</v>
      </c>
      <c r="Q564" s="457"/>
      <c r="R564" s="457"/>
      <c r="S564" s="457"/>
      <c r="T564" s="458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462"/>
      <c r="B566" s="462"/>
      <c r="C566" s="462"/>
      <c r="D566" s="462"/>
      <c r="E566" s="462"/>
      <c r="F566" s="462"/>
      <c r="G566" s="462"/>
      <c r="H566" s="462"/>
      <c r="I566" s="462"/>
      <c r="J566" s="462"/>
      <c r="K566" s="462"/>
      <c r="L566" s="462"/>
      <c r="M566" s="462"/>
      <c r="N566" s="462"/>
      <c r="O566" s="463"/>
      <c r="P566" s="459" t="s">
        <v>43</v>
      </c>
      <c r="Q566" s="460"/>
      <c r="R566" s="460"/>
      <c r="S566" s="460"/>
      <c r="T566" s="460"/>
      <c r="U566" s="460"/>
      <c r="V566" s="461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454" t="s">
        <v>181</v>
      </c>
      <c r="B567" s="454"/>
      <c r="C567" s="454"/>
      <c r="D567" s="454"/>
      <c r="E567" s="454"/>
      <c r="F567" s="454"/>
      <c r="G567" s="454"/>
      <c r="H567" s="454"/>
      <c r="I567" s="454"/>
      <c r="J567" s="454"/>
      <c r="K567" s="454"/>
      <c r="L567" s="454"/>
      <c r="M567" s="454"/>
      <c r="N567" s="454"/>
      <c r="O567" s="454"/>
      <c r="P567" s="454"/>
      <c r="Q567" s="454"/>
      <c r="R567" s="454"/>
      <c r="S567" s="454"/>
      <c r="T567" s="454"/>
      <c r="U567" s="454"/>
      <c r="V567" s="454"/>
      <c r="W567" s="454"/>
      <c r="X567" s="454"/>
      <c r="Y567" s="454"/>
      <c r="Z567" s="454"/>
      <c r="AA567" s="67"/>
      <c r="AB567" s="67"/>
      <c r="AC567" s="81"/>
    </row>
    <row r="568" spans="1:68" ht="27" customHeight="1" x14ac:dyDescent="0.25">
      <c r="A568" s="64" t="s">
        <v>723</v>
      </c>
      <c r="B568" s="64" t="s">
        <v>724</v>
      </c>
      <c r="C568" s="37">
        <v>4301060408</v>
      </c>
      <c r="D568" s="455">
        <v>4640242180120</v>
      </c>
      <c r="E568" s="455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40</v>
      </c>
      <c r="P568" s="758" t="s">
        <v>725</v>
      </c>
      <c r="Q568" s="457"/>
      <c r="R568" s="457"/>
      <c r="S568" s="457"/>
      <c r="T568" s="458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723</v>
      </c>
      <c r="B569" s="64" t="s">
        <v>726</v>
      </c>
      <c r="C569" s="37">
        <v>4301060354</v>
      </c>
      <c r="D569" s="455">
        <v>4640242180120</v>
      </c>
      <c r="E569" s="455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128</v>
      </c>
      <c r="L569" s="38"/>
      <c r="M569" s="39" t="s">
        <v>84</v>
      </c>
      <c r="N569" s="39"/>
      <c r="O569" s="38">
        <v>40</v>
      </c>
      <c r="P569" s="759" t="s">
        <v>727</v>
      </c>
      <c r="Q569" s="457"/>
      <c r="R569" s="457"/>
      <c r="S569" s="457"/>
      <c r="T569" s="458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728</v>
      </c>
      <c r="B570" s="64" t="s">
        <v>729</v>
      </c>
      <c r="C570" s="37">
        <v>4301060407</v>
      </c>
      <c r="D570" s="455">
        <v>4640242180137</v>
      </c>
      <c r="E570" s="45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128</v>
      </c>
      <c r="L570" s="38"/>
      <c r="M570" s="39" t="s">
        <v>84</v>
      </c>
      <c r="N570" s="39"/>
      <c r="O570" s="38">
        <v>40</v>
      </c>
      <c r="P570" s="760" t="s">
        <v>730</v>
      </c>
      <c r="Q570" s="457"/>
      <c r="R570" s="457"/>
      <c r="S570" s="457"/>
      <c r="T570" s="458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728</v>
      </c>
      <c r="B571" s="64" t="s">
        <v>731</v>
      </c>
      <c r="C571" s="37">
        <v>4301060355</v>
      </c>
      <c r="D571" s="455">
        <v>4640242180137</v>
      </c>
      <c r="E571" s="45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128</v>
      </c>
      <c r="L571" s="38"/>
      <c r="M571" s="39" t="s">
        <v>84</v>
      </c>
      <c r="N571" s="39"/>
      <c r="O571" s="38">
        <v>40</v>
      </c>
      <c r="P571" s="761" t="s">
        <v>732</v>
      </c>
      <c r="Q571" s="457"/>
      <c r="R571" s="457"/>
      <c r="S571" s="457"/>
      <c r="T571" s="458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462"/>
      <c r="B573" s="462"/>
      <c r="C573" s="462"/>
      <c r="D573" s="462"/>
      <c r="E573" s="462"/>
      <c r="F573" s="462"/>
      <c r="G573" s="462"/>
      <c r="H573" s="462"/>
      <c r="I573" s="462"/>
      <c r="J573" s="462"/>
      <c r="K573" s="462"/>
      <c r="L573" s="462"/>
      <c r="M573" s="462"/>
      <c r="N573" s="462"/>
      <c r="O573" s="463"/>
      <c r="P573" s="459" t="s">
        <v>43</v>
      </c>
      <c r="Q573" s="460"/>
      <c r="R573" s="460"/>
      <c r="S573" s="460"/>
      <c r="T573" s="460"/>
      <c r="U573" s="460"/>
      <c r="V573" s="461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53" t="s">
        <v>733</v>
      </c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3"/>
      <c r="P574" s="453"/>
      <c r="Q574" s="453"/>
      <c r="R574" s="453"/>
      <c r="S574" s="453"/>
      <c r="T574" s="453"/>
      <c r="U574" s="453"/>
      <c r="V574" s="453"/>
      <c r="W574" s="453"/>
      <c r="X574" s="453"/>
      <c r="Y574" s="453"/>
      <c r="Z574" s="453"/>
      <c r="AA574" s="66"/>
      <c r="AB574" s="66"/>
      <c r="AC574" s="80"/>
    </row>
    <row r="575" spans="1:68" ht="14.25" customHeight="1" x14ac:dyDescent="0.25">
      <c r="A575" s="454" t="s">
        <v>124</v>
      </c>
      <c r="B575" s="454"/>
      <c r="C575" s="454"/>
      <c r="D575" s="454"/>
      <c r="E575" s="454"/>
      <c r="F575" s="454"/>
      <c r="G575" s="454"/>
      <c r="H575" s="454"/>
      <c r="I575" s="454"/>
      <c r="J575" s="454"/>
      <c r="K575" s="454"/>
      <c r="L575" s="454"/>
      <c r="M575" s="454"/>
      <c r="N575" s="454"/>
      <c r="O575" s="454"/>
      <c r="P575" s="454"/>
      <c r="Q575" s="454"/>
      <c r="R575" s="454"/>
      <c r="S575" s="454"/>
      <c r="T575" s="454"/>
      <c r="U575" s="454"/>
      <c r="V575" s="454"/>
      <c r="W575" s="454"/>
      <c r="X575" s="454"/>
      <c r="Y575" s="454"/>
      <c r="Z575" s="454"/>
      <c r="AA575" s="67"/>
      <c r="AB575" s="67"/>
      <c r="AC575" s="81"/>
    </row>
    <row r="576" spans="1:68" ht="27" customHeight="1" x14ac:dyDescent="0.25">
      <c r="A576" s="64" t="s">
        <v>734</v>
      </c>
      <c r="B576" s="64" t="s">
        <v>735</v>
      </c>
      <c r="C576" s="37">
        <v>4301011951</v>
      </c>
      <c r="D576" s="455">
        <v>4640242180045</v>
      </c>
      <c r="E576" s="455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128</v>
      </c>
      <c r="L576" s="38"/>
      <c r="M576" s="39" t="s">
        <v>127</v>
      </c>
      <c r="N576" s="39"/>
      <c r="O576" s="38">
        <v>55</v>
      </c>
      <c r="P576" s="762" t="s">
        <v>736</v>
      </c>
      <c r="Q576" s="457"/>
      <c r="R576" s="457"/>
      <c r="S576" s="457"/>
      <c r="T576" s="458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737</v>
      </c>
      <c r="B577" s="64" t="s">
        <v>738</v>
      </c>
      <c r="C577" s="37">
        <v>4301011950</v>
      </c>
      <c r="D577" s="455">
        <v>4640242180601</v>
      </c>
      <c r="E577" s="455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128</v>
      </c>
      <c r="L577" s="38"/>
      <c r="M577" s="39" t="s">
        <v>127</v>
      </c>
      <c r="N577" s="39"/>
      <c r="O577" s="38">
        <v>55</v>
      </c>
      <c r="P577" s="763" t="s">
        <v>739</v>
      </c>
      <c r="Q577" s="457"/>
      <c r="R577" s="457"/>
      <c r="S577" s="457"/>
      <c r="T577" s="458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4" t="s">
        <v>160</v>
      </c>
      <c r="B580" s="454"/>
      <c r="C580" s="454"/>
      <c r="D580" s="454"/>
      <c r="E580" s="454"/>
      <c r="F580" s="454"/>
      <c r="G580" s="454"/>
      <c r="H580" s="454"/>
      <c r="I580" s="454"/>
      <c r="J580" s="454"/>
      <c r="K580" s="454"/>
      <c r="L580" s="454"/>
      <c r="M580" s="454"/>
      <c r="N580" s="454"/>
      <c r="O580" s="454"/>
      <c r="P580" s="454"/>
      <c r="Q580" s="454"/>
      <c r="R580" s="454"/>
      <c r="S580" s="454"/>
      <c r="T580" s="454"/>
      <c r="U580" s="454"/>
      <c r="V580" s="454"/>
      <c r="W580" s="454"/>
      <c r="X580" s="454"/>
      <c r="Y580" s="454"/>
      <c r="Z580" s="454"/>
      <c r="AA580" s="67"/>
      <c r="AB580" s="67"/>
      <c r="AC580" s="81"/>
    </row>
    <row r="581" spans="1:68" ht="27" customHeight="1" x14ac:dyDescent="0.25">
      <c r="A581" s="64" t="s">
        <v>740</v>
      </c>
      <c r="B581" s="64" t="s">
        <v>741</v>
      </c>
      <c r="C581" s="37">
        <v>4301020314</v>
      </c>
      <c r="D581" s="455">
        <v>4640242180090</v>
      </c>
      <c r="E581" s="455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128</v>
      </c>
      <c r="L581" s="38"/>
      <c r="M581" s="39" t="s">
        <v>127</v>
      </c>
      <c r="N581" s="39"/>
      <c r="O581" s="38">
        <v>50</v>
      </c>
      <c r="P581" s="765" t="s">
        <v>742</v>
      </c>
      <c r="Q581" s="457"/>
      <c r="R581" s="457"/>
      <c r="S581" s="457"/>
      <c r="T581" s="45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62"/>
      <c r="B582" s="462"/>
      <c r="C582" s="462"/>
      <c r="D582" s="462"/>
      <c r="E582" s="462"/>
      <c r="F582" s="462"/>
      <c r="G582" s="462"/>
      <c r="H582" s="462"/>
      <c r="I582" s="462"/>
      <c r="J582" s="462"/>
      <c r="K582" s="462"/>
      <c r="L582" s="462"/>
      <c r="M582" s="462"/>
      <c r="N582" s="462"/>
      <c r="O582" s="463"/>
      <c r="P582" s="459" t="s">
        <v>43</v>
      </c>
      <c r="Q582" s="460"/>
      <c r="R582" s="460"/>
      <c r="S582" s="460"/>
      <c r="T582" s="460"/>
      <c r="U582" s="460"/>
      <c r="V582" s="461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462"/>
      <c r="B583" s="462"/>
      <c r="C583" s="462"/>
      <c r="D583" s="462"/>
      <c r="E583" s="462"/>
      <c r="F583" s="462"/>
      <c r="G583" s="462"/>
      <c r="H583" s="462"/>
      <c r="I583" s="462"/>
      <c r="J583" s="462"/>
      <c r="K583" s="462"/>
      <c r="L583" s="462"/>
      <c r="M583" s="462"/>
      <c r="N583" s="462"/>
      <c r="O583" s="463"/>
      <c r="P583" s="459" t="s">
        <v>43</v>
      </c>
      <c r="Q583" s="460"/>
      <c r="R583" s="460"/>
      <c r="S583" s="460"/>
      <c r="T583" s="460"/>
      <c r="U583" s="460"/>
      <c r="V583" s="461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454" t="s">
        <v>81</v>
      </c>
      <c r="B584" s="454"/>
      <c r="C584" s="454"/>
      <c r="D584" s="454"/>
      <c r="E584" s="454"/>
      <c r="F584" s="454"/>
      <c r="G584" s="454"/>
      <c r="H584" s="454"/>
      <c r="I584" s="454"/>
      <c r="J584" s="454"/>
      <c r="K584" s="454"/>
      <c r="L584" s="454"/>
      <c r="M584" s="454"/>
      <c r="N584" s="454"/>
      <c r="O584" s="454"/>
      <c r="P584" s="454"/>
      <c r="Q584" s="454"/>
      <c r="R584" s="454"/>
      <c r="S584" s="454"/>
      <c r="T584" s="454"/>
      <c r="U584" s="454"/>
      <c r="V584" s="454"/>
      <c r="W584" s="454"/>
      <c r="X584" s="454"/>
      <c r="Y584" s="454"/>
      <c r="Z584" s="454"/>
      <c r="AA584" s="67"/>
      <c r="AB584" s="67"/>
      <c r="AC584" s="81"/>
    </row>
    <row r="585" spans="1:68" ht="27" customHeight="1" x14ac:dyDescent="0.25">
      <c r="A585" s="64" t="s">
        <v>743</v>
      </c>
      <c r="B585" s="64" t="s">
        <v>744</v>
      </c>
      <c r="C585" s="37">
        <v>4301031321</v>
      </c>
      <c r="D585" s="455">
        <v>4640242180076</v>
      </c>
      <c r="E585" s="455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90</v>
      </c>
      <c r="L585" s="38"/>
      <c r="M585" s="39" t="s">
        <v>84</v>
      </c>
      <c r="N585" s="39"/>
      <c r="O585" s="38">
        <v>40</v>
      </c>
      <c r="P585" s="766" t="s">
        <v>745</v>
      </c>
      <c r="Q585" s="457"/>
      <c r="R585" s="457"/>
      <c r="S585" s="457"/>
      <c r="T585" s="458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462"/>
      <c r="B586" s="462"/>
      <c r="C586" s="462"/>
      <c r="D586" s="462"/>
      <c r="E586" s="462"/>
      <c r="F586" s="462"/>
      <c r="G586" s="462"/>
      <c r="H586" s="462"/>
      <c r="I586" s="462"/>
      <c r="J586" s="462"/>
      <c r="K586" s="462"/>
      <c r="L586" s="462"/>
      <c r="M586" s="462"/>
      <c r="N586" s="462"/>
      <c r="O586" s="463"/>
      <c r="P586" s="459" t="s">
        <v>43</v>
      </c>
      <c r="Q586" s="460"/>
      <c r="R586" s="460"/>
      <c r="S586" s="460"/>
      <c r="T586" s="460"/>
      <c r="U586" s="460"/>
      <c r="V586" s="461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462"/>
      <c r="B587" s="462"/>
      <c r="C587" s="462"/>
      <c r="D587" s="462"/>
      <c r="E587" s="462"/>
      <c r="F587" s="462"/>
      <c r="G587" s="462"/>
      <c r="H587" s="462"/>
      <c r="I587" s="462"/>
      <c r="J587" s="462"/>
      <c r="K587" s="462"/>
      <c r="L587" s="462"/>
      <c r="M587" s="462"/>
      <c r="N587" s="462"/>
      <c r="O587" s="463"/>
      <c r="P587" s="459" t="s">
        <v>43</v>
      </c>
      <c r="Q587" s="460"/>
      <c r="R587" s="460"/>
      <c r="S587" s="460"/>
      <c r="T587" s="460"/>
      <c r="U587" s="460"/>
      <c r="V587" s="461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454" t="s">
        <v>86</v>
      </c>
      <c r="B588" s="454"/>
      <c r="C588" s="454"/>
      <c r="D588" s="454"/>
      <c r="E588" s="454"/>
      <c r="F588" s="454"/>
      <c r="G588" s="454"/>
      <c r="H588" s="454"/>
      <c r="I588" s="454"/>
      <c r="J588" s="454"/>
      <c r="K588" s="454"/>
      <c r="L588" s="454"/>
      <c r="M588" s="454"/>
      <c r="N588" s="454"/>
      <c r="O588" s="454"/>
      <c r="P588" s="454"/>
      <c r="Q588" s="454"/>
      <c r="R588" s="454"/>
      <c r="S588" s="454"/>
      <c r="T588" s="454"/>
      <c r="U588" s="454"/>
      <c r="V588" s="454"/>
      <c r="W588" s="454"/>
      <c r="X588" s="454"/>
      <c r="Y588" s="454"/>
      <c r="Z588" s="454"/>
      <c r="AA588" s="67"/>
      <c r="AB588" s="67"/>
      <c r="AC588" s="81"/>
    </row>
    <row r="589" spans="1:68" ht="27" customHeight="1" x14ac:dyDescent="0.25">
      <c r="A589" s="64" t="s">
        <v>746</v>
      </c>
      <c r="B589" s="64" t="s">
        <v>747</v>
      </c>
      <c r="C589" s="37">
        <v>4301051780</v>
      </c>
      <c r="D589" s="455">
        <v>4640242180106</v>
      </c>
      <c r="E589" s="455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128</v>
      </c>
      <c r="L589" s="38"/>
      <c r="M589" s="39" t="s">
        <v>84</v>
      </c>
      <c r="N589" s="39"/>
      <c r="O589" s="38">
        <v>45</v>
      </c>
      <c r="P589" s="767" t="s">
        <v>748</v>
      </c>
      <c r="Q589" s="457"/>
      <c r="R589" s="457"/>
      <c r="S589" s="457"/>
      <c r="T589" s="458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462"/>
      <c r="B590" s="462"/>
      <c r="C590" s="462"/>
      <c r="D590" s="462"/>
      <c r="E590" s="462"/>
      <c r="F590" s="462"/>
      <c r="G590" s="462"/>
      <c r="H590" s="462"/>
      <c r="I590" s="462"/>
      <c r="J590" s="462"/>
      <c r="K590" s="462"/>
      <c r="L590" s="462"/>
      <c r="M590" s="462"/>
      <c r="N590" s="462"/>
      <c r="O590" s="463"/>
      <c r="P590" s="459" t="s">
        <v>43</v>
      </c>
      <c r="Q590" s="460"/>
      <c r="R590" s="460"/>
      <c r="S590" s="460"/>
      <c r="T590" s="460"/>
      <c r="U590" s="460"/>
      <c r="V590" s="461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462"/>
      <c r="B591" s="462"/>
      <c r="C591" s="462"/>
      <c r="D591" s="462"/>
      <c r="E591" s="462"/>
      <c r="F591" s="462"/>
      <c r="G591" s="462"/>
      <c r="H591" s="462"/>
      <c r="I591" s="462"/>
      <c r="J591" s="462"/>
      <c r="K591" s="462"/>
      <c r="L591" s="462"/>
      <c r="M591" s="462"/>
      <c r="N591" s="462"/>
      <c r="O591" s="463"/>
      <c r="P591" s="459" t="s">
        <v>43</v>
      </c>
      <c r="Q591" s="460"/>
      <c r="R591" s="460"/>
      <c r="S591" s="460"/>
      <c r="T591" s="460"/>
      <c r="U591" s="460"/>
      <c r="V591" s="461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771"/>
      <c r="P592" s="768" t="s">
        <v>36</v>
      </c>
      <c r="Q592" s="769"/>
      <c r="R592" s="769"/>
      <c r="S592" s="769"/>
      <c r="T592" s="769"/>
      <c r="U592" s="769"/>
      <c r="V592" s="770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5200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5214.6000000000004</v>
      </c>
      <c r="Z592" s="43"/>
      <c r="AA592" s="68"/>
      <c r="AB592" s="68"/>
      <c r="AC592" s="68"/>
    </row>
    <row r="593" spans="1:32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771"/>
      <c r="P593" s="768" t="s">
        <v>37</v>
      </c>
      <c r="Q593" s="769"/>
      <c r="R593" s="769"/>
      <c r="S593" s="769"/>
      <c r="T593" s="769"/>
      <c r="U593" s="769"/>
      <c r="V593" s="770"/>
      <c r="W593" s="43" t="s">
        <v>0</v>
      </c>
      <c r="X593" s="44">
        <f>IFERROR(SUM(BM22:BM589),"0")</f>
        <v>5445.4769230769234</v>
      </c>
      <c r="Y593" s="44">
        <f>IFERROR(SUM(BN22:BN589),"0")</f>
        <v>5460.7260000000006</v>
      </c>
      <c r="Z593" s="43"/>
      <c r="AA593" s="68"/>
      <c r="AB593" s="68"/>
      <c r="AC593" s="68"/>
    </row>
    <row r="594" spans="1:32" x14ac:dyDescent="0.2">
      <c r="A594" s="462"/>
      <c r="B594" s="462"/>
      <c r="C594" s="462"/>
      <c r="D594" s="462"/>
      <c r="E594" s="462"/>
      <c r="F594" s="462"/>
      <c r="G594" s="462"/>
      <c r="H594" s="462"/>
      <c r="I594" s="462"/>
      <c r="J594" s="462"/>
      <c r="K594" s="462"/>
      <c r="L594" s="462"/>
      <c r="M594" s="462"/>
      <c r="N594" s="462"/>
      <c r="O594" s="771"/>
      <c r="P594" s="768" t="s">
        <v>38</v>
      </c>
      <c r="Q594" s="769"/>
      <c r="R594" s="769"/>
      <c r="S594" s="769"/>
      <c r="T594" s="769"/>
      <c r="U594" s="769"/>
      <c r="V594" s="770"/>
      <c r="W594" s="43" t="s">
        <v>23</v>
      </c>
      <c r="X594" s="45">
        <f>ROUNDUP(SUM(BO22:BO589),0)</f>
        <v>10</v>
      </c>
      <c r="Y594" s="45">
        <f>ROUNDUP(SUM(BP22:BP589),0)</f>
        <v>10</v>
      </c>
      <c r="Z594" s="43"/>
      <c r="AA594" s="68"/>
      <c r="AB594" s="68"/>
      <c r="AC594" s="68"/>
    </row>
    <row r="595" spans="1:32" x14ac:dyDescent="0.2">
      <c r="A595" s="462"/>
      <c r="B595" s="462"/>
      <c r="C595" s="462"/>
      <c r="D595" s="462"/>
      <c r="E595" s="462"/>
      <c r="F595" s="462"/>
      <c r="G595" s="462"/>
      <c r="H595" s="462"/>
      <c r="I595" s="462"/>
      <c r="J595" s="462"/>
      <c r="K595" s="462"/>
      <c r="L595" s="462"/>
      <c r="M595" s="462"/>
      <c r="N595" s="462"/>
      <c r="O595" s="771"/>
      <c r="P595" s="768" t="s">
        <v>39</v>
      </c>
      <c r="Q595" s="769"/>
      <c r="R595" s="769"/>
      <c r="S595" s="769"/>
      <c r="T595" s="769"/>
      <c r="U595" s="769"/>
      <c r="V595" s="770"/>
      <c r="W595" s="43" t="s">
        <v>0</v>
      </c>
      <c r="X595" s="44">
        <f>GrossWeightTotal+PalletQtyTotal*25</f>
        <v>5695.4769230769234</v>
      </c>
      <c r="Y595" s="44">
        <f>GrossWeightTotalR+PalletQtyTotalR*25</f>
        <v>5710.7260000000006</v>
      </c>
      <c r="Z595" s="43"/>
      <c r="AA595" s="68"/>
      <c r="AB595" s="68"/>
      <c r="AC595" s="68"/>
    </row>
    <row r="596" spans="1:32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771"/>
      <c r="P596" s="768" t="s">
        <v>40</v>
      </c>
      <c r="Q596" s="769"/>
      <c r="R596" s="769"/>
      <c r="S596" s="769"/>
      <c r="T596" s="769"/>
      <c r="U596" s="769"/>
      <c r="V596" s="770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469.74358974358978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471</v>
      </c>
      <c r="Z596" s="43"/>
      <c r="AA596" s="68"/>
      <c r="AB596" s="68"/>
      <c r="AC596" s="68"/>
    </row>
    <row r="597" spans="1:32" ht="14.25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771"/>
      <c r="P597" s="768" t="s">
        <v>41</v>
      </c>
      <c r="Q597" s="769"/>
      <c r="R597" s="769"/>
      <c r="S597" s="769"/>
      <c r="T597" s="769"/>
      <c r="U597" s="769"/>
      <c r="V597" s="770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10.244249999999999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80</v>
      </c>
      <c r="C599" s="764" t="s">
        <v>122</v>
      </c>
      <c r="D599" s="764" t="s">
        <v>122</v>
      </c>
      <c r="E599" s="764" t="s">
        <v>122</v>
      </c>
      <c r="F599" s="764" t="s">
        <v>122</v>
      </c>
      <c r="G599" s="764" t="s">
        <v>122</v>
      </c>
      <c r="H599" s="764" t="s">
        <v>122</v>
      </c>
      <c r="I599" s="764" t="s">
        <v>270</v>
      </c>
      <c r="J599" s="764" t="s">
        <v>270</v>
      </c>
      <c r="K599" s="764" t="s">
        <v>270</v>
      </c>
      <c r="L599" s="772"/>
      <c r="M599" s="764" t="s">
        <v>270</v>
      </c>
      <c r="N599" s="772"/>
      <c r="O599" s="764" t="s">
        <v>270</v>
      </c>
      <c r="P599" s="764" t="s">
        <v>270</v>
      </c>
      <c r="Q599" s="764" t="s">
        <v>270</v>
      </c>
      <c r="R599" s="764" t="s">
        <v>270</v>
      </c>
      <c r="S599" s="764" t="s">
        <v>270</v>
      </c>
      <c r="T599" s="764" t="s">
        <v>270</v>
      </c>
      <c r="U599" s="764" t="s">
        <v>270</v>
      </c>
      <c r="V599" s="764" t="s">
        <v>270</v>
      </c>
      <c r="W599" s="764" t="s">
        <v>490</v>
      </c>
      <c r="X599" s="764" t="s">
        <v>490</v>
      </c>
      <c r="Y599" s="764" t="s">
        <v>544</v>
      </c>
      <c r="Z599" s="764" t="s">
        <v>544</v>
      </c>
      <c r="AA599" s="764" t="s">
        <v>544</v>
      </c>
      <c r="AB599" s="764" t="s">
        <v>544</v>
      </c>
      <c r="AC599" s="83" t="s">
        <v>615</v>
      </c>
      <c r="AD599" s="764" t="s">
        <v>656</v>
      </c>
      <c r="AE599" s="764" t="s">
        <v>656</v>
      </c>
      <c r="AF599" s="1"/>
    </row>
    <row r="600" spans="1:32" ht="14.25" customHeight="1" thickTop="1" x14ac:dyDescent="0.2">
      <c r="A600" s="773" t="s">
        <v>10</v>
      </c>
      <c r="B600" s="764" t="s">
        <v>80</v>
      </c>
      <c r="C600" s="764" t="s">
        <v>123</v>
      </c>
      <c r="D600" s="764" t="s">
        <v>143</v>
      </c>
      <c r="E600" s="764" t="s">
        <v>187</v>
      </c>
      <c r="F600" s="764" t="s">
        <v>203</v>
      </c>
      <c r="G600" s="764" t="s">
        <v>238</v>
      </c>
      <c r="H600" s="764" t="s">
        <v>122</v>
      </c>
      <c r="I600" s="764" t="s">
        <v>271</v>
      </c>
      <c r="J600" s="764" t="s">
        <v>288</v>
      </c>
      <c r="K600" s="764" t="s">
        <v>344</v>
      </c>
      <c r="L600" s="1"/>
      <c r="M600" s="764" t="s">
        <v>359</v>
      </c>
      <c r="N600" s="1"/>
      <c r="O600" s="764" t="s">
        <v>375</v>
      </c>
      <c r="P600" s="764" t="s">
        <v>388</v>
      </c>
      <c r="Q600" s="764" t="s">
        <v>391</v>
      </c>
      <c r="R600" s="764" t="s">
        <v>398</v>
      </c>
      <c r="S600" s="764" t="s">
        <v>409</v>
      </c>
      <c r="T600" s="764" t="s">
        <v>412</v>
      </c>
      <c r="U600" s="764" t="s">
        <v>419</v>
      </c>
      <c r="V600" s="764" t="s">
        <v>481</v>
      </c>
      <c r="W600" s="764" t="s">
        <v>491</v>
      </c>
      <c r="X600" s="764" t="s">
        <v>519</v>
      </c>
      <c r="Y600" s="764" t="s">
        <v>545</v>
      </c>
      <c r="Z600" s="764" t="s">
        <v>590</v>
      </c>
      <c r="AA600" s="764" t="s">
        <v>605</v>
      </c>
      <c r="AB600" s="764" t="s">
        <v>612</v>
      </c>
      <c r="AC600" s="764" t="s">
        <v>615</v>
      </c>
      <c r="AD600" s="764" t="s">
        <v>656</v>
      </c>
      <c r="AE600" s="764" t="s">
        <v>733</v>
      </c>
      <c r="AF600" s="1"/>
    </row>
    <row r="601" spans="1:32" ht="13.5" thickBot="1" x14ac:dyDescent="0.25">
      <c r="A601" s="774"/>
      <c r="B601" s="764"/>
      <c r="C601" s="764"/>
      <c r="D601" s="764"/>
      <c r="E601" s="764"/>
      <c r="F601" s="764"/>
      <c r="G601" s="764"/>
      <c r="H601" s="764"/>
      <c r="I601" s="764"/>
      <c r="J601" s="764"/>
      <c r="K601" s="764"/>
      <c r="L601" s="1"/>
      <c r="M601" s="764"/>
      <c r="N601" s="1"/>
      <c r="O601" s="764"/>
      <c r="P601" s="764"/>
      <c r="Q601" s="764"/>
      <c r="R601" s="764"/>
      <c r="S601" s="764"/>
      <c r="T601" s="764"/>
      <c r="U601" s="764"/>
      <c r="V601" s="764"/>
      <c r="W601" s="764"/>
      <c r="X601" s="764"/>
      <c r="Y601" s="764"/>
      <c r="Z601" s="764"/>
      <c r="AA601" s="764"/>
      <c r="AB601" s="764"/>
      <c r="AC601" s="764"/>
      <c r="AD601" s="764"/>
      <c r="AE601" s="764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2004.6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3210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749</v>
      </c>
      <c r="H1" s="9"/>
    </row>
    <row r="3" spans="2:8" x14ac:dyDescent="0.2">
      <c r="B3" s="54" t="s">
        <v>750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752</v>
      </c>
      <c r="D6" s="54" t="s">
        <v>753</v>
      </c>
      <c r="E6" s="54" t="s">
        <v>48</v>
      </c>
    </row>
    <row r="8" spans="2:8" x14ac:dyDescent="0.2">
      <c r="B8" s="54" t="s">
        <v>79</v>
      </c>
      <c r="C8" s="54" t="s">
        <v>752</v>
      </c>
      <c r="D8" s="54" t="s">
        <v>48</v>
      </c>
      <c r="E8" s="54" t="s">
        <v>48</v>
      </c>
    </row>
    <row r="10" spans="2:8" x14ac:dyDescent="0.2">
      <c r="B10" s="54" t="s">
        <v>754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