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6F72354-B339-4548-ABD1-5AFED6BD63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N501" i="1"/>
  <c r="BM501" i="1"/>
  <c r="Z501" i="1"/>
  <c r="Y501" i="1"/>
  <c r="BP501" i="1" s="1"/>
  <c r="P501" i="1"/>
  <c r="BO500" i="1"/>
  <c r="BM500" i="1"/>
  <c r="Y500" i="1"/>
  <c r="Y506" i="1" s="1"/>
  <c r="P500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Y497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AB589" i="1" s="1"/>
  <c r="P484" i="1"/>
  <c r="X480" i="1"/>
  <c r="X479" i="1"/>
  <c r="BO478" i="1"/>
  <c r="BM478" i="1"/>
  <c r="Y478" i="1"/>
  <c r="Y479" i="1" s="1"/>
  <c r="P478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Z589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Y463" i="1" s="1"/>
  <c r="P457" i="1"/>
  <c r="X455" i="1"/>
  <c r="Y454" i="1"/>
  <c r="X454" i="1"/>
  <c r="BP453" i="1"/>
  <c r="BO453" i="1"/>
  <c r="BN453" i="1"/>
  <c r="BM453" i="1"/>
  <c r="Z453" i="1"/>
  <c r="Z454" i="1" s="1"/>
  <c r="Y453" i="1"/>
  <c r="Y589" i="1" s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Y446" i="1" s="1"/>
  <c r="P443" i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40" i="1" s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7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Y393" i="1" s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BP377" i="1"/>
  <c r="BO377" i="1"/>
  <c r="BN377" i="1"/>
  <c r="BM377" i="1"/>
  <c r="Z377" i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U589" i="1" s="1"/>
  <c r="P348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Y326" i="1" s="1"/>
  <c r="P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Y316" i="1" s="1"/>
  <c r="P312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P301" i="1"/>
  <c r="BO301" i="1"/>
  <c r="BN301" i="1"/>
  <c r="BM301" i="1"/>
  <c r="Z301" i="1"/>
  <c r="Y301" i="1"/>
  <c r="Y309" i="1" s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8" i="1" s="1"/>
  <c r="P295" i="1"/>
  <c r="X293" i="1"/>
  <c r="X292" i="1"/>
  <c r="BO291" i="1"/>
  <c r="BM291" i="1"/>
  <c r="Y291" i="1"/>
  <c r="S589" i="1" s="1"/>
  <c r="P291" i="1"/>
  <c r="X288" i="1"/>
  <c r="X287" i="1"/>
  <c r="BO286" i="1"/>
  <c r="BM286" i="1"/>
  <c r="Y286" i="1"/>
  <c r="R589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Q589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589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27" i="1" s="1"/>
  <c r="P222" i="1"/>
  <c r="X220" i="1"/>
  <c r="X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9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H589" i="1" s="1"/>
  <c r="P175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589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6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79" i="1" s="1"/>
  <c r="Y23" i="1"/>
  <c r="X23" i="1"/>
  <c r="X583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89" i="1"/>
  <c r="X580" i="1"/>
  <c r="X582" i="1" s="1"/>
  <c r="X581" i="1"/>
  <c r="Y24" i="1"/>
  <c r="Z26" i="1"/>
  <c r="BN26" i="1"/>
  <c r="BP26" i="1"/>
  <c r="Z28" i="1"/>
  <c r="BN28" i="1"/>
  <c r="Z30" i="1"/>
  <c r="BN30" i="1"/>
  <c r="Z34" i="1"/>
  <c r="BN34" i="1"/>
  <c r="BP56" i="1"/>
  <c r="BN56" i="1"/>
  <c r="Z56" i="1"/>
  <c r="D589" i="1"/>
  <c r="Y76" i="1"/>
  <c r="BP68" i="1"/>
  <c r="BN68" i="1"/>
  <c r="Z68" i="1"/>
  <c r="Y77" i="1"/>
  <c r="BP72" i="1"/>
  <c r="BN72" i="1"/>
  <c r="Z72" i="1"/>
  <c r="Z118" i="1"/>
  <c r="Z189" i="1"/>
  <c r="Z309" i="1"/>
  <c r="F9" i="1"/>
  <c r="J9" i="1"/>
  <c r="Y36" i="1"/>
  <c r="BP54" i="1"/>
  <c r="Y581" i="1" s="1"/>
  <c r="BN54" i="1"/>
  <c r="Z54" i="1"/>
  <c r="Z59" i="1" s="1"/>
  <c r="BP58" i="1"/>
  <c r="BN58" i="1"/>
  <c r="Y580" i="1" s="1"/>
  <c r="Y582" i="1" s="1"/>
  <c r="Z58" i="1"/>
  <c r="Y60" i="1"/>
  <c r="Y65" i="1"/>
  <c r="BP62" i="1"/>
  <c r="BN62" i="1"/>
  <c r="Z62" i="1"/>
  <c r="Z64" i="1" s="1"/>
  <c r="BP70" i="1"/>
  <c r="BN70" i="1"/>
  <c r="Z70" i="1"/>
  <c r="Y81" i="1"/>
  <c r="Y91" i="1"/>
  <c r="Y95" i="1"/>
  <c r="Y101" i="1"/>
  <c r="Y110" i="1"/>
  <c r="Y118" i="1"/>
  <c r="Y127" i="1"/>
  <c r="Y136" i="1"/>
  <c r="Y144" i="1"/>
  <c r="Y150" i="1"/>
  <c r="Y157" i="1"/>
  <c r="Y165" i="1"/>
  <c r="Y171" i="1"/>
  <c r="Y183" i="1"/>
  <c r="Y190" i="1"/>
  <c r="Y194" i="1"/>
  <c r="Y206" i="1"/>
  <c r="Y220" i="1"/>
  <c r="Y228" i="1"/>
  <c r="Y239" i="1"/>
  <c r="Y252" i="1"/>
  <c r="Y262" i="1"/>
  <c r="Y267" i="1"/>
  <c r="Y274" i="1"/>
  <c r="Y283" i="1"/>
  <c r="Y288" i="1"/>
  <c r="Y293" i="1"/>
  <c r="Y297" i="1"/>
  <c r="Y317" i="1"/>
  <c r="Y325" i="1"/>
  <c r="Y331" i="1"/>
  <c r="Y339" i="1"/>
  <c r="Y345" i="1"/>
  <c r="Y350" i="1"/>
  <c r="Y355" i="1"/>
  <c r="BP352" i="1"/>
  <c r="BN352" i="1"/>
  <c r="BP354" i="1"/>
  <c r="BN354" i="1"/>
  <c r="Z354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4" i="1"/>
  <c r="BN384" i="1"/>
  <c r="Z384" i="1"/>
  <c r="Z385" i="1" s="1"/>
  <c r="Y386" i="1"/>
  <c r="BP390" i="1"/>
  <c r="BN390" i="1"/>
  <c r="Z390" i="1"/>
  <c r="Z393" i="1" s="1"/>
  <c r="BP402" i="1"/>
  <c r="BN402" i="1"/>
  <c r="Z402" i="1"/>
  <c r="Z406" i="1" s="1"/>
  <c r="Y406" i="1"/>
  <c r="Z440" i="1"/>
  <c r="Z497" i="1"/>
  <c r="C589" i="1"/>
  <c r="Y59" i="1"/>
  <c r="Y583" i="1" s="1"/>
  <c r="Z75" i="1"/>
  <c r="BN75" i="1"/>
  <c r="Z79" i="1"/>
  <c r="Z81" i="1" s="1"/>
  <c r="BN79" i="1"/>
  <c r="BP79" i="1"/>
  <c r="Z85" i="1"/>
  <c r="Z90" i="1" s="1"/>
  <c r="BN85" i="1"/>
  <c r="Z87" i="1"/>
  <c r="BN87" i="1"/>
  <c r="Z89" i="1"/>
  <c r="BN89" i="1"/>
  <c r="Z93" i="1"/>
  <c r="Z95" i="1" s="1"/>
  <c r="BN93" i="1"/>
  <c r="BP93" i="1"/>
  <c r="Z99" i="1"/>
  <c r="Z101" i="1" s="1"/>
  <c r="BN99" i="1"/>
  <c r="E589" i="1"/>
  <c r="Z106" i="1"/>
  <c r="Z110" i="1" s="1"/>
  <c r="BN106" i="1"/>
  <c r="Z108" i="1"/>
  <c r="BN108" i="1"/>
  <c r="Y111" i="1"/>
  <c r="Z114" i="1"/>
  <c r="BN114" i="1"/>
  <c r="Z116" i="1"/>
  <c r="BN116" i="1"/>
  <c r="F589" i="1"/>
  <c r="Z123" i="1"/>
  <c r="Z127" i="1" s="1"/>
  <c r="BN123" i="1"/>
  <c r="Z125" i="1"/>
  <c r="BN125" i="1"/>
  <c r="Y128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8" i="1"/>
  <c r="Z149" i="1" s="1"/>
  <c r="BN148" i="1"/>
  <c r="Z153" i="1"/>
  <c r="Z156" i="1" s="1"/>
  <c r="BN153" i="1"/>
  <c r="BP153" i="1"/>
  <c r="Z155" i="1"/>
  <c r="BN155" i="1"/>
  <c r="Y156" i="1"/>
  <c r="Z159" i="1"/>
  <c r="Z164" i="1" s="1"/>
  <c r="BN159" i="1"/>
  <c r="BP159" i="1"/>
  <c r="Z161" i="1"/>
  <c r="BN161" i="1"/>
  <c r="Z163" i="1"/>
  <c r="BN163" i="1"/>
  <c r="Z167" i="1"/>
  <c r="BN167" i="1"/>
  <c r="BP167" i="1"/>
  <c r="Z169" i="1"/>
  <c r="BN169" i="1"/>
  <c r="Z175" i="1"/>
  <c r="Z183" i="1" s="1"/>
  <c r="BN175" i="1"/>
  <c r="BP175" i="1"/>
  <c r="Z177" i="1"/>
  <c r="BN177" i="1"/>
  <c r="Z179" i="1"/>
  <c r="BN179" i="1"/>
  <c r="Z181" i="1"/>
  <c r="BN181" i="1"/>
  <c r="Y184" i="1"/>
  <c r="I589" i="1"/>
  <c r="Z188" i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Z222" i="1"/>
  <c r="Z227" i="1" s="1"/>
  <c r="BN222" i="1"/>
  <c r="BP222" i="1"/>
  <c r="Z224" i="1"/>
  <c r="BN224" i="1"/>
  <c r="Z226" i="1"/>
  <c r="BN226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0" i="1"/>
  <c r="Z272" i="1"/>
  <c r="BN272" i="1"/>
  <c r="Y273" i="1"/>
  <c r="Z277" i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1" i="1"/>
  <c r="Z292" i="1" s="1"/>
  <c r="BN291" i="1"/>
  <c r="BP291" i="1"/>
  <c r="Y292" i="1"/>
  <c r="Z295" i="1"/>
  <c r="Z297" i="1" s="1"/>
  <c r="BN295" i="1"/>
  <c r="BP295" i="1"/>
  <c r="T589" i="1"/>
  <c r="Z302" i="1"/>
  <c r="BN302" i="1"/>
  <c r="Z303" i="1"/>
  <c r="BN303" i="1"/>
  <c r="Z305" i="1"/>
  <c r="BN305" i="1"/>
  <c r="Z307" i="1"/>
  <c r="BN307" i="1"/>
  <c r="Y310" i="1"/>
  <c r="Z313" i="1"/>
  <c r="Z316" i="1" s="1"/>
  <c r="BN313" i="1"/>
  <c r="Z315" i="1"/>
  <c r="BN315" i="1"/>
  <c r="Z319" i="1"/>
  <c r="Z325" i="1" s="1"/>
  <c r="BN319" i="1"/>
  <c r="BP319" i="1"/>
  <c r="Z321" i="1"/>
  <c r="BN321" i="1"/>
  <c r="Z323" i="1"/>
  <c r="BN323" i="1"/>
  <c r="Z329" i="1"/>
  <c r="Z331" i="1" s="1"/>
  <c r="BN329" i="1"/>
  <c r="Z334" i="1"/>
  <c r="BN334" i="1"/>
  <c r="BP334" i="1"/>
  <c r="Z335" i="1"/>
  <c r="BN335" i="1"/>
  <c r="Z337" i="1"/>
  <c r="BN337" i="1"/>
  <c r="Z341" i="1"/>
  <c r="Z344" i="1" s="1"/>
  <c r="BN341" i="1"/>
  <c r="BP341" i="1"/>
  <c r="Z343" i="1"/>
  <c r="BN343" i="1"/>
  <c r="Z348" i="1"/>
  <c r="Z349" i="1" s="1"/>
  <c r="BN348" i="1"/>
  <c r="BP348" i="1"/>
  <c r="Y349" i="1"/>
  <c r="Z352" i="1"/>
  <c r="BP362" i="1"/>
  <c r="BN362" i="1"/>
  <c r="Z362" i="1"/>
  <c r="BP366" i="1"/>
  <c r="BN366" i="1"/>
  <c r="Z366" i="1"/>
  <c r="Y374" i="1"/>
  <c r="BP378" i="1"/>
  <c r="BN378" i="1"/>
  <c r="Z378" i="1"/>
  <c r="Z380" i="1" s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41" i="1"/>
  <c r="Y445" i="1"/>
  <c r="Y464" i="1"/>
  <c r="Y468" i="1"/>
  <c r="Y475" i="1"/>
  <c r="Y480" i="1"/>
  <c r="Y492" i="1"/>
  <c r="Y498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W589" i="1"/>
  <c r="AA589" i="1"/>
  <c r="X589" i="1"/>
  <c r="Y417" i="1"/>
  <c r="Z420" i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Z443" i="1"/>
  <c r="Z445" i="1" s="1"/>
  <c r="BN443" i="1"/>
  <c r="BP443" i="1"/>
  <c r="Y455" i="1"/>
  <c r="Z458" i="1"/>
  <c r="Z463" i="1" s="1"/>
  <c r="BN458" i="1"/>
  <c r="Z460" i="1"/>
  <c r="BN460" i="1"/>
  <c r="Z462" i="1"/>
  <c r="BN462" i="1"/>
  <c r="Z466" i="1"/>
  <c r="Z467" i="1" s="1"/>
  <c r="BN466" i="1"/>
  <c r="BP466" i="1"/>
  <c r="Z471" i="1"/>
  <c r="Z474" i="1" s="1"/>
  <c r="BN471" i="1"/>
  <c r="BP471" i="1"/>
  <c r="Z473" i="1"/>
  <c r="BN473" i="1"/>
  <c r="Y474" i="1"/>
  <c r="Z478" i="1"/>
  <c r="Z479" i="1" s="1"/>
  <c r="BN478" i="1"/>
  <c r="BP478" i="1"/>
  <c r="Z484" i="1"/>
  <c r="BN484" i="1"/>
  <c r="BP484" i="1"/>
  <c r="Z486" i="1"/>
  <c r="BN486" i="1"/>
  <c r="Z488" i="1"/>
  <c r="BN488" i="1"/>
  <c r="Z490" i="1"/>
  <c r="BN490" i="1"/>
  <c r="Y493" i="1"/>
  <c r="Z496" i="1"/>
  <c r="BN496" i="1"/>
  <c r="Z500" i="1"/>
  <c r="BN500" i="1"/>
  <c r="BP500" i="1"/>
  <c r="BP505" i="1"/>
  <c r="BN505" i="1"/>
  <c r="Z505" i="1"/>
  <c r="Y507" i="1"/>
  <c r="Y512" i="1"/>
  <c r="BP509" i="1"/>
  <c r="BN509" i="1"/>
  <c r="Z509" i="1"/>
  <c r="Z512" i="1" s="1"/>
  <c r="BP532" i="1"/>
  <c r="BN532" i="1"/>
  <c r="Z532" i="1"/>
  <c r="BP534" i="1"/>
  <c r="BN534" i="1"/>
  <c r="Z534" i="1"/>
  <c r="Y536" i="1"/>
  <c r="Y552" i="1"/>
  <c r="BP548" i="1"/>
  <c r="BN548" i="1"/>
  <c r="Z548" i="1"/>
  <c r="Z552" i="1" s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AC589" i="1"/>
  <c r="Y579" i="1" l="1"/>
  <c r="Z565" i="1"/>
  <c r="Z369" i="1"/>
  <c r="Z506" i="1"/>
  <c r="Z492" i="1"/>
  <c r="Z535" i="1"/>
  <c r="Z355" i="1"/>
  <c r="Z338" i="1"/>
  <c r="Z282" i="1"/>
  <c r="Z273" i="1"/>
  <c r="Z261" i="1"/>
  <c r="Z239" i="1"/>
  <c r="Z219" i="1"/>
  <c r="Z170" i="1"/>
  <c r="Z144" i="1"/>
  <c r="Z76" i="1"/>
  <c r="Z36" i="1"/>
  <c r="Z584" i="1" s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<sst xmlns="http://schemas.openxmlformats.org/spreadsheetml/2006/main" count="2416" uniqueCount="780">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</sst>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8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30</v>
      </c>
      <c r="Y160" s="378">
        <f>IFERROR(IF(X160="",0,CEILING((X160/$H160),1)*$H160),"")</f>
        <v>33.6</v>
      </c>
      <c r="Z160" s="36">
        <f>IFERROR(IF(Y160=0,"",ROUNDUP(Y160/H160,0)*0.00937),"")</f>
        <v>7.4959999999999999E-2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32.142857142857139</v>
      </c>
      <c r="BN160" s="64">
        <f>IFERROR(Y160*I160/H160,"0")</f>
        <v>36</v>
      </c>
      <c r="BO160" s="64">
        <f>IFERROR(1/J160*(X160/H160),"0")</f>
        <v>5.9523809523809521E-2</v>
      </c>
      <c r="BP160" s="64">
        <f>IFERROR(1/J160*(Y160/H160),"0")</f>
        <v>6.6666666666666666E-2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7.1428571428571423</v>
      </c>
      <c r="Y164" s="379">
        <f>IFERROR(Y159/H159,"0")+IFERROR(Y160/H160,"0")+IFERROR(Y161/H161,"0")+IFERROR(Y162/H162,"0")+IFERROR(Y163/H163,"0")</f>
        <v>8</v>
      </c>
      <c r="Z164" s="379">
        <f>IFERROR(IF(Z159="",0,Z159),"0")+IFERROR(IF(Z160="",0,Z160),"0")+IFERROR(IF(Z161="",0,Z161),"0")+IFERROR(IF(Z162="",0,Z162),"0")+IFERROR(IF(Z163="",0,Z163),"0")</f>
        <v>7.4959999999999999E-2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30</v>
      </c>
      <c r="Y165" s="379">
        <f>IFERROR(SUM(Y159:Y163),"0")</f>
        <v>33.6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12</v>
      </c>
      <c r="Y259" s="378">
        <f t="shared" si="52"/>
        <v>12</v>
      </c>
      <c r="Z259" s="36">
        <f>IFERROR(IF(Y259=0,"",ROUNDUP(Y259/H259,0)*0.00937),"")</f>
        <v>2.811E-2</v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12.72</v>
      </c>
      <c r="BN259" s="64">
        <f t="shared" si="54"/>
        <v>12.72</v>
      </c>
      <c r="BO259" s="64">
        <f t="shared" si="55"/>
        <v>2.5000000000000001E-2</v>
      </c>
      <c r="BP259" s="64">
        <f t="shared" si="56"/>
        <v>2.5000000000000001E-2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3</v>
      </c>
      <c r="Y261" s="379">
        <f>IFERROR(Y255/H255,"0")+IFERROR(Y256/H256,"0")+IFERROR(Y257/H257,"0")+IFERROR(Y258/H258,"0")+IFERROR(Y259/H259,"0")+IFERROR(Y260/H260,"0")</f>
        <v>3</v>
      </c>
      <c r="Z261" s="379">
        <f>IFERROR(IF(Z255="",0,Z255),"0")+IFERROR(IF(Z256="",0,Z256),"0")+IFERROR(IF(Z257="",0,Z257),"0")+IFERROR(IF(Z258="",0,Z258),"0")+IFERROR(IF(Z259="",0,Z259),"0")+IFERROR(IF(Z260="",0,Z260),"0")</f>
        <v>2.811E-2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12</v>
      </c>
      <c r="Y262" s="379">
        <f>IFERROR(SUM(Y255:Y260),"0")</f>
        <v>12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3000</v>
      </c>
      <c r="Y319" s="378">
        <f t="shared" ref="Y319:Y324" si="62">IFERROR(IF(X319="",0,CEILING((X319/$H319),1)*$H319),"")</f>
        <v>3003</v>
      </c>
      <c r="Z319" s="36">
        <f>IFERROR(IF(Y319=0,"",ROUNDUP(Y319/H319,0)*0.02175),"")</f>
        <v>8.3737499999999994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3214.6153846153848</v>
      </c>
      <c r="BN319" s="64">
        <f t="shared" ref="BN319:BN324" si="64">IFERROR(Y319*I319/H319,"0")</f>
        <v>3217.83</v>
      </c>
      <c r="BO319" s="64">
        <f t="shared" ref="BO319:BO324" si="65">IFERROR(1/J319*(X319/H319),"0")</f>
        <v>6.8681318681318686</v>
      </c>
      <c r="BP319" s="64">
        <f t="shared" ref="BP319:BP324" si="66">IFERROR(1/J319*(Y319/H319),"0")</f>
        <v>6.875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6</v>
      </c>
      <c r="Y322" s="378">
        <f t="shared" si="62"/>
        <v>6</v>
      </c>
      <c r="Z322" s="36">
        <f>IFERROR(IF(Y322=0,"",ROUNDUP(Y322/H322,0)*0.00753),"")</f>
        <v>1.506E-2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6.532</v>
      </c>
      <c r="BN322" s="64">
        <f t="shared" si="64"/>
        <v>6.532</v>
      </c>
      <c r="BO322" s="64">
        <f t="shared" si="65"/>
        <v>1.282051282051282E-2</v>
      </c>
      <c r="BP322" s="64">
        <f t="shared" si="66"/>
        <v>1.282051282051282E-2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386.61538461538464</v>
      </c>
      <c r="Y325" s="379">
        <f>IFERROR(Y319/H319,"0")+IFERROR(Y320/H320,"0")+IFERROR(Y321/H321,"0")+IFERROR(Y322/H322,"0")+IFERROR(Y323/H323,"0")+IFERROR(Y324/H324,"0")</f>
        <v>387</v>
      </c>
      <c r="Z325" s="379">
        <f>IFERROR(IF(Z319="",0,Z319),"0")+IFERROR(IF(Z320="",0,Z320),"0")+IFERROR(IF(Z321="",0,Z321),"0")+IFERROR(IF(Z322="",0,Z322),"0")+IFERROR(IF(Z323="",0,Z323),"0")+IFERROR(IF(Z324="",0,Z324),"0")</f>
        <v>8.3888099999999994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3006</v>
      </c>
      <c r="Y326" s="379">
        <f>IFERROR(SUM(Y319:Y324),"0")</f>
        <v>3009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2.5499999999999998</v>
      </c>
      <c r="Y337" s="378">
        <f>IFERROR(IF(X337="",0,CEILING((X337/$H337),1)*$H337),"")</f>
        <v>2.5499999999999998</v>
      </c>
      <c r="Z337" s="36">
        <f>IFERROR(IF(Y337=0,"",ROUNDUP(Y337/H337,0)*0.00753),"")</f>
        <v>7.5300000000000002E-3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2.9</v>
      </c>
      <c r="BN337" s="64">
        <f>IFERROR(Y337*I337/H337,"0")</f>
        <v>2.9</v>
      </c>
      <c r="BO337" s="64">
        <f>IFERROR(1/J337*(X337/H337),"0")</f>
        <v>6.41025641025641E-3</v>
      </c>
      <c r="BP337" s="64">
        <f>IFERROR(1/J337*(Y337/H337),"0")</f>
        <v>6.41025641025641E-3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1</v>
      </c>
      <c r="Y338" s="379">
        <f>IFERROR(Y334/H334,"0")+IFERROR(Y335/H335,"0")+IFERROR(Y336/H336,"0")+IFERROR(Y337/H337,"0")</f>
        <v>1</v>
      </c>
      <c r="Z338" s="379">
        <f>IFERROR(IF(Z334="",0,Z334),"0")+IFERROR(IF(Z335="",0,Z335),"0")+IFERROR(IF(Z336="",0,Z336),"0")+IFERROR(IF(Z337="",0,Z337),"0")</f>
        <v>7.5300000000000002E-3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2.5499999999999998</v>
      </c>
      <c r="Y339" s="379">
        <f>IFERROR(SUM(Y334:Y337),"0")</f>
        <v>2.5499999999999998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500</v>
      </c>
      <c r="Y363" s="378">
        <f t="shared" si="67"/>
        <v>510</v>
      </c>
      <c r="Z363" s="36">
        <f>IFERROR(IF(Y363=0,"",ROUNDUP(Y363/H363,0)*0.02175),"")</f>
        <v>0.73949999999999994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516</v>
      </c>
      <c r="BN363" s="64">
        <f t="shared" si="69"/>
        <v>526.32000000000005</v>
      </c>
      <c r="BO363" s="64">
        <f t="shared" si="70"/>
        <v>0.69444444444444442</v>
      </c>
      <c r="BP363" s="64">
        <f t="shared" si="71"/>
        <v>0.70833333333333326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33.333333333333336</v>
      </c>
      <c r="Y369" s="379">
        <f>IFERROR(Y360/H360,"0")+IFERROR(Y361/H361,"0")+IFERROR(Y362/H362,"0")+IFERROR(Y363/H363,"0")+IFERROR(Y364/H364,"0")+IFERROR(Y365/H365,"0")+IFERROR(Y366/H366,"0")+IFERROR(Y367/H367,"0")+IFERROR(Y368/H368,"0")</f>
        <v>34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0.73949999999999994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500</v>
      </c>
      <c r="Y370" s="379">
        <f>IFERROR(SUM(Y360:Y368),"0")</f>
        <v>510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0</v>
      </c>
      <c r="Y374" s="379">
        <f>IFERROR(Y372/H372,"0")+IFERROR(Y373/H373,"0")</f>
        <v>0</v>
      </c>
      <c r="Z374" s="379">
        <f>IFERROR(IF(Z372="",0,Z372),"0")+IFERROR(IF(Z373="",0,Z373),"0")</f>
        <v>0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0</v>
      </c>
      <c r="Y375" s="379">
        <f>IFERROR(SUM(Y372:Y373),"0")</f>
        <v>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30</v>
      </c>
      <c r="Y390" s="378">
        <f>IFERROR(IF(X390="",0,CEILING((X390/$H390),1)*$H390),"")</f>
        <v>32.400000000000006</v>
      </c>
      <c r="Z390" s="36">
        <f>IFERROR(IF(Y390=0,"",ROUNDUP(Y390/H390,0)*0.02175),"")</f>
        <v>6.5250000000000002E-2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31.333333333333329</v>
      </c>
      <c r="BN390" s="64">
        <f>IFERROR(Y390*I390/H390,"0")</f>
        <v>33.840000000000003</v>
      </c>
      <c r="BO390" s="64">
        <f>IFERROR(1/J390*(X390/H390),"0")</f>
        <v>4.96031746031746E-2</v>
      </c>
      <c r="BP390" s="64">
        <f>IFERROR(1/J390*(Y390/H390),"0")</f>
        <v>5.3571428571428575E-2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2.7777777777777777</v>
      </c>
      <c r="Y393" s="379">
        <f>IFERROR(Y389/H389,"0")+IFERROR(Y390/H390,"0")+IFERROR(Y391/H391,"0")+IFERROR(Y392/H392,"0")</f>
        <v>3.0000000000000004</v>
      </c>
      <c r="Z393" s="379">
        <f>IFERROR(IF(Z389="",0,Z389),"0")+IFERROR(IF(Z390="",0,Z390),"0")+IFERROR(IF(Z391="",0,Z391),"0")+IFERROR(IF(Z392="",0,Z392),"0")</f>
        <v>6.5250000000000002E-2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30</v>
      </c>
      <c r="Y394" s="379">
        <f>IFERROR(SUM(Y389:Y392),"0")</f>
        <v>32.400000000000006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250</v>
      </c>
      <c r="Y539" s="378">
        <f t="shared" si="99"/>
        <v>252</v>
      </c>
      <c r="Z539" s="36">
        <f>IFERROR(IF(Y539=0,"",ROUNDUP(Y539/H539,0)*0.00753),"")</f>
        <v>0.45180000000000003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265.47619047619048</v>
      </c>
      <c r="BN539" s="64">
        <f t="shared" si="101"/>
        <v>267.60000000000002</v>
      </c>
      <c r="BO539" s="64">
        <f t="shared" si="102"/>
        <v>0.38156288156288154</v>
      </c>
      <c r="BP539" s="64">
        <f t="shared" si="103"/>
        <v>0.38461538461538458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59.523809523809518</v>
      </c>
      <c r="Y545" s="379">
        <f>IFERROR(Y538/H538,"0")+IFERROR(Y539/H539,"0")+IFERROR(Y540/H540,"0")+IFERROR(Y541/H541,"0")+IFERROR(Y542/H542,"0")+IFERROR(Y543/H543,"0")+IFERROR(Y544/H544,"0")</f>
        <v>60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0.45180000000000003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250</v>
      </c>
      <c r="Y546" s="379">
        <f>IFERROR(SUM(Y538:Y544),"0")</f>
        <v>252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3830.55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3851.55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4081.719765567766</v>
      </c>
      <c r="Y580" s="379">
        <f>IFERROR(SUM(BN22:BN576),"0")</f>
        <v>4103.7420000000002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9</v>
      </c>
      <c r="Y581" s="38">
        <f>ROUNDUP(SUM(BP22:BP576),0)</f>
        <v>9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4306.7197655677664</v>
      </c>
      <c r="Y582" s="379">
        <f>GrossWeightTotalR+PalletQtyTotalR*25</f>
        <v>4328.7420000000002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493.39316239316241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496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9.75596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33.6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12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3011.55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510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32.400000000000006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252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2024-09-17T08:26:08Z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