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B17759-09F4-4044-B6EE-D70B6E77B1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F9" i="1"/>
  <c r="J9" i="1"/>
  <c r="Z22" i="1"/>
  <c r="Z23" i="1" s="1"/>
  <c r="BN22" i="1"/>
  <c r="BP22" i="1"/>
  <c r="Y23" i="1"/>
  <c r="X57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Z164" i="1" s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Z492" i="1" s="1"/>
  <c r="Y493" i="1"/>
  <c r="BP489" i="1"/>
  <c r="BN489" i="1"/>
  <c r="Z489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463" i="1" l="1"/>
  <c r="Y581" i="1"/>
  <c r="Z309" i="1"/>
  <c r="Z261" i="1"/>
  <c r="Z183" i="1"/>
  <c r="Z552" i="1"/>
  <c r="Z512" i="1"/>
  <c r="Z440" i="1"/>
  <c r="Z273" i="1"/>
  <c r="Z239" i="1"/>
  <c r="Z205" i="1"/>
  <c r="Z135" i="1"/>
  <c r="Z127" i="1"/>
  <c r="Z101" i="1"/>
  <c r="Z584" i="1" s="1"/>
  <c r="Y583" i="1"/>
  <c r="Y580" i="1"/>
  <c r="Y582" i="1" s="1"/>
  <c r="Z219" i="1"/>
  <c r="Y579" i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<sst xmlns="http://schemas.openxmlformats.org/spreadsheetml/2006/main" count="2416" uniqueCount="780">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</sst>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7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80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8</v>
      </c>
      <c r="Y56" s="378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9.4074074074074066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0.19273999999999999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88</v>
      </c>
      <c r="Y60" s="379">
        <f>IFERROR(SUM(Y53:Y58),"0")</f>
        <v>94.4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10</v>
      </c>
      <c r="Y70" s="378">
        <f t="shared" si="11"/>
        <v>10.8</v>
      </c>
      <c r="Z70" s="36">
        <f>IFERROR(IF(Y70=0,"",ROUNDUP(Y70/H70,0)*0.02175),"")</f>
        <v>2.1749999999999999E-2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10.444444444444443</v>
      </c>
      <c r="BN70" s="64">
        <f t="shared" si="13"/>
        <v>11.28</v>
      </c>
      <c r="BO70" s="64">
        <f t="shared" si="14"/>
        <v>1.653439153439153E-2</v>
      </c>
      <c r="BP70" s="64">
        <f t="shared" si="15"/>
        <v>1.7857142857142856E-2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0.92592592592592582</v>
      </c>
      <c r="Y76" s="379">
        <f>IFERROR(Y68/H68,"0")+IFERROR(Y69/H69,"0")+IFERROR(Y70/H70,"0")+IFERROR(Y71/H71,"0")+IFERROR(Y72/H72,"0")+IFERROR(Y73/H73,"0")+IFERROR(Y74/H74,"0")+IFERROR(Y75/H75,"0")</f>
        <v>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2.1749999999999999E-2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10</v>
      </c>
      <c r="Y77" s="379">
        <f>IFERROR(SUM(Y68:Y75),"0")</f>
        <v>10.8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20</v>
      </c>
      <c r="Y79" s="378">
        <f>IFERROR(IF(X79="",0,CEILING((X79/$H79),1)*$H79),"")</f>
        <v>21.6</v>
      </c>
      <c r="Z79" s="36">
        <f>IFERROR(IF(Y79=0,"",ROUNDUP(Y79/H79,0)*0.02175),"")</f>
        <v>4.3499999999999997E-2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20.888888888888886</v>
      </c>
      <c r="BN79" s="64">
        <f>IFERROR(Y79*I79/H79,"0")</f>
        <v>22.56</v>
      </c>
      <c r="BO79" s="64">
        <f>IFERROR(1/J79*(X79/H79),"0")</f>
        <v>3.306878306878306E-2</v>
      </c>
      <c r="BP79" s="64">
        <f>IFERROR(1/J79*(Y79/H79),"0")</f>
        <v>3.5714285714285712E-2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1.8518518518518516</v>
      </c>
      <c r="Y81" s="379">
        <f>IFERROR(Y79/H79,"0")+IFERROR(Y80/H80,"0")</f>
        <v>2</v>
      </c>
      <c r="Z81" s="379">
        <f>IFERROR(IF(Z79="",0,Z79),"0")+IFERROR(IF(Z80="",0,Z80),"0")</f>
        <v>4.3499999999999997E-2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20</v>
      </c>
      <c r="Y82" s="379">
        <f>IFERROR(SUM(Y79:Y80),"0")</f>
        <v>21.6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70</v>
      </c>
      <c r="Y114" s="378">
        <f>IFERROR(IF(X114="",0,CEILING((X114/$H114),1)*$H114),"")</f>
        <v>75.600000000000009</v>
      </c>
      <c r="Z114" s="36">
        <f>IFERROR(IF(Y114=0,"",ROUNDUP(Y114/H114,0)*0.02175),"")</f>
        <v>0.19574999999999998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74.7</v>
      </c>
      <c r="BN114" s="64">
        <f>IFERROR(Y114*I114/H114,"0")</f>
        <v>80.676000000000016</v>
      </c>
      <c r="BO114" s="64">
        <f>IFERROR(1/J114*(X114/H114),"0")</f>
        <v>0.14880952380952378</v>
      </c>
      <c r="BP114" s="64">
        <f>IFERROR(1/J114*(Y114/H114),"0")</f>
        <v>0.1607142857142857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8.3333333333333321</v>
      </c>
      <c r="Y118" s="379">
        <f>IFERROR(Y113/H113,"0")+IFERROR(Y114/H114,"0")+IFERROR(Y115/H115,"0")+IFERROR(Y116/H116,"0")+IFERROR(Y117/H117,"0")</f>
        <v>9</v>
      </c>
      <c r="Z118" s="379">
        <f>IFERROR(IF(Z113="",0,Z113),"0")+IFERROR(IF(Z114="",0,Z114),"0")+IFERROR(IF(Z115="",0,Z115),"0")+IFERROR(IF(Z116="",0,Z116),"0")+IFERROR(IF(Z117="",0,Z117),"0")</f>
        <v>0.19574999999999998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70</v>
      </c>
      <c r="Y119" s="379">
        <f>IFERROR(SUM(Y113:Y117),"0")</f>
        <v>75.600000000000009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80</v>
      </c>
      <c r="Y139" s="378">
        <f t="shared" si="21"/>
        <v>84</v>
      </c>
      <c r="Z139" s="36">
        <f>IFERROR(IF(Y139=0,"",ROUNDUP(Y139/H139,0)*0.02175),"")</f>
        <v>0.21749999999999997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85.314285714285703</v>
      </c>
      <c r="BN139" s="64">
        <f t="shared" si="23"/>
        <v>89.58</v>
      </c>
      <c r="BO139" s="64">
        <f t="shared" si="24"/>
        <v>0.17006802721088435</v>
      </c>
      <c r="BP139" s="64">
        <f t="shared" si="25"/>
        <v>0.17857142857142855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9.5238095238095237</v>
      </c>
      <c r="Y144" s="379">
        <f>IFERROR(Y138/H138,"0")+IFERROR(Y139/H139,"0")+IFERROR(Y140/H140,"0")+IFERROR(Y141/H141,"0")+IFERROR(Y142/H142,"0")+IFERROR(Y143/H143,"0")</f>
        <v>10</v>
      </c>
      <c r="Z144" s="379">
        <f>IFERROR(IF(Z138="",0,Z138),"0")+IFERROR(IF(Z139="",0,Z139),"0")+IFERROR(IF(Z140="",0,Z140),"0")+IFERROR(IF(Z141="",0,Z141),"0")+IFERROR(IF(Z142="",0,Z142),"0")+IFERROR(IF(Z143="",0,Z143),"0")</f>
        <v>0.21749999999999997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80</v>
      </c>
      <c r="Y145" s="379">
        <f>IFERROR(SUM(Y138:Y143),"0")</f>
        <v>84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40</v>
      </c>
      <c r="Y304" s="378">
        <f t="shared" si="57"/>
        <v>43.2</v>
      </c>
      <c r="Z304" s="36">
        <f>IFERROR(IF(Y304=0,"",ROUNDUP(Y304/H304,0)*0.02175),"")</f>
        <v>8.6999999999999994E-2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41.777777777777771</v>
      </c>
      <c r="BN304" s="64">
        <f t="shared" si="59"/>
        <v>45.12</v>
      </c>
      <c r="BO304" s="64">
        <f t="shared" si="60"/>
        <v>6.613756613756612E-2</v>
      </c>
      <c r="BP304" s="64">
        <f t="shared" si="61"/>
        <v>7.1428571428571425E-2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3.7037037037037033</v>
      </c>
      <c r="Y309" s="379">
        <f>IFERROR(Y301/H301,"0")+IFERROR(Y302/H302,"0")+IFERROR(Y303/H303,"0")+IFERROR(Y304/H304,"0")+IFERROR(Y305/H305,"0")+IFERROR(Y306/H306,"0")+IFERROR(Y307/H307,"0")+IFERROR(Y308/H308,"0")</f>
        <v>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8.6999999999999994E-2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40</v>
      </c>
      <c r="Y310" s="379">
        <f>IFERROR(SUM(Y301:Y308),"0")</f>
        <v>43.2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130</v>
      </c>
      <c r="Y312" s="378">
        <f>IFERROR(IF(X312="",0,CEILING((X312/$H312),1)*$H312),"")</f>
        <v>130.20000000000002</v>
      </c>
      <c r="Z312" s="36">
        <f>IFERROR(IF(Y312=0,"",ROUNDUP(Y312/H312,0)*0.00753),"")</f>
        <v>0.23343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138.04761904761904</v>
      </c>
      <c r="BN312" s="64">
        <f>IFERROR(Y312*I312/H312,"0")</f>
        <v>138.26000000000002</v>
      </c>
      <c r="BO312" s="64">
        <f>IFERROR(1/J312*(X312/H312),"0")</f>
        <v>0.1984126984126984</v>
      </c>
      <c r="BP312" s="64">
        <f>IFERROR(1/J312*(Y312/H312),"0")</f>
        <v>0.19871794871794873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50</v>
      </c>
      <c r="Y313" s="378">
        <f>IFERROR(IF(X313="",0,CEILING((X313/$H313),1)*$H313),"")</f>
        <v>50.400000000000006</v>
      </c>
      <c r="Z313" s="36">
        <f>IFERROR(IF(Y313=0,"",ROUNDUP(Y313/H313,0)*0.00753),"")</f>
        <v>9.0359999999999996E-2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53.095238095238095</v>
      </c>
      <c r="BN313" s="64">
        <f>IFERROR(Y313*I313/H313,"0")</f>
        <v>53.52</v>
      </c>
      <c r="BO313" s="64">
        <f>IFERROR(1/J313*(X313/H313),"0")</f>
        <v>7.6312576312576319E-2</v>
      </c>
      <c r="BP313" s="64">
        <f>IFERROR(1/J313*(Y313/H313),"0")</f>
        <v>7.6923076923076927E-2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42.857142857142861</v>
      </c>
      <c r="Y316" s="379">
        <f>IFERROR(Y312/H312,"0")+IFERROR(Y313/H313,"0")+IFERROR(Y314/H314,"0")+IFERROR(Y315/H315,"0")</f>
        <v>43</v>
      </c>
      <c r="Z316" s="379">
        <f>IFERROR(IF(Z312="",0,Z312),"0")+IFERROR(IF(Z313="",0,Z313),"0")+IFERROR(IF(Z314="",0,Z314),"0")+IFERROR(IF(Z315="",0,Z315),"0")</f>
        <v>0.32379000000000002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180</v>
      </c>
      <c r="Y317" s="379">
        <f>IFERROR(SUM(Y312:Y315),"0")</f>
        <v>180.60000000000002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500</v>
      </c>
      <c r="Y319" s="378">
        <f t="shared" ref="Y319:Y324" si="62">IFERROR(IF(X319="",0,CEILING((X319/$H319),1)*$H319),"")</f>
        <v>507</v>
      </c>
      <c r="Z319" s="36">
        <f>IFERROR(IF(Y319=0,"",ROUNDUP(Y319/H319,0)*0.02175),"")</f>
        <v>1.4137499999999998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535.76923076923083</v>
      </c>
      <c r="BN319" s="64">
        <f t="shared" ref="BN319:BN324" si="64">IFERROR(Y319*I319/H319,"0")</f>
        <v>543.2700000000001</v>
      </c>
      <c r="BO319" s="64">
        <f t="shared" ref="BO319:BO324" si="65">IFERROR(1/J319*(X319/H319),"0")</f>
        <v>1.1446886446886446</v>
      </c>
      <c r="BP319" s="64">
        <f t="shared" ref="BP319:BP324" si="66">IFERROR(1/J319*(Y319/H319),"0")</f>
        <v>1.1607142857142856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64.102564102564102</v>
      </c>
      <c r="Y325" s="379">
        <f>IFERROR(Y319/H319,"0")+IFERROR(Y320/H320,"0")+IFERROR(Y321/H321,"0")+IFERROR(Y322/H322,"0")+IFERROR(Y323/H323,"0")+IFERROR(Y324/H324,"0")</f>
        <v>65</v>
      </c>
      <c r="Z325" s="379">
        <f>IFERROR(IF(Z319="",0,Z319),"0")+IFERROR(IF(Z320="",0,Z320),"0")+IFERROR(IF(Z321="",0,Z321),"0")+IFERROR(IF(Z322="",0,Z322),"0")+IFERROR(IF(Z323="",0,Z323),"0")+IFERROR(IF(Z324="",0,Z324),"0")</f>
        <v>1.4137499999999998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500</v>
      </c>
      <c r="Y326" s="379">
        <f>IFERROR(SUM(Y319:Y324),"0")</f>
        <v>507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6</v>
      </c>
      <c r="Y334" s="378">
        <f>IFERROR(IF(X334="",0,CEILING((X334/$H334),1)*$H334),"")</f>
        <v>6.08</v>
      </c>
      <c r="Z334" s="36">
        <f>IFERROR(IF(Y334=0,"",ROUNDUP(Y334/H334,0)*0.00753),"")</f>
        <v>1.506E-2</v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6.4736842105263159</v>
      </c>
      <c r="BN334" s="64">
        <f>IFERROR(Y334*I334/H334,"0")</f>
        <v>6.56</v>
      </c>
      <c r="BO334" s="64">
        <f>IFERROR(1/J334*(X334/H334),"0")</f>
        <v>1.2651821862348178E-2</v>
      </c>
      <c r="BP334" s="64">
        <f>IFERROR(1/J334*(Y334/H334),"0")</f>
        <v>1.282051282051282E-2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6</v>
      </c>
      <c r="Y335" s="378">
        <f>IFERROR(IF(X335="",0,CEILING((X335/$H335),1)*$H335),"")</f>
        <v>6.08</v>
      </c>
      <c r="Z335" s="36">
        <f>IFERROR(IF(Y335=0,"",ROUNDUP(Y335/H335,0)*0.00753),"")</f>
        <v>1.506E-2</v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6.5526315789473681</v>
      </c>
      <c r="BN335" s="64">
        <f>IFERROR(Y335*I335/H335,"0")</f>
        <v>6.6400000000000006</v>
      </c>
      <c r="BO335" s="64">
        <f>IFERROR(1/J335*(X335/H335),"0")</f>
        <v>1.2651821862348178E-2</v>
      </c>
      <c r="BP335" s="64">
        <f>IFERROR(1/J335*(Y335/H335),"0")</f>
        <v>1.282051282051282E-2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3.9473684210526314</v>
      </c>
      <c r="Y338" s="379">
        <f>IFERROR(Y334/H334,"0")+IFERROR(Y335/H335,"0")+IFERROR(Y336/H336,"0")+IFERROR(Y337/H337,"0")</f>
        <v>4</v>
      </c>
      <c r="Z338" s="379">
        <f>IFERROR(IF(Z334="",0,Z334),"0")+IFERROR(IF(Z335="",0,Z335),"0")+IFERROR(IF(Z336="",0,Z336),"0")+IFERROR(IF(Z337="",0,Z337),"0")</f>
        <v>3.0120000000000001E-2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12</v>
      </c>
      <c r="Y339" s="379">
        <f>IFERROR(SUM(Y334:Y337),"0")</f>
        <v>12.16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180</v>
      </c>
      <c r="Y352" s="378">
        <f>IFERROR(IF(X352="",0,CEILING((X352/$H352),1)*$H352),"")</f>
        <v>186.29999999999998</v>
      </c>
      <c r="Z352" s="36">
        <f>IFERROR(IF(Y352=0,"",ROUNDUP(Y352/H352,0)*0.02175),"")</f>
        <v>0.50024999999999997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192.53333333333333</v>
      </c>
      <c r="BN352" s="64">
        <f>IFERROR(Y352*I352/H352,"0")</f>
        <v>199.27199999999999</v>
      </c>
      <c r="BO352" s="64">
        <f>IFERROR(1/J352*(X352/H352),"0")</f>
        <v>0.3968253968253968</v>
      </c>
      <c r="BP352" s="64">
        <f>IFERROR(1/J352*(Y352/H352),"0")</f>
        <v>0.4107142857142857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22.222222222222221</v>
      </c>
      <c r="Y355" s="379">
        <f>IFERROR(Y352/H352,"0")+IFERROR(Y353/H353,"0")+IFERROR(Y354/H354,"0")</f>
        <v>23</v>
      </c>
      <c r="Z355" s="379">
        <f>IFERROR(IF(Z352="",0,Z352),"0")+IFERROR(IF(Z353="",0,Z353),"0")+IFERROR(IF(Z354="",0,Z354),"0")</f>
        <v>0.50024999999999997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180</v>
      </c>
      <c r="Y356" s="379">
        <f>IFERROR(SUM(Y352:Y354),"0")</f>
        <v>186.29999999999998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350</v>
      </c>
      <c r="Y361" s="378">
        <f t="shared" si="67"/>
        <v>360</v>
      </c>
      <c r="Z361" s="36">
        <f>IFERROR(IF(Y361=0,"",ROUNDUP(Y361/H361,0)*0.02175),"")</f>
        <v>0.52200000000000002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361.2</v>
      </c>
      <c r="BN361" s="64">
        <f t="shared" si="69"/>
        <v>371.52000000000004</v>
      </c>
      <c r="BO361" s="64">
        <f t="shared" si="70"/>
        <v>0.48611111111111105</v>
      </c>
      <c r="BP361" s="64">
        <f t="shared" si="71"/>
        <v>0.5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190</v>
      </c>
      <c r="Y363" s="378">
        <f t="shared" si="67"/>
        <v>195</v>
      </c>
      <c r="Z363" s="36">
        <f>IFERROR(IF(Y363=0,"",ROUNDUP(Y363/H363,0)*0.02175),"")</f>
        <v>0.28275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196.08</v>
      </c>
      <c r="BN363" s="64">
        <f t="shared" si="69"/>
        <v>201.23999999999998</v>
      </c>
      <c r="BO363" s="64">
        <f t="shared" si="70"/>
        <v>0.26388888888888884</v>
      </c>
      <c r="BP363" s="64">
        <f t="shared" si="71"/>
        <v>0.27083333333333331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1100</v>
      </c>
      <c r="Y365" s="378">
        <f t="shared" si="67"/>
        <v>1110</v>
      </c>
      <c r="Z365" s="36">
        <f>IFERROR(IF(Y365=0,"",ROUNDUP(Y365/H365,0)*0.02175),"")</f>
        <v>1.6094999999999999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1135.2</v>
      </c>
      <c r="BN365" s="64">
        <f t="shared" si="69"/>
        <v>1145.52</v>
      </c>
      <c r="BO365" s="64">
        <f t="shared" si="70"/>
        <v>1.5277777777777777</v>
      </c>
      <c r="BP365" s="64">
        <f t="shared" si="71"/>
        <v>1.5416666666666665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109.33333333333333</v>
      </c>
      <c r="Y369" s="379">
        <f>IFERROR(Y360/H360,"0")+IFERROR(Y361/H361,"0")+IFERROR(Y362/H362,"0")+IFERROR(Y363/H363,"0")+IFERROR(Y364/H364,"0")+IFERROR(Y365/H365,"0")+IFERROR(Y366/H366,"0")+IFERROR(Y367/H367,"0")+IFERROR(Y368/H368,"0")</f>
        <v>111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2.41425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1640</v>
      </c>
      <c r="Y370" s="379">
        <f>IFERROR(SUM(Y360:Y368),"0")</f>
        <v>1665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66.666666666666671</v>
      </c>
      <c r="Y374" s="379">
        <f>IFERROR(Y372/H372,"0")+IFERROR(Y373/H373,"0")</f>
        <v>67</v>
      </c>
      <c r="Z374" s="379">
        <f>IFERROR(IF(Z372="",0,Z372),"0")+IFERROR(IF(Z373="",0,Z373),"0")</f>
        <v>1.4572499999999999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1000</v>
      </c>
      <c r="Y375" s="379">
        <f>IFERROR(SUM(Y372:Y373),"0")</f>
        <v>1005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30</v>
      </c>
      <c r="Y420" s="378">
        <f t="shared" si="72"/>
        <v>33.6</v>
      </c>
      <c r="Z420" s="36">
        <f>IFERROR(IF(Y420=0,"",ROUNDUP(Y420/H420,0)*0.00753),"")</f>
        <v>6.0240000000000002E-2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31.642857142857135</v>
      </c>
      <c r="BN420" s="64">
        <f t="shared" si="74"/>
        <v>35.44</v>
      </c>
      <c r="BO420" s="64">
        <f t="shared" si="75"/>
        <v>4.5787545787545784E-2</v>
      </c>
      <c r="BP420" s="64">
        <f t="shared" si="76"/>
        <v>5.128205128205128E-2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19.047619047619047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0.15060000000000001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80</v>
      </c>
      <c r="Y441" s="379">
        <f>IFERROR(SUM(Y419:Y439),"0")</f>
        <v>84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15</v>
      </c>
      <c r="Y457" s="378">
        <f t="shared" ref="Y457:Y462" si="78">IFERROR(IF(X457="",0,CEILING((X457/$H457),1)*$H457),"")</f>
        <v>16.8</v>
      </c>
      <c r="Z457" s="36">
        <f>IFERROR(IF(Y457=0,"",ROUNDUP(Y457/H457,0)*0.00753),"")</f>
        <v>3.0120000000000001E-2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15.821428571428568</v>
      </c>
      <c r="BN457" s="64">
        <f t="shared" ref="BN457:BN462" si="80">IFERROR(Y457*I457/H457,"0")</f>
        <v>17.72</v>
      </c>
      <c r="BO457" s="64">
        <f t="shared" ref="BO457:BO462" si="81">IFERROR(1/J457*(X457/H457),"0")</f>
        <v>2.2893772893772892E-2</v>
      </c>
      <c r="BP457" s="64">
        <f t="shared" ref="BP457:BP462" si="82">IFERROR(1/J457*(Y457/H457),"0")</f>
        <v>2.564102564102564E-2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3.5714285714285712</v>
      </c>
      <c r="Y463" s="379">
        <f>IFERROR(Y457/H457,"0")+IFERROR(Y458/H458,"0")+IFERROR(Y459/H459,"0")+IFERROR(Y460/H460,"0")+IFERROR(Y461/H461,"0")+IFERROR(Y462/H462,"0")</f>
        <v>4</v>
      </c>
      <c r="Z463" s="379">
        <f>IFERROR(IF(Z457="",0,Z457),"0")+IFERROR(IF(Z458="",0,Z458),"0")+IFERROR(IF(Z459="",0,Z459),"0")+IFERROR(IF(Z460="",0,Z460),"0")+IFERROR(IF(Z461="",0,Z461),"0")+IFERROR(IF(Z462="",0,Z462),"0")</f>
        <v>3.0120000000000001E-2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15</v>
      </c>
      <c r="Y464" s="379">
        <f>IFERROR(SUM(Y457:Y462),"0")</f>
        <v>16.8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300</v>
      </c>
      <c r="Y489" s="378">
        <f t="shared" si="83"/>
        <v>300.96000000000004</v>
      </c>
      <c r="Z489" s="36">
        <f t="shared" si="84"/>
        <v>0.68171999999999999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320.45454545454544</v>
      </c>
      <c r="BN489" s="64">
        <f t="shared" si="86"/>
        <v>321.48</v>
      </c>
      <c r="BO489" s="64">
        <f t="shared" si="87"/>
        <v>0.54632867132867136</v>
      </c>
      <c r="BP489" s="64">
        <f t="shared" si="88"/>
        <v>0.54807692307692313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56.818181818181813</v>
      </c>
      <c r="Y492" s="379">
        <f>IFERROR(Y484/H484,"0")+IFERROR(Y485/H485,"0")+IFERROR(Y486/H486,"0")+IFERROR(Y487/H487,"0")+IFERROR(Y488/H488,"0")+IFERROR(Y489/H489,"0")+IFERROR(Y490/H490,"0")+IFERROR(Y491/H491,"0")</f>
        <v>57.000000000000007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0.68171999999999999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300</v>
      </c>
      <c r="Y493" s="379">
        <f>IFERROR(SUM(Y484:Y491),"0")</f>
        <v>300.96000000000004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180</v>
      </c>
      <c r="Y495" s="378">
        <f>IFERROR(IF(X495="",0,CEILING((X495/$H495),1)*$H495),"")</f>
        <v>184.8</v>
      </c>
      <c r="Z495" s="36">
        <f>IFERROR(IF(Y495=0,"",ROUNDUP(Y495/H495,0)*0.01196),"")</f>
        <v>0.41860000000000003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192.27272727272725</v>
      </c>
      <c r="BN495" s="64">
        <f>IFERROR(Y495*I495/H495,"0")</f>
        <v>197.39999999999998</v>
      </c>
      <c r="BO495" s="64">
        <f>IFERROR(1/J495*(X495/H495),"0")</f>
        <v>0.32779720279720276</v>
      </c>
      <c r="BP495" s="64">
        <f>IFERROR(1/J495*(Y495/H495),"0")</f>
        <v>0.33653846153846156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34.090909090909086</v>
      </c>
      <c r="Y497" s="379">
        <f>IFERROR(Y495/H495,"0")+IFERROR(Y496/H496,"0")</f>
        <v>35</v>
      </c>
      <c r="Z497" s="379">
        <f>IFERROR(IF(Z495="",0,Z495),"0")+IFERROR(IF(Z496="",0,Z496),"0")</f>
        <v>0.41860000000000003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180</v>
      </c>
      <c r="Y498" s="379">
        <f>IFERROR(SUM(Y495:Y496),"0")</f>
        <v>184.8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150</v>
      </c>
      <c r="Y500" s="378">
        <f t="shared" ref="Y500:Y505" si="89">IFERROR(IF(X500="",0,CEILING((X500/$H500),1)*$H500),"")</f>
        <v>153.12</v>
      </c>
      <c r="Z500" s="36">
        <f>IFERROR(IF(Y500=0,"",ROUNDUP(Y500/H500,0)*0.01196),"")</f>
        <v>0.34683999999999998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160.22727272727272</v>
      </c>
      <c r="BN500" s="64">
        <f t="shared" ref="BN500:BN505" si="91">IFERROR(Y500*I500/H500,"0")</f>
        <v>163.56</v>
      </c>
      <c r="BO500" s="64">
        <f t="shared" ref="BO500:BO505" si="92">IFERROR(1/J500*(X500/H500),"0")</f>
        <v>0.27316433566433568</v>
      </c>
      <c r="BP500" s="64">
        <f t="shared" ref="BP500:BP505" si="93">IFERROR(1/J500*(Y500/H500),"0")</f>
        <v>0.27884615384615385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110</v>
      </c>
      <c r="Y502" s="378">
        <f t="shared" si="89"/>
        <v>110.88000000000001</v>
      </c>
      <c r="Z502" s="36">
        <f>IFERROR(IF(Y502=0,"",ROUNDUP(Y502/H502,0)*0.01196),"")</f>
        <v>0.25115999999999999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117.49999999999999</v>
      </c>
      <c r="BN502" s="64">
        <f t="shared" si="91"/>
        <v>118.44</v>
      </c>
      <c r="BO502" s="64">
        <f t="shared" si="92"/>
        <v>0.20032051282051283</v>
      </c>
      <c r="BP502" s="64">
        <f t="shared" si="93"/>
        <v>0.20192307692307693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58.712121212121204</v>
      </c>
      <c r="Y506" s="379">
        <f>IFERROR(Y500/H500,"0")+IFERROR(Y501/H501,"0")+IFERROR(Y502/H502,"0")+IFERROR(Y503/H503,"0")+IFERROR(Y504/H504,"0")+IFERROR(Y505/H505,"0")</f>
        <v>60</v>
      </c>
      <c r="Z506" s="379">
        <f>IFERROR(IF(Z500="",0,Z500),"0")+IFERROR(IF(Z501="",0,Z501),"0")+IFERROR(IF(Z502="",0,Z502),"0")+IFERROR(IF(Z503="",0,Z503),"0")+IFERROR(IF(Z504="",0,Z504),"0")+IFERROR(IF(Z505="",0,Z505),"0")</f>
        <v>0.71760000000000002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310</v>
      </c>
      <c r="Y507" s="379">
        <f>IFERROR(SUM(Y500:Y505),"0")</f>
        <v>316.8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120</v>
      </c>
      <c r="Y523" s="378">
        <f t="shared" si="94"/>
        <v>120</v>
      </c>
      <c r="Z523" s="36">
        <f>IFERROR(IF(Y523=0,"",ROUNDUP(Y523/H523,0)*0.02175),"")</f>
        <v>0.21749999999999997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124.80000000000001</v>
      </c>
      <c r="BN523" s="64">
        <f t="shared" si="96"/>
        <v>124.80000000000001</v>
      </c>
      <c r="BO523" s="64">
        <f t="shared" si="97"/>
        <v>0.17857142857142855</v>
      </c>
      <c r="BP523" s="64">
        <f t="shared" si="98"/>
        <v>0.17857142857142855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10</v>
      </c>
      <c r="Y528" s="379">
        <f>IFERROR(Y521/H521,"0")+IFERROR(Y522/H522,"0")+IFERROR(Y523/H523,"0")+IFERROR(Y524/H524,"0")+IFERROR(Y525/H525,"0")+IFERROR(Y526/H526,"0")+IFERROR(Y527/H527,"0")</f>
        <v>10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0.21749999999999997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120</v>
      </c>
      <c r="Y529" s="379">
        <f>IFERROR(SUM(Y521:Y527),"0")</f>
        <v>120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200</v>
      </c>
      <c r="Y539" s="378">
        <f t="shared" si="99"/>
        <v>201.60000000000002</v>
      </c>
      <c r="Z539" s="36">
        <f>IFERROR(IF(Y539=0,"",ROUNDUP(Y539/H539,0)*0.00753),"")</f>
        <v>0.36143999999999998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212.38095238095238</v>
      </c>
      <c r="BN539" s="64">
        <f t="shared" si="101"/>
        <v>214.08</v>
      </c>
      <c r="BO539" s="64">
        <f t="shared" si="102"/>
        <v>0.30525030525030528</v>
      </c>
      <c r="BP539" s="64">
        <f t="shared" si="103"/>
        <v>0.30769230769230771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47.61904761904762</v>
      </c>
      <c r="Y545" s="379">
        <f>IFERROR(Y538/H538,"0")+IFERROR(Y539/H539,"0")+IFERROR(Y540/H540,"0")+IFERROR(Y541/H541,"0")+IFERROR(Y542/H542,"0")+IFERROR(Y543/H543,"0")+IFERROR(Y544/H544,"0")</f>
        <v>48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0.36143999999999998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200</v>
      </c>
      <c r="Y546" s="379">
        <f>IFERROR(SUM(Y538:Y544),"0")</f>
        <v>201.60000000000002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30</v>
      </c>
      <c r="Y548" s="378">
        <f>IFERROR(IF(X548="",0,CEILING((X548/$H548),1)*$H548),"")</f>
        <v>31.2</v>
      </c>
      <c r="Z548" s="36">
        <f>IFERROR(IF(Y548=0,"",ROUNDUP(Y548/H548,0)*0.02175),"")</f>
        <v>8.6999999999999994E-2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32.169230769230772</v>
      </c>
      <c r="BN548" s="64">
        <f>IFERROR(Y548*I548/H548,"0")</f>
        <v>33.456000000000003</v>
      </c>
      <c r="BO548" s="64">
        <f>IFERROR(1/J548*(X548/H548),"0")</f>
        <v>6.8681318681318673E-2</v>
      </c>
      <c r="BP548" s="64">
        <f>IFERROR(1/J548*(Y548/H548),"0")</f>
        <v>7.1428571428571425E-2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3.8461538461538463</v>
      </c>
      <c r="Y552" s="379">
        <f>IFERROR(Y548/H548,"0")+IFERROR(Y549/H549,"0")+IFERROR(Y550/H550,"0")+IFERROR(Y551/H551,"0")</f>
        <v>4</v>
      </c>
      <c r="Z552" s="379">
        <f>IFERROR(IF(Z548="",0,Z548),"0")+IFERROR(IF(Z549="",0,Z549),"0")+IFERROR(IF(Z550="",0,Z550),"0")+IFERROR(IF(Z551="",0,Z551),"0")</f>
        <v>8.6999999999999994E-2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30</v>
      </c>
      <c r="Y553" s="379">
        <f>IFERROR(SUM(Y548:Y551),"0")</f>
        <v>31.2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5055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5141.8200000000006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5295.5288898820481</v>
      </c>
      <c r="Y580" s="379">
        <f>IFERROR(SUM(BN22:BN576),"0")</f>
        <v>5386.8339999999998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9</v>
      </c>
      <c r="Y581" s="38">
        <f>ROUNDUP(SUM(BP22:BP576),0)</f>
        <v>9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5520.5288898820481</v>
      </c>
      <c r="Y582" s="379">
        <f>GrossWeightTotalR+PalletQtyTotalR*25</f>
        <v>5611.8339999999998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576.58079055447467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587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9.5622299999999996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94.4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32.400000000000006</v>
      </c>
      <c r="E589" s="46">
        <f>IFERROR(Y105*1,"0")+IFERROR(Y106*1,"0")+IFERROR(Y107*1,"0")+IFERROR(Y108*1,"0")+IFERROR(Y109*1,"0")+IFERROR(Y113*1,"0")+IFERROR(Y114*1,"0")+IFERROR(Y115*1,"0")+IFERROR(Y116*1,"0")+IFERROR(Y117*1,"0")</f>
        <v>75.600000000000009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84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742.96000000000015</v>
      </c>
      <c r="U589" s="46">
        <f>IFERROR(Y348*1,"0")+IFERROR(Y352*1,"0")+IFERROR(Y353*1,"0")+IFERROR(Y354*1,"0")</f>
        <v>186.29999999999998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2670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84</v>
      </c>
      <c r="Y589" s="46">
        <f>IFERROR(Y453*1,"0")+IFERROR(Y457*1,"0")+IFERROR(Y458*1,"0")+IFERROR(Y459*1,"0")+IFERROR(Y460*1,"0")+IFERROR(Y461*1,"0")+IFERROR(Y462*1,"0")+IFERROR(Y466*1,"0")</f>
        <v>16.8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802.56000000000006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352.8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