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3,25 Симф КИ\"/>
    </mc:Choice>
  </mc:AlternateContent>
  <xr:revisionPtr revIDLastSave="0" documentId="13_ncr:1_{699C5830-1F77-4592-AA30-01EAA43AEED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3" i="1" l="1"/>
  <c r="AJ111" i="1"/>
  <c r="AJ46" i="1"/>
  <c r="AJ68" i="1"/>
  <c r="AJ104" i="1"/>
  <c r="AJ105" i="1"/>
  <c r="AJ113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6" i="1"/>
  <c r="AI107" i="1"/>
  <c r="AI108" i="1"/>
  <c r="AI109" i="1"/>
  <c r="AI110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2" i="1"/>
  <c r="AH93" i="1"/>
  <c r="AH94" i="1"/>
  <c r="AH95" i="1"/>
  <c r="AH96" i="1"/>
  <c r="AH97" i="1"/>
  <c r="AH99" i="1"/>
  <c r="AH100" i="1"/>
  <c r="AH102" i="1"/>
  <c r="AH103" i="1"/>
  <c r="AH105" i="1"/>
  <c r="AH106" i="1"/>
  <c r="AH107" i="1"/>
  <c r="AH108" i="1"/>
  <c r="AH109" i="1"/>
  <c r="AH110" i="1"/>
  <c r="AH111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W9" i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W113" i="1"/>
  <c r="Z113" i="1" s="1"/>
  <c r="W115" i="1"/>
  <c r="Z115" i="1" s="1"/>
  <c r="W117" i="1"/>
  <c r="Z117" i="1" s="1"/>
  <c r="W119" i="1"/>
  <c r="Z11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AD114" i="1"/>
  <c r="W114" i="1" s="1"/>
  <c r="Z114" i="1" s="1"/>
  <c r="AD115" i="1"/>
  <c r="AD116" i="1"/>
  <c r="W116" i="1" s="1"/>
  <c r="Z116" i="1" s="1"/>
  <c r="AD117" i="1"/>
  <c r="AD118" i="1"/>
  <c r="W118" i="1" s="1"/>
  <c r="Z118" i="1" s="1"/>
  <c r="AD119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Y8" i="1" s="1"/>
  <c r="M9" i="1"/>
  <c r="M10" i="1"/>
  <c r="M11" i="1"/>
  <c r="M12" i="1"/>
  <c r="M13" i="1"/>
  <c r="M14" i="1"/>
  <c r="Y14" i="1" s="1"/>
  <c r="M15" i="1"/>
  <c r="M16" i="1"/>
  <c r="M17" i="1"/>
  <c r="M18" i="1"/>
  <c r="M19" i="1"/>
  <c r="M20" i="1"/>
  <c r="Y20" i="1" s="1"/>
  <c r="M21" i="1"/>
  <c r="M22" i="1"/>
  <c r="M23" i="1"/>
  <c r="M24" i="1"/>
  <c r="M25" i="1"/>
  <c r="M26" i="1"/>
  <c r="M27" i="1"/>
  <c r="M28" i="1"/>
  <c r="M29" i="1"/>
  <c r="M30" i="1"/>
  <c r="Y30" i="1" s="1"/>
  <c r="M31" i="1"/>
  <c r="M32" i="1"/>
  <c r="M33" i="1"/>
  <c r="M34" i="1"/>
  <c r="M35" i="1"/>
  <c r="M36" i="1"/>
  <c r="Y36" i="1" s="1"/>
  <c r="M37" i="1"/>
  <c r="M38" i="1"/>
  <c r="M39" i="1"/>
  <c r="M40" i="1"/>
  <c r="M41" i="1"/>
  <c r="M42" i="1"/>
  <c r="M43" i="1"/>
  <c r="M44" i="1"/>
  <c r="M45" i="1"/>
  <c r="M46" i="1"/>
  <c r="Y46" i="1" s="1"/>
  <c r="M47" i="1"/>
  <c r="M48" i="1"/>
  <c r="M49" i="1"/>
  <c r="M50" i="1"/>
  <c r="M51" i="1"/>
  <c r="M52" i="1"/>
  <c r="Y52" i="1" s="1"/>
  <c r="M53" i="1"/>
  <c r="M54" i="1"/>
  <c r="M55" i="1"/>
  <c r="M56" i="1"/>
  <c r="M57" i="1"/>
  <c r="M58" i="1"/>
  <c r="M59" i="1"/>
  <c r="M60" i="1"/>
  <c r="Y60" i="1" s="1"/>
  <c r="M61" i="1"/>
  <c r="M62" i="1"/>
  <c r="Y62" i="1" s="1"/>
  <c r="M63" i="1"/>
  <c r="M64" i="1"/>
  <c r="M65" i="1"/>
  <c r="M66" i="1"/>
  <c r="M67" i="1"/>
  <c r="M68" i="1"/>
  <c r="Y68" i="1" s="1"/>
  <c r="M69" i="1"/>
  <c r="M70" i="1"/>
  <c r="Y70" i="1" s="1"/>
  <c r="M71" i="1"/>
  <c r="M72" i="1"/>
  <c r="M73" i="1"/>
  <c r="M74" i="1"/>
  <c r="M75" i="1"/>
  <c r="M76" i="1"/>
  <c r="Y76" i="1" s="1"/>
  <c r="M77" i="1"/>
  <c r="M78" i="1"/>
  <c r="Y78" i="1" s="1"/>
  <c r="M79" i="1"/>
  <c r="M80" i="1"/>
  <c r="M81" i="1"/>
  <c r="M82" i="1"/>
  <c r="M83" i="1"/>
  <c r="M84" i="1"/>
  <c r="Y84" i="1" s="1"/>
  <c r="M85" i="1"/>
  <c r="M86" i="1"/>
  <c r="Y86" i="1" s="1"/>
  <c r="M87" i="1"/>
  <c r="M88" i="1"/>
  <c r="M89" i="1"/>
  <c r="M90" i="1"/>
  <c r="M91" i="1"/>
  <c r="M92" i="1"/>
  <c r="Y92" i="1" s="1"/>
  <c r="M93" i="1"/>
  <c r="M94" i="1"/>
  <c r="Y94" i="1" s="1"/>
  <c r="M95" i="1"/>
  <c r="M96" i="1"/>
  <c r="M97" i="1"/>
  <c r="M98" i="1"/>
  <c r="Y98" i="1" s="1"/>
  <c r="M99" i="1"/>
  <c r="M100" i="1"/>
  <c r="Y100" i="1" s="1"/>
  <c r="M101" i="1"/>
  <c r="M102" i="1"/>
  <c r="Y102" i="1" s="1"/>
  <c r="M103" i="1"/>
  <c r="M104" i="1"/>
  <c r="Y104" i="1" s="1"/>
  <c r="M105" i="1"/>
  <c r="M106" i="1"/>
  <c r="Y106" i="1" s="1"/>
  <c r="M107" i="1"/>
  <c r="M108" i="1"/>
  <c r="Y108" i="1" s="1"/>
  <c r="M109" i="1"/>
  <c r="M110" i="1"/>
  <c r="Y110" i="1" s="1"/>
  <c r="M111" i="1"/>
  <c r="M112" i="1"/>
  <c r="Y112" i="1" s="1"/>
  <c r="M113" i="1"/>
  <c r="M114" i="1"/>
  <c r="Y114" i="1" s="1"/>
  <c r="M115" i="1"/>
  <c r="M116" i="1"/>
  <c r="Y116" i="1" s="1"/>
  <c r="M117" i="1"/>
  <c r="M118" i="1"/>
  <c r="Y118" i="1" s="1"/>
  <c r="M119" i="1"/>
  <c r="M7" i="1"/>
  <c r="Y7" i="1" s="1"/>
  <c r="L8" i="1"/>
  <c r="L9" i="1"/>
  <c r="L10" i="1"/>
  <c r="L11" i="1"/>
  <c r="L12" i="1"/>
  <c r="L13" i="1"/>
  <c r="Y13" i="1" s="1"/>
  <c r="L14" i="1"/>
  <c r="L15" i="1"/>
  <c r="L16" i="1"/>
  <c r="L17" i="1"/>
  <c r="Y17" i="1" s="1"/>
  <c r="L18" i="1"/>
  <c r="L19" i="1"/>
  <c r="L20" i="1"/>
  <c r="L21" i="1"/>
  <c r="Y21" i="1" s="1"/>
  <c r="L22" i="1"/>
  <c r="L23" i="1"/>
  <c r="L24" i="1"/>
  <c r="L25" i="1"/>
  <c r="Y25" i="1" s="1"/>
  <c r="L26" i="1"/>
  <c r="L27" i="1"/>
  <c r="L28" i="1"/>
  <c r="L29" i="1"/>
  <c r="Y29" i="1" s="1"/>
  <c r="L30" i="1"/>
  <c r="L31" i="1"/>
  <c r="L32" i="1"/>
  <c r="L33" i="1"/>
  <c r="Y33" i="1" s="1"/>
  <c r="L34" i="1"/>
  <c r="L35" i="1"/>
  <c r="L36" i="1"/>
  <c r="L37" i="1"/>
  <c r="Y37" i="1" s="1"/>
  <c r="L38" i="1"/>
  <c r="L39" i="1"/>
  <c r="L40" i="1"/>
  <c r="L41" i="1"/>
  <c r="Y41" i="1" s="1"/>
  <c r="L42" i="1"/>
  <c r="L43" i="1"/>
  <c r="L44" i="1"/>
  <c r="L45" i="1"/>
  <c r="Y45" i="1" s="1"/>
  <c r="L46" i="1"/>
  <c r="L47" i="1"/>
  <c r="L48" i="1"/>
  <c r="L49" i="1"/>
  <c r="Y49" i="1" s="1"/>
  <c r="L50" i="1"/>
  <c r="L51" i="1"/>
  <c r="L52" i="1"/>
  <c r="L53" i="1"/>
  <c r="Y53" i="1" s="1"/>
  <c r="L54" i="1"/>
  <c r="L55" i="1"/>
  <c r="L56" i="1"/>
  <c r="L57" i="1"/>
  <c r="Y57" i="1" s="1"/>
  <c r="L58" i="1"/>
  <c r="L59" i="1"/>
  <c r="L60" i="1"/>
  <c r="L61" i="1"/>
  <c r="Y61" i="1" s="1"/>
  <c r="L62" i="1"/>
  <c r="L63" i="1"/>
  <c r="L64" i="1"/>
  <c r="L65" i="1"/>
  <c r="Y65" i="1" s="1"/>
  <c r="L66" i="1"/>
  <c r="L67" i="1"/>
  <c r="L68" i="1"/>
  <c r="L69" i="1"/>
  <c r="Y69" i="1" s="1"/>
  <c r="L70" i="1"/>
  <c r="L71" i="1"/>
  <c r="L72" i="1"/>
  <c r="L73" i="1"/>
  <c r="Y73" i="1" s="1"/>
  <c r="L74" i="1"/>
  <c r="L75" i="1"/>
  <c r="L76" i="1"/>
  <c r="L77" i="1"/>
  <c r="Y77" i="1" s="1"/>
  <c r="L78" i="1"/>
  <c r="L79" i="1"/>
  <c r="L80" i="1"/>
  <c r="L81" i="1"/>
  <c r="Y81" i="1" s="1"/>
  <c r="L82" i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7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7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7" i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H112" i="1"/>
  <c r="AJ112" i="1" s="1"/>
  <c r="H113" i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7" i="1"/>
  <c r="Y9" i="1" l="1"/>
  <c r="Z9" i="1"/>
  <c r="Y90" i="1"/>
  <c r="Y88" i="1"/>
  <c r="Y82" i="1"/>
  <c r="Y80" i="1"/>
  <c r="Y74" i="1"/>
  <c r="Y72" i="1"/>
  <c r="Y66" i="1"/>
  <c r="Y64" i="1"/>
  <c r="Y58" i="1"/>
  <c r="Y54" i="1"/>
  <c r="Y44" i="1"/>
  <c r="Y38" i="1"/>
  <c r="Y28" i="1"/>
  <c r="Y22" i="1"/>
  <c r="Y12" i="1"/>
  <c r="Y56" i="1"/>
  <c r="Y50" i="1"/>
  <c r="Y48" i="1"/>
  <c r="Y42" i="1"/>
  <c r="Y40" i="1"/>
  <c r="Y34" i="1"/>
  <c r="Y32" i="1"/>
  <c r="Y26" i="1"/>
  <c r="Y24" i="1"/>
  <c r="Y18" i="1"/>
  <c r="Y16" i="1"/>
  <c r="Y10" i="1"/>
  <c r="AD6" i="1"/>
  <c r="AJ6" i="1"/>
  <c r="Y35" i="1"/>
  <c r="Y31" i="1"/>
  <c r="Y27" i="1"/>
  <c r="Y23" i="1"/>
  <c r="Y19" i="1"/>
  <c r="Y15" i="1"/>
  <c r="Y11" i="1"/>
  <c r="X6" i="1"/>
  <c r="Y79" i="1"/>
  <c r="Y75" i="1"/>
  <c r="Y71" i="1"/>
  <c r="Y67" i="1"/>
  <c r="Y63" i="1"/>
  <c r="Y59" i="1"/>
  <c r="Y55" i="1"/>
  <c r="Y51" i="1"/>
  <c r="Y47" i="1"/>
  <c r="Y43" i="1"/>
  <c r="Y83" i="1"/>
  <c r="Y39" i="1"/>
  <c r="Y95" i="1"/>
  <c r="Y91" i="1"/>
  <c r="Y87" i="1"/>
  <c r="Z39" i="1"/>
  <c r="Y96" i="1"/>
  <c r="AG6" i="1"/>
  <c r="AF6" i="1"/>
  <c r="AE6" i="1"/>
  <c r="W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<sst xmlns="http://schemas.openxmlformats.org/spreadsheetml/2006/main" count="280" uniqueCount="149">
  <si>
    <t>Период: 20.03.2025 - 27.03.2025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</si>
  <si>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</si>
  <si>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</si>
  <si>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</si>
  <si>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</si>
  <si>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</si>
  <si>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</si>
  <si>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</si>
  <si>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</si>
  <si>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</si>
  <si>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</si>
  <si>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</si>
  <si>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</si>
  <si>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</si>
  <si>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</si>
  <si>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</si>
  <si>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</si>
  <si>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</si>
  <si>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</si>
  <si>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</si>
  <si>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</si>
  <si>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</si>
  <si>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</si>
  <si>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</si>
  <si>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</si>
  <si>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</si>
  <si>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</si>
  <si>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</si>
  <si>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</si>
  <si>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</si>
  <si>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</si>
  <si>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</si>
  <si>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</si>
  <si>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</si>
  <si>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</si>
  <si>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</si>
  <si>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</si>
  <si>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</si>
  <si>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</si>
  <si>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</si>
  <si>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</si>
  <si>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</si>
  <si>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</si>
  <si>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</si>
  <si>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</si>
  <si>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</si>
  <si>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</si>
  <si>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</si>
  <si>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</si>
  <si>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</si>
  <si>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</si>
  <si>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</si>
  <si>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</si>
  <si>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</si>
  <si>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</si>
  <si>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</si>
  <si>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</si>
  <si>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</si>
  <si>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</si>
  <si>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</si>
  <si>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</si>
  <si>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</si>
  <si>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</si>
  <si>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</si>
  <si>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</si>
  <si>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</si>
  <si>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</si>
  <si>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</si>
  <si>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</si>
  <si>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</si>
  <si>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</si>
  <si>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</si>
  <si>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</si>
  <si>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</si>
  <si>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</si>
  <si>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</si>
  <si>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</si>
  <si>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</si>
  <si>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</si>
  <si>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</si>
  <si>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</si>
  <si>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</si>
  <si>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</si>
  <si>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</si>
  <si>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</si>
  <si>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</si>
  <si>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</si>
  <si>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</si>
  <si>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</si>
  <si>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</si>
  <si>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</si>
  <si>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</si>
  <si>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</si>
  <si>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</si>
  <si>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</si>
  <si>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</si>
  <si>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</si>
  <si>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</si>
  <si>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</si>
  <si>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</si>
  <si>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</si>
  <si>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</si>
  <si>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</si>
  <si>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</si>
  <si>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</si>
  <si>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</si>
  <si>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</si>
  <si>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</si>
  <si>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</si>
  <si>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</si>
  <si>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</si>
  <si>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</si>
  <si>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</si>
  <si>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</si>
  <si>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</si>
  <si>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</si>
  <si>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</si>
  <si>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</si>
  <si>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</si>
  <si>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</si>
  <si>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</si>
  <si>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</si>
  <si>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</si>
  <si>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</si>
  <si>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</si>
  <si>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</si>
  <si>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</si>
  <si>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</si>
  <si>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</si>
  <si>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</si>
  <si>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</si>
  <si>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</si>
  <si>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</si>
  <si>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</si>
  <si>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</si>
  <si>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</si>
  <si>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</si>
  <si>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</si>
  <si>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</si>
  <si>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27,03,</t>
  </si>
  <si>
    <t>31,03,</t>
  </si>
  <si>
    <t>01,04,</t>
  </si>
  <si>
    <t>02,04,</t>
  </si>
  <si>
    <t>07,03,</t>
  </si>
  <si>
    <t>14,03,</t>
  </si>
  <si>
    <t>21,03,</t>
  </si>
  <si>
    <t>выв2703</t>
  </si>
  <si>
    <t>вывод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</si>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</sst>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19.03.2025 - 26.03.2025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26,03,</v>
          </cell>
          <cell r="M5" t="str">
            <v>27,03,</v>
          </cell>
          <cell r="T5" t="str">
            <v>31,03,</v>
          </cell>
          <cell r="V5" t="str">
            <v>31,03,</v>
          </cell>
          <cell r="X5" t="str">
            <v>01,04,</v>
          </cell>
          <cell r="AE5" t="str">
            <v>07,03,</v>
          </cell>
          <cell r="AF5" t="str">
            <v>14,03,</v>
          </cell>
          <cell r="AG5" t="str">
            <v>21,03,</v>
          </cell>
          <cell r="AH5" t="str">
            <v>26,03,</v>
          </cell>
        </row>
        <row r="6">
          <cell r="E6">
            <v>105806.42600000001</v>
          </cell>
          <cell r="F6">
            <v>75226.164000000004</v>
          </cell>
          <cell r="J6">
            <v>108748.961</v>
          </cell>
          <cell r="K6">
            <v>-2942.5349999999985</v>
          </cell>
          <cell r="L6">
            <v>5710</v>
          </cell>
          <cell r="M6">
            <v>30020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4670</v>
          </cell>
          <cell r="U6">
            <v>0</v>
          </cell>
          <cell r="V6">
            <v>21770</v>
          </cell>
          <cell r="W6">
            <v>19901.685200000004</v>
          </cell>
          <cell r="X6">
            <v>27560</v>
          </cell>
          <cell r="AA6">
            <v>0</v>
          </cell>
          <cell r="AB6">
            <v>0</v>
          </cell>
          <cell r="AC6">
            <v>0</v>
          </cell>
          <cell r="AD6">
            <v>6298</v>
          </cell>
          <cell r="AE6">
            <v>20197.793799999992</v>
          </cell>
          <cell r="AF6">
            <v>18092.419199999997</v>
          </cell>
          <cell r="AG6">
            <v>20082.373999999996</v>
          </cell>
          <cell r="AH6">
            <v>24110.040000000008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643.94899999999996</v>
          </cell>
          <cell r="D7">
            <v>437.63099999999997</v>
          </cell>
          <cell r="E7">
            <v>620.55100000000004</v>
          </cell>
          <cell r="F7">
            <v>446.61500000000001</v>
          </cell>
          <cell r="G7" t="str">
            <v>н</v>
          </cell>
          <cell r="H7">
            <v>1</v>
          </cell>
          <cell r="I7">
            <v>45</v>
          </cell>
          <cell r="J7">
            <v>631.49099999999999</v>
          </cell>
          <cell r="K7">
            <v>-10.939999999999941</v>
          </cell>
          <cell r="L7">
            <v>0</v>
          </cell>
          <cell r="M7">
            <v>250</v>
          </cell>
          <cell r="V7">
            <v>120</v>
          </cell>
          <cell r="W7">
            <v>124.11020000000001</v>
          </cell>
          <cell r="X7">
            <v>50</v>
          </cell>
          <cell r="Y7">
            <v>6.9826251186445596</v>
          </cell>
          <cell r="AD7">
            <v>0</v>
          </cell>
          <cell r="AE7">
            <v>128.76500000000001</v>
          </cell>
          <cell r="AF7">
            <v>110.2666</v>
          </cell>
          <cell r="AG7">
            <v>124.85820000000001</v>
          </cell>
          <cell r="AH7">
            <v>150.934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549.41099999999994</v>
          </cell>
          <cell r="D8">
            <v>446.99400000000003</v>
          </cell>
          <cell r="E8">
            <v>511.755</v>
          </cell>
          <cell r="F8">
            <v>453.49900000000002</v>
          </cell>
          <cell r="G8" t="str">
            <v>ябл</v>
          </cell>
          <cell r="H8">
            <v>1</v>
          </cell>
          <cell r="I8">
            <v>45</v>
          </cell>
          <cell r="J8">
            <v>531.47799999999995</v>
          </cell>
          <cell r="K8">
            <v>-19.722999999999956</v>
          </cell>
          <cell r="L8">
            <v>0</v>
          </cell>
          <cell r="M8">
            <v>150</v>
          </cell>
          <cell r="V8">
            <v>100</v>
          </cell>
          <cell r="W8">
            <v>102.351</v>
          </cell>
          <cell r="X8">
            <v>50</v>
          </cell>
          <cell r="Y8">
            <v>7.3619114615392132</v>
          </cell>
          <cell r="AD8">
            <v>0</v>
          </cell>
          <cell r="AE8">
            <v>111.8916</v>
          </cell>
          <cell r="AF8">
            <v>100.0386</v>
          </cell>
          <cell r="AG8">
            <v>104.41099999999999</v>
          </cell>
          <cell r="AH8">
            <v>121.488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1209.0150000000001</v>
          </cell>
          <cell r="D9">
            <v>1911.5150000000001</v>
          </cell>
          <cell r="E9">
            <v>2058</v>
          </cell>
          <cell r="F9">
            <v>1729</v>
          </cell>
          <cell r="G9" t="str">
            <v>бнмарт</v>
          </cell>
          <cell r="H9">
            <v>1</v>
          </cell>
          <cell r="I9">
            <v>45</v>
          </cell>
          <cell r="J9">
            <v>1543.4</v>
          </cell>
          <cell r="K9">
            <v>514.59999999999991</v>
          </cell>
          <cell r="L9">
            <v>0</v>
          </cell>
          <cell r="M9">
            <v>500</v>
          </cell>
          <cell r="V9">
            <v>500</v>
          </cell>
          <cell r="W9">
            <v>411.6</v>
          </cell>
          <cell r="X9">
            <v>650</v>
          </cell>
          <cell r="Y9">
            <v>8.2094266277939738</v>
          </cell>
          <cell r="AD9">
            <v>0</v>
          </cell>
          <cell r="AE9">
            <v>412</v>
          </cell>
          <cell r="AF9">
            <v>398.2</v>
          </cell>
          <cell r="AG9">
            <v>410.4</v>
          </cell>
          <cell r="AH9">
            <v>355.96699999999998</v>
          </cell>
          <cell r="AI9" t="str">
            <v>продапр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1421</v>
          </cell>
          <cell r="D10">
            <v>2347</v>
          </cell>
          <cell r="E10">
            <v>2206</v>
          </cell>
          <cell r="F10">
            <v>1530</v>
          </cell>
          <cell r="G10" t="str">
            <v>ябл</v>
          </cell>
          <cell r="H10">
            <v>0.4</v>
          </cell>
          <cell r="I10">
            <v>45</v>
          </cell>
          <cell r="J10">
            <v>2253</v>
          </cell>
          <cell r="K10">
            <v>-47</v>
          </cell>
          <cell r="L10">
            <v>0</v>
          </cell>
          <cell r="M10">
            <v>700</v>
          </cell>
          <cell r="T10">
            <v>200</v>
          </cell>
          <cell r="V10">
            <v>400</v>
          </cell>
          <cell r="W10">
            <v>385.2</v>
          </cell>
          <cell r="X10">
            <v>600</v>
          </cell>
          <cell r="Y10">
            <v>8.385254413291797</v>
          </cell>
          <cell r="AD10">
            <v>280</v>
          </cell>
          <cell r="AE10">
            <v>408</v>
          </cell>
          <cell r="AF10">
            <v>389.6</v>
          </cell>
          <cell r="AG10">
            <v>394.8</v>
          </cell>
          <cell r="AH10">
            <v>475</v>
          </cell>
          <cell r="AI10" t="str">
            <v>продапр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2467</v>
          </cell>
          <cell r="D11">
            <v>3885</v>
          </cell>
          <cell r="E11">
            <v>4457</v>
          </cell>
          <cell r="F11">
            <v>1821</v>
          </cell>
          <cell r="G11">
            <v>0</v>
          </cell>
          <cell r="H11">
            <v>0.45</v>
          </cell>
          <cell r="I11">
            <v>45</v>
          </cell>
          <cell r="J11">
            <v>4545</v>
          </cell>
          <cell r="K11">
            <v>-88</v>
          </cell>
          <cell r="L11">
            <v>400</v>
          </cell>
          <cell r="M11">
            <v>1300</v>
          </cell>
          <cell r="T11">
            <v>600</v>
          </cell>
          <cell r="V11">
            <v>1100</v>
          </cell>
          <cell r="W11">
            <v>711.4</v>
          </cell>
          <cell r="X11">
            <v>1200</v>
          </cell>
          <cell r="Y11">
            <v>8.1824571267922401</v>
          </cell>
          <cell r="AD11">
            <v>900</v>
          </cell>
          <cell r="AE11">
            <v>682.4</v>
          </cell>
          <cell r="AF11">
            <v>579.20000000000005</v>
          </cell>
          <cell r="AG11">
            <v>665.4</v>
          </cell>
          <cell r="AH11">
            <v>814</v>
          </cell>
          <cell r="AI11" t="str">
            <v>апряб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2722</v>
          </cell>
          <cell r="D12">
            <v>5346</v>
          </cell>
          <cell r="E12">
            <v>4950</v>
          </cell>
          <cell r="F12">
            <v>2919</v>
          </cell>
          <cell r="G12" t="str">
            <v>оконч</v>
          </cell>
          <cell r="H12">
            <v>0.45</v>
          </cell>
          <cell r="I12">
            <v>45</v>
          </cell>
          <cell r="J12">
            <v>5154</v>
          </cell>
          <cell r="K12">
            <v>-204</v>
          </cell>
          <cell r="L12">
            <v>400</v>
          </cell>
          <cell r="M12">
            <v>1900</v>
          </cell>
          <cell r="T12">
            <v>600</v>
          </cell>
          <cell r="V12">
            <v>1000</v>
          </cell>
          <cell r="W12">
            <v>918</v>
          </cell>
          <cell r="X12">
            <v>800</v>
          </cell>
          <cell r="Y12">
            <v>7.6459694989106755</v>
          </cell>
          <cell r="AD12">
            <v>360</v>
          </cell>
          <cell r="AE12">
            <v>718.2</v>
          </cell>
          <cell r="AF12">
            <v>731.6</v>
          </cell>
          <cell r="AG12">
            <v>932.6</v>
          </cell>
          <cell r="AH12">
            <v>1204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42</v>
          </cell>
          <cell r="D13">
            <v>11</v>
          </cell>
          <cell r="E13">
            <v>33</v>
          </cell>
          <cell r="F13">
            <v>20</v>
          </cell>
          <cell r="G13">
            <v>0</v>
          </cell>
          <cell r="H13">
            <v>0.4</v>
          </cell>
          <cell r="I13">
            <v>50</v>
          </cell>
          <cell r="J13">
            <v>53</v>
          </cell>
          <cell r="K13">
            <v>-20</v>
          </cell>
          <cell r="L13">
            <v>0</v>
          </cell>
          <cell r="M13">
            <v>30</v>
          </cell>
          <cell r="W13">
            <v>6.6</v>
          </cell>
          <cell r="X13">
            <v>10</v>
          </cell>
          <cell r="Y13">
            <v>9.0909090909090917</v>
          </cell>
          <cell r="AD13">
            <v>0</v>
          </cell>
          <cell r="AE13">
            <v>8.1999999999999993</v>
          </cell>
          <cell r="AF13">
            <v>4.8</v>
          </cell>
          <cell r="AG13">
            <v>7.4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351</v>
          </cell>
          <cell r="D14">
            <v>900</v>
          </cell>
          <cell r="E14">
            <v>97</v>
          </cell>
          <cell r="F14">
            <v>365</v>
          </cell>
          <cell r="G14">
            <v>0</v>
          </cell>
          <cell r="H14">
            <v>0.17</v>
          </cell>
          <cell r="I14">
            <v>180</v>
          </cell>
          <cell r="J14">
            <v>217</v>
          </cell>
          <cell r="K14">
            <v>-120</v>
          </cell>
          <cell r="L14">
            <v>0</v>
          </cell>
          <cell r="M14">
            <v>0</v>
          </cell>
          <cell r="W14">
            <v>19.399999999999999</v>
          </cell>
          <cell r="X14">
            <v>200</v>
          </cell>
          <cell r="Y14">
            <v>29.123711340206189</v>
          </cell>
          <cell r="AD14">
            <v>0</v>
          </cell>
          <cell r="AE14">
            <v>40</v>
          </cell>
          <cell r="AF14">
            <v>30.4</v>
          </cell>
          <cell r="AG14">
            <v>18.600000000000001</v>
          </cell>
          <cell r="AH14">
            <v>17</v>
          </cell>
          <cell r="AI14" t="str">
            <v>склад0анна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117</v>
          </cell>
          <cell r="E15">
            <v>188</v>
          </cell>
          <cell r="F15">
            <v>142</v>
          </cell>
          <cell r="G15">
            <v>0</v>
          </cell>
          <cell r="H15">
            <v>0.3</v>
          </cell>
          <cell r="I15">
            <v>40</v>
          </cell>
          <cell r="J15">
            <v>232</v>
          </cell>
          <cell r="K15">
            <v>-44</v>
          </cell>
          <cell r="L15">
            <v>40</v>
          </cell>
          <cell r="M15">
            <v>90</v>
          </cell>
          <cell r="W15">
            <v>37.6</v>
          </cell>
          <cell r="X15">
            <v>30</v>
          </cell>
          <cell r="Y15">
            <v>8.0319148936170208</v>
          </cell>
          <cell r="AD15">
            <v>0</v>
          </cell>
          <cell r="AE15">
            <v>48.4</v>
          </cell>
          <cell r="AF15">
            <v>38.200000000000003</v>
          </cell>
          <cell r="AG15">
            <v>41.6</v>
          </cell>
          <cell r="AH15">
            <v>35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-13</v>
          </cell>
          <cell r="D16">
            <v>20</v>
          </cell>
          <cell r="E16">
            <v>1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3</v>
          </cell>
          <cell r="K16">
            <v>-2</v>
          </cell>
          <cell r="L16">
            <v>0</v>
          </cell>
          <cell r="M16">
            <v>0</v>
          </cell>
          <cell r="W16">
            <v>0.2</v>
          </cell>
          <cell r="Y16">
            <v>0</v>
          </cell>
          <cell r="AD16">
            <v>0</v>
          </cell>
          <cell r="AE16">
            <v>3.4</v>
          </cell>
          <cell r="AF16">
            <v>47.6</v>
          </cell>
          <cell r="AG16">
            <v>85.4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1860</v>
          </cell>
          <cell r="D17">
            <v>4578</v>
          </cell>
          <cell r="E17">
            <v>746</v>
          </cell>
          <cell r="F17">
            <v>1616</v>
          </cell>
          <cell r="G17">
            <v>0</v>
          </cell>
          <cell r="H17">
            <v>0.17</v>
          </cell>
          <cell r="I17">
            <v>180</v>
          </cell>
          <cell r="J17">
            <v>956</v>
          </cell>
          <cell r="K17">
            <v>-210</v>
          </cell>
          <cell r="L17">
            <v>0</v>
          </cell>
          <cell r="M17">
            <v>500</v>
          </cell>
          <cell r="W17">
            <v>149.19999999999999</v>
          </cell>
          <cell r="Y17">
            <v>14.182305630026811</v>
          </cell>
          <cell r="AD17">
            <v>0</v>
          </cell>
          <cell r="AE17">
            <v>257.39999999999998</v>
          </cell>
          <cell r="AF17">
            <v>164.6</v>
          </cell>
          <cell r="AG17">
            <v>187.4</v>
          </cell>
          <cell r="AH17">
            <v>122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547</v>
          </cell>
          <cell r="D18">
            <v>213</v>
          </cell>
          <cell r="E18">
            <v>389</v>
          </cell>
          <cell r="F18">
            <v>362</v>
          </cell>
          <cell r="G18">
            <v>0</v>
          </cell>
          <cell r="H18">
            <v>0.35</v>
          </cell>
          <cell r="I18">
            <v>45</v>
          </cell>
          <cell r="J18">
            <v>489</v>
          </cell>
          <cell r="K18">
            <v>-100</v>
          </cell>
          <cell r="L18">
            <v>0</v>
          </cell>
          <cell r="M18">
            <v>30</v>
          </cell>
          <cell r="V18">
            <v>150</v>
          </cell>
          <cell r="W18">
            <v>77.8</v>
          </cell>
          <cell r="X18">
            <v>120</v>
          </cell>
          <cell r="Y18">
            <v>8.5089974293059125</v>
          </cell>
          <cell r="AD18">
            <v>0</v>
          </cell>
          <cell r="AE18">
            <v>101</v>
          </cell>
          <cell r="AF18">
            <v>104</v>
          </cell>
          <cell r="AG18">
            <v>75.2</v>
          </cell>
          <cell r="AH18">
            <v>85</v>
          </cell>
          <cell r="AI18" t="str">
            <v>продапр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346</v>
          </cell>
          <cell r="D19">
            <v>124</v>
          </cell>
          <cell r="E19">
            <v>231</v>
          </cell>
          <cell r="F19">
            <v>239</v>
          </cell>
          <cell r="G19" t="str">
            <v>н</v>
          </cell>
          <cell r="H19">
            <v>0.35</v>
          </cell>
          <cell r="I19">
            <v>45</v>
          </cell>
          <cell r="J19">
            <v>233</v>
          </cell>
          <cell r="K19">
            <v>-2</v>
          </cell>
          <cell r="L19">
            <v>0</v>
          </cell>
          <cell r="M19">
            <v>0</v>
          </cell>
          <cell r="T19">
            <v>480</v>
          </cell>
          <cell r="V19">
            <v>20</v>
          </cell>
          <cell r="W19">
            <v>22.2</v>
          </cell>
          <cell r="X19">
            <v>20</v>
          </cell>
          <cell r="Y19">
            <v>12.567567567567568</v>
          </cell>
          <cell r="AD19">
            <v>120</v>
          </cell>
          <cell r="AE19">
            <v>19.399999999999999</v>
          </cell>
          <cell r="AF19">
            <v>15</v>
          </cell>
          <cell r="AG19">
            <v>19.8</v>
          </cell>
          <cell r="AH19">
            <v>48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198</v>
          </cell>
          <cell r="D20">
            <v>107</v>
          </cell>
          <cell r="E20">
            <v>185</v>
          </cell>
          <cell r="F20">
            <v>114</v>
          </cell>
          <cell r="G20">
            <v>0</v>
          </cell>
          <cell r="H20">
            <v>0.35</v>
          </cell>
          <cell r="I20">
            <v>45</v>
          </cell>
          <cell r="J20">
            <v>195</v>
          </cell>
          <cell r="K20">
            <v>-10</v>
          </cell>
          <cell r="L20">
            <v>0</v>
          </cell>
          <cell r="M20">
            <v>40</v>
          </cell>
          <cell r="W20">
            <v>22.6</v>
          </cell>
          <cell r="X20">
            <v>30</v>
          </cell>
          <cell r="Y20">
            <v>8.1415929203539825</v>
          </cell>
          <cell r="AD20">
            <v>72</v>
          </cell>
          <cell r="AE20">
            <v>38.200000000000003</v>
          </cell>
          <cell r="AF20">
            <v>29.6</v>
          </cell>
          <cell r="AG20">
            <v>24</v>
          </cell>
          <cell r="AH20">
            <v>23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449</v>
          </cell>
          <cell r="D21">
            <v>145</v>
          </cell>
          <cell r="E21">
            <v>341</v>
          </cell>
          <cell r="F21">
            <v>239</v>
          </cell>
          <cell r="G21">
            <v>0</v>
          </cell>
          <cell r="H21">
            <v>0.35</v>
          </cell>
          <cell r="I21">
            <v>45</v>
          </cell>
          <cell r="J21">
            <v>353</v>
          </cell>
          <cell r="K21">
            <v>-12</v>
          </cell>
          <cell r="L21">
            <v>0</v>
          </cell>
          <cell r="M21">
            <v>100</v>
          </cell>
          <cell r="V21">
            <v>120</v>
          </cell>
          <cell r="W21">
            <v>68.2</v>
          </cell>
          <cell r="X21">
            <v>200</v>
          </cell>
          <cell r="Y21">
            <v>9.6627565982404686</v>
          </cell>
          <cell r="AD21">
            <v>0</v>
          </cell>
          <cell r="AE21">
            <v>78.400000000000006</v>
          </cell>
          <cell r="AF21">
            <v>78.8</v>
          </cell>
          <cell r="AG21">
            <v>62.2</v>
          </cell>
          <cell r="AH21">
            <v>70</v>
          </cell>
          <cell r="AI21" t="str">
            <v>апряб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414.33499999999998</v>
          </cell>
          <cell r="D22">
            <v>272.71899999999999</v>
          </cell>
          <cell r="E22">
            <v>400.20600000000002</v>
          </cell>
          <cell r="F22">
            <v>270.863</v>
          </cell>
          <cell r="G22">
            <v>0</v>
          </cell>
          <cell r="H22">
            <v>1</v>
          </cell>
          <cell r="I22">
            <v>50</v>
          </cell>
          <cell r="J22">
            <v>405.40199999999999</v>
          </cell>
          <cell r="K22">
            <v>-5.1959999999999695</v>
          </cell>
          <cell r="L22">
            <v>0</v>
          </cell>
          <cell r="M22">
            <v>200</v>
          </cell>
          <cell r="V22">
            <v>100</v>
          </cell>
          <cell r="W22">
            <v>80.041200000000003</v>
          </cell>
          <cell r="X22">
            <v>100</v>
          </cell>
          <cell r="Y22">
            <v>8.3814710424131569</v>
          </cell>
          <cell r="AD22">
            <v>0</v>
          </cell>
          <cell r="AE22">
            <v>83.867800000000003</v>
          </cell>
          <cell r="AF22">
            <v>73.78</v>
          </cell>
          <cell r="AG22">
            <v>79.890799999999999</v>
          </cell>
          <cell r="AH22">
            <v>108.89400000000001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4501.5309999999999</v>
          </cell>
          <cell r="D23">
            <v>3666.933</v>
          </cell>
          <cell r="E23">
            <v>5023.0990000000002</v>
          </cell>
          <cell r="F23">
            <v>3049.826</v>
          </cell>
          <cell r="G23">
            <v>0</v>
          </cell>
          <cell r="H23">
            <v>1</v>
          </cell>
          <cell r="I23">
            <v>50</v>
          </cell>
          <cell r="J23">
            <v>5201.3109999999997</v>
          </cell>
          <cell r="K23">
            <v>-178.21199999999953</v>
          </cell>
          <cell r="L23">
            <v>200</v>
          </cell>
          <cell r="M23">
            <v>2000</v>
          </cell>
          <cell r="V23">
            <v>1800</v>
          </cell>
          <cell r="W23">
            <v>1004.6198000000001</v>
          </cell>
          <cell r="X23">
            <v>1100</v>
          </cell>
          <cell r="Y23">
            <v>8.1123485720667663</v>
          </cell>
          <cell r="AD23">
            <v>0</v>
          </cell>
          <cell r="AE23">
            <v>912.24060000000009</v>
          </cell>
          <cell r="AF23">
            <v>813.31540000000007</v>
          </cell>
          <cell r="AG23">
            <v>947.5236000000001</v>
          </cell>
          <cell r="AH23">
            <v>1230.213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444.62799999999999</v>
          </cell>
          <cell r="D24">
            <v>135.25899999999999</v>
          </cell>
          <cell r="E24">
            <v>333.75900000000001</v>
          </cell>
          <cell r="F24">
            <v>233.67699999999999</v>
          </cell>
          <cell r="G24">
            <v>0</v>
          </cell>
          <cell r="H24">
            <v>1</v>
          </cell>
          <cell r="I24">
            <v>50</v>
          </cell>
          <cell r="J24">
            <v>326.30799999999999</v>
          </cell>
          <cell r="K24">
            <v>7.4510000000000218</v>
          </cell>
          <cell r="L24">
            <v>0</v>
          </cell>
          <cell r="M24">
            <v>60</v>
          </cell>
          <cell r="V24">
            <v>140</v>
          </cell>
          <cell r="W24">
            <v>66.751800000000003</v>
          </cell>
          <cell r="X24">
            <v>120</v>
          </cell>
          <cell r="Y24">
            <v>8.2945628432491709</v>
          </cell>
          <cell r="AD24">
            <v>0</v>
          </cell>
          <cell r="AE24">
            <v>74.072199999999995</v>
          </cell>
          <cell r="AF24">
            <v>69.897400000000005</v>
          </cell>
          <cell r="AG24">
            <v>58.473400000000005</v>
          </cell>
          <cell r="AH24">
            <v>127.5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602.71799999999996</v>
          </cell>
          <cell r="D25">
            <v>627.93899999999996</v>
          </cell>
          <cell r="E25">
            <v>601.81200000000001</v>
          </cell>
          <cell r="F25">
            <v>616.24</v>
          </cell>
          <cell r="G25">
            <v>0</v>
          </cell>
          <cell r="H25">
            <v>1</v>
          </cell>
          <cell r="I25">
            <v>60</v>
          </cell>
          <cell r="J25">
            <v>635.07299999999998</v>
          </cell>
          <cell r="K25">
            <v>-33.260999999999967</v>
          </cell>
          <cell r="L25">
            <v>50</v>
          </cell>
          <cell r="M25">
            <v>120</v>
          </cell>
          <cell r="W25">
            <v>120.36240000000001</v>
          </cell>
          <cell r="X25">
            <v>300</v>
          </cell>
          <cell r="Y25">
            <v>9.024745269286754</v>
          </cell>
          <cell r="AD25">
            <v>0</v>
          </cell>
          <cell r="AE25">
            <v>176.8946</v>
          </cell>
          <cell r="AF25">
            <v>111.6788</v>
          </cell>
          <cell r="AG25">
            <v>130.9298</v>
          </cell>
          <cell r="AH25">
            <v>165.97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433.37400000000002</v>
          </cell>
          <cell r="D26">
            <v>527.56899999999996</v>
          </cell>
          <cell r="E26">
            <v>502.548</v>
          </cell>
          <cell r="F26">
            <v>446.923</v>
          </cell>
          <cell r="G26">
            <v>0</v>
          </cell>
          <cell r="H26">
            <v>1</v>
          </cell>
          <cell r="I26">
            <v>50</v>
          </cell>
          <cell r="J26">
            <v>508.18799999999999</v>
          </cell>
          <cell r="K26">
            <v>-5.6399999999999864</v>
          </cell>
          <cell r="L26">
            <v>0</v>
          </cell>
          <cell r="M26">
            <v>150</v>
          </cell>
          <cell r="V26">
            <v>60</v>
          </cell>
          <cell r="W26">
            <v>100.50960000000001</v>
          </cell>
          <cell r="X26">
            <v>160</v>
          </cell>
          <cell r="Y26">
            <v>8.1278106767910714</v>
          </cell>
          <cell r="AD26">
            <v>0</v>
          </cell>
          <cell r="AE26">
            <v>109.008</v>
          </cell>
          <cell r="AF26">
            <v>96.39</v>
          </cell>
          <cell r="AG26">
            <v>102.18260000000001</v>
          </cell>
          <cell r="AH26">
            <v>165.78399999999999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191.833</v>
          </cell>
          <cell r="D27">
            <v>100.123</v>
          </cell>
          <cell r="E27">
            <v>161.99100000000001</v>
          </cell>
          <cell r="F27">
            <v>122.96899999999999</v>
          </cell>
          <cell r="G27">
            <v>0</v>
          </cell>
          <cell r="H27">
            <v>1</v>
          </cell>
          <cell r="I27">
            <v>60</v>
          </cell>
          <cell r="J27">
            <v>168.81</v>
          </cell>
          <cell r="K27">
            <v>-6.8189999999999884</v>
          </cell>
          <cell r="L27">
            <v>40</v>
          </cell>
          <cell r="M27">
            <v>60</v>
          </cell>
          <cell r="W27">
            <v>32.398200000000003</v>
          </cell>
          <cell r="X27">
            <v>40</v>
          </cell>
          <cell r="Y27">
            <v>8.1167780926100832</v>
          </cell>
          <cell r="AD27">
            <v>0</v>
          </cell>
          <cell r="AE27">
            <v>38.3812</v>
          </cell>
          <cell r="AF27">
            <v>33.948999999999998</v>
          </cell>
          <cell r="AG27">
            <v>35.578199999999995</v>
          </cell>
          <cell r="AH27">
            <v>42.890999999999998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118.52200000000001</v>
          </cell>
          <cell r="D28">
            <v>164.77500000000001</v>
          </cell>
          <cell r="E28">
            <v>146.602</v>
          </cell>
          <cell r="F28">
            <v>133.16</v>
          </cell>
          <cell r="G28">
            <v>0</v>
          </cell>
          <cell r="H28">
            <v>1</v>
          </cell>
          <cell r="I28">
            <v>60</v>
          </cell>
          <cell r="J28">
            <v>145.55600000000001</v>
          </cell>
          <cell r="K28">
            <v>1.0459999999999923</v>
          </cell>
          <cell r="L28">
            <v>20</v>
          </cell>
          <cell r="M28">
            <v>50</v>
          </cell>
          <cell r="W28">
            <v>29.320399999999999</v>
          </cell>
          <cell r="X28">
            <v>40</v>
          </cell>
          <cell r="Y28">
            <v>8.2932020027011912</v>
          </cell>
          <cell r="AD28">
            <v>0</v>
          </cell>
          <cell r="AE28">
            <v>35.1798</v>
          </cell>
          <cell r="AF28">
            <v>32.113399999999999</v>
          </cell>
          <cell r="AG28">
            <v>30.923200000000001</v>
          </cell>
          <cell r="AH28">
            <v>37.116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329.125</v>
          </cell>
          <cell r="D29">
            <v>380.30099999999999</v>
          </cell>
          <cell r="E29">
            <v>423.14800000000002</v>
          </cell>
          <cell r="F29">
            <v>273.15499999999997</v>
          </cell>
          <cell r="G29">
            <v>0</v>
          </cell>
          <cell r="H29">
            <v>1</v>
          </cell>
          <cell r="I29">
            <v>60</v>
          </cell>
          <cell r="J29">
            <v>424.86900000000003</v>
          </cell>
          <cell r="K29">
            <v>-1.7210000000000036</v>
          </cell>
          <cell r="L29">
            <v>60</v>
          </cell>
          <cell r="M29">
            <v>200</v>
          </cell>
          <cell r="W29">
            <v>84.629600000000011</v>
          </cell>
          <cell r="X29">
            <v>150</v>
          </cell>
          <cell r="Y29">
            <v>8.0722938546324201</v>
          </cell>
          <cell r="AD29">
            <v>0</v>
          </cell>
          <cell r="AE29">
            <v>102.60499999999999</v>
          </cell>
          <cell r="AF29">
            <v>67.78</v>
          </cell>
          <cell r="AG29">
            <v>86.28479999999999</v>
          </cell>
          <cell r="AH29">
            <v>82.286000000000001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64.445999999999998</v>
          </cell>
          <cell r="D30">
            <v>173.233</v>
          </cell>
          <cell r="E30">
            <v>161.45099999999999</v>
          </cell>
          <cell r="F30">
            <v>57.475000000000001</v>
          </cell>
          <cell r="G30">
            <v>0</v>
          </cell>
          <cell r="H30">
            <v>1</v>
          </cell>
          <cell r="I30">
            <v>30</v>
          </cell>
          <cell r="J30">
            <v>160.214</v>
          </cell>
          <cell r="K30">
            <v>1.2369999999999948</v>
          </cell>
          <cell r="L30">
            <v>0</v>
          </cell>
          <cell r="M30">
            <v>60</v>
          </cell>
          <cell r="V30">
            <v>50</v>
          </cell>
          <cell r="W30">
            <v>32.290199999999999</v>
          </cell>
          <cell r="X30">
            <v>40</v>
          </cell>
          <cell r="Y30">
            <v>6.4253240921394106</v>
          </cell>
          <cell r="AD30">
            <v>0</v>
          </cell>
          <cell r="AE30">
            <v>26.930599999999998</v>
          </cell>
          <cell r="AF30">
            <v>27.868400000000001</v>
          </cell>
          <cell r="AG30">
            <v>29.979000000000003</v>
          </cell>
          <cell r="AH30">
            <v>40.078000000000003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82.316999999999993</v>
          </cell>
          <cell r="D31">
            <v>130.953</v>
          </cell>
          <cell r="E31">
            <v>120.774</v>
          </cell>
          <cell r="F31">
            <v>77.540999999999997</v>
          </cell>
          <cell r="G31" t="str">
            <v>н</v>
          </cell>
          <cell r="H31">
            <v>1</v>
          </cell>
          <cell r="I31">
            <v>30</v>
          </cell>
          <cell r="J31">
            <v>173.51300000000001</v>
          </cell>
          <cell r="K31">
            <v>-52.739000000000004</v>
          </cell>
          <cell r="L31">
            <v>20</v>
          </cell>
          <cell r="M31">
            <v>70</v>
          </cell>
          <cell r="V31">
            <v>20</v>
          </cell>
          <cell r="W31">
            <v>24.154800000000002</v>
          </cell>
          <cell r="X31">
            <v>20</v>
          </cell>
          <cell r="Y31">
            <v>8.592122476692003</v>
          </cell>
          <cell r="AD31">
            <v>0</v>
          </cell>
          <cell r="AE31">
            <v>24.964400000000001</v>
          </cell>
          <cell r="AF31">
            <v>21.042999999999999</v>
          </cell>
          <cell r="AG31">
            <v>27.604000000000003</v>
          </cell>
          <cell r="AH31">
            <v>23.437000000000001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349.83300000000003</v>
          </cell>
          <cell r="D32">
            <v>1305.8209999999999</v>
          </cell>
          <cell r="E32">
            <v>1050.8389999999999</v>
          </cell>
          <cell r="F32">
            <v>445.08699999999999</v>
          </cell>
          <cell r="G32">
            <v>0</v>
          </cell>
          <cell r="H32">
            <v>1</v>
          </cell>
          <cell r="I32">
            <v>30</v>
          </cell>
          <cell r="J32">
            <v>1212.5509999999999</v>
          </cell>
          <cell r="K32">
            <v>-161.71199999999999</v>
          </cell>
          <cell r="L32">
            <v>0</v>
          </cell>
          <cell r="M32">
            <v>400</v>
          </cell>
          <cell r="V32">
            <v>400</v>
          </cell>
          <cell r="W32">
            <v>210.1678</v>
          </cell>
          <cell r="X32">
            <v>300</v>
          </cell>
          <cell r="Y32">
            <v>7.3516827982212307</v>
          </cell>
          <cell r="AD32">
            <v>0</v>
          </cell>
          <cell r="AE32">
            <v>215.13839999999999</v>
          </cell>
          <cell r="AF32">
            <v>188.7466</v>
          </cell>
          <cell r="AG32">
            <v>204.7004</v>
          </cell>
          <cell r="AH32">
            <v>297.71699999999998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90.474000000000004</v>
          </cell>
          <cell r="D33">
            <v>52.177</v>
          </cell>
          <cell r="E33">
            <v>67.725999999999999</v>
          </cell>
          <cell r="F33">
            <v>72.159000000000006</v>
          </cell>
          <cell r="G33">
            <v>0</v>
          </cell>
          <cell r="H33">
            <v>1</v>
          </cell>
          <cell r="I33">
            <v>40</v>
          </cell>
          <cell r="J33">
            <v>79.66</v>
          </cell>
          <cell r="K33">
            <v>-11.933999999999997</v>
          </cell>
          <cell r="L33">
            <v>0</v>
          </cell>
          <cell r="M33">
            <v>0</v>
          </cell>
          <cell r="V33">
            <v>20</v>
          </cell>
          <cell r="W33">
            <v>13.545199999999999</v>
          </cell>
          <cell r="X33">
            <v>20</v>
          </cell>
          <cell r="Y33">
            <v>8.2803502347695126</v>
          </cell>
          <cell r="AD33">
            <v>0</v>
          </cell>
          <cell r="AE33">
            <v>14.936400000000001</v>
          </cell>
          <cell r="AF33">
            <v>16.673999999999999</v>
          </cell>
          <cell r="AG33">
            <v>8.2584</v>
          </cell>
          <cell r="AH33">
            <v>39.067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98.03</v>
          </cell>
          <cell r="D34">
            <v>163.88800000000001</v>
          </cell>
          <cell r="E34">
            <v>155.03200000000001</v>
          </cell>
          <cell r="F34">
            <v>104.288</v>
          </cell>
          <cell r="G34" t="str">
            <v>н</v>
          </cell>
          <cell r="H34">
            <v>1</v>
          </cell>
          <cell r="I34">
            <v>35</v>
          </cell>
          <cell r="J34">
            <v>253.31200000000001</v>
          </cell>
          <cell r="K34">
            <v>-98.28</v>
          </cell>
          <cell r="L34">
            <v>0</v>
          </cell>
          <cell r="M34">
            <v>100</v>
          </cell>
          <cell r="W34">
            <v>31.006400000000003</v>
          </cell>
          <cell r="X34">
            <v>40</v>
          </cell>
          <cell r="Y34">
            <v>7.878631508333763</v>
          </cell>
          <cell r="AD34">
            <v>0</v>
          </cell>
          <cell r="AE34">
            <v>25.966799999999999</v>
          </cell>
          <cell r="AF34">
            <v>21.155999999999999</v>
          </cell>
          <cell r="AG34">
            <v>35.743600000000001</v>
          </cell>
          <cell r="AH34">
            <v>51.96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92.245999999999995</v>
          </cell>
          <cell r="D35">
            <v>273.721</v>
          </cell>
          <cell r="E35">
            <v>31.004000000000001</v>
          </cell>
          <cell r="F35">
            <v>19.149000000000001</v>
          </cell>
          <cell r="G35">
            <v>0</v>
          </cell>
          <cell r="H35">
            <v>1</v>
          </cell>
          <cell r="I35">
            <v>30</v>
          </cell>
          <cell r="J35">
            <v>129.011</v>
          </cell>
          <cell r="K35">
            <v>-98.006999999999991</v>
          </cell>
          <cell r="L35">
            <v>10</v>
          </cell>
          <cell r="M35">
            <v>30</v>
          </cell>
          <cell r="W35">
            <v>6.2008000000000001</v>
          </cell>
          <cell r="X35">
            <v>20</v>
          </cell>
          <cell r="Y35">
            <v>12.76432073280867</v>
          </cell>
          <cell r="AD35">
            <v>0</v>
          </cell>
          <cell r="AE35">
            <v>8.0701999999999998</v>
          </cell>
          <cell r="AF35">
            <v>9.5350000000000001</v>
          </cell>
          <cell r="AG35">
            <v>0</v>
          </cell>
          <cell r="AH35">
            <v>20.198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24.824000000000002</v>
          </cell>
          <cell r="D36">
            <v>224.85900000000001</v>
          </cell>
          <cell r="E36">
            <v>9.9719999999999995</v>
          </cell>
          <cell r="F36">
            <v>12.677</v>
          </cell>
          <cell r="G36" t="str">
            <v>н</v>
          </cell>
          <cell r="H36">
            <v>1</v>
          </cell>
          <cell r="I36">
            <v>45</v>
          </cell>
          <cell r="J36">
            <v>59.15</v>
          </cell>
          <cell r="K36">
            <v>-49.177999999999997</v>
          </cell>
          <cell r="L36">
            <v>0</v>
          </cell>
          <cell r="M36">
            <v>10</v>
          </cell>
          <cell r="W36">
            <v>1.9944</v>
          </cell>
          <cell r="Y36">
            <v>11.370336943441636</v>
          </cell>
          <cell r="AD36">
            <v>0</v>
          </cell>
          <cell r="AE36">
            <v>2.1736</v>
          </cell>
          <cell r="AF36">
            <v>2.3555999999999999</v>
          </cell>
          <cell r="AG36">
            <v>2.0493999999999999</v>
          </cell>
          <cell r="AH36">
            <v>7.2489999999999997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15.673</v>
          </cell>
          <cell r="D37">
            <v>283.83</v>
          </cell>
          <cell r="E37">
            <v>6.5819999999999999</v>
          </cell>
          <cell r="F37">
            <v>16.448</v>
          </cell>
          <cell r="G37" t="str">
            <v>н</v>
          </cell>
          <cell r="H37">
            <v>1</v>
          </cell>
          <cell r="I37">
            <v>45</v>
          </cell>
          <cell r="J37">
            <v>32.701000000000001</v>
          </cell>
          <cell r="K37">
            <v>-26.119</v>
          </cell>
          <cell r="L37">
            <v>0</v>
          </cell>
          <cell r="M37">
            <v>10</v>
          </cell>
          <cell r="W37">
            <v>1.3164</v>
          </cell>
          <cell r="Y37">
            <v>20.091157702825889</v>
          </cell>
          <cell r="AD37">
            <v>0</v>
          </cell>
          <cell r="AE37">
            <v>1.1494</v>
          </cell>
          <cell r="AF37">
            <v>0.75759999999999994</v>
          </cell>
          <cell r="AG37">
            <v>1.8366</v>
          </cell>
          <cell r="AH37">
            <v>4.2290000000000001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25.872</v>
          </cell>
          <cell r="D38">
            <v>33.070999999999998</v>
          </cell>
          <cell r="E38">
            <v>10.01</v>
          </cell>
          <cell r="F38">
            <v>15.781000000000001</v>
          </cell>
          <cell r="G38" t="str">
            <v>н</v>
          </cell>
          <cell r="H38">
            <v>1</v>
          </cell>
          <cell r="I38">
            <v>45</v>
          </cell>
          <cell r="J38">
            <v>57.35</v>
          </cell>
          <cell r="K38">
            <v>-47.34</v>
          </cell>
          <cell r="L38">
            <v>0</v>
          </cell>
          <cell r="M38">
            <v>10</v>
          </cell>
          <cell r="W38">
            <v>2.0019999999999998</v>
          </cell>
          <cell r="Y38">
            <v>12.877622377622378</v>
          </cell>
          <cell r="AD38">
            <v>0</v>
          </cell>
          <cell r="AE38">
            <v>7.7522000000000002</v>
          </cell>
          <cell r="AF38">
            <v>2.7361999999999997</v>
          </cell>
          <cell r="AG38">
            <v>4.2792000000000003</v>
          </cell>
          <cell r="AH38">
            <v>5.46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911</v>
          </cell>
          <cell r="D39">
            <v>3392</v>
          </cell>
          <cell r="E39">
            <v>2297</v>
          </cell>
          <cell r="F39">
            <v>1457</v>
          </cell>
          <cell r="G39" t="str">
            <v>бнмарт</v>
          </cell>
          <cell r="H39">
            <v>0.35</v>
          </cell>
          <cell r="I39">
            <v>40</v>
          </cell>
          <cell r="J39">
            <v>1928</v>
          </cell>
          <cell r="K39">
            <v>369</v>
          </cell>
          <cell r="L39">
            <v>0</v>
          </cell>
          <cell r="M39">
            <v>600</v>
          </cell>
          <cell r="V39">
            <v>900</v>
          </cell>
          <cell r="W39">
            <v>459.4</v>
          </cell>
          <cell r="X39">
            <v>500</v>
          </cell>
          <cell r="Y39">
            <v>7.5250326512842838</v>
          </cell>
          <cell r="AD39">
            <v>0</v>
          </cell>
          <cell r="AE39">
            <v>276.8</v>
          </cell>
          <cell r="AF39">
            <v>343.4</v>
          </cell>
          <cell r="AG39">
            <v>416.2</v>
          </cell>
          <cell r="AH39">
            <v>537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1726</v>
          </cell>
          <cell r="D40">
            <v>3342</v>
          </cell>
          <cell r="E40">
            <v>3072</v>
          </cell>
          <cell r="F40">
            <v>1899</v>
          </cell>
          <cell r="G40">
            <v>0</v>
          </cell>
          <cell r="H40">
            <v>0.4</v>
          </cell>
          <cell r="I40">
            <v>40</v>
          </cell>
          <cell r="J40">
            <v>3187</v>
          </cell>
          <cell r="K40">
            <v>-115</v>
          </cell>
          <cell r="L40">
            <v>400</v>
          </cell>
          <cell r="M40">
            <v>1100</v>
          </cell>
          <cell r="T40">
            <v>240</v>
          </cell>
          <cell r="W40">
            <v>506.4</v>
          </cell>
          <cell r="X40">
            <v>800</v>
          </cell>
          <cell r="Y40">
            <v>8.2918641390205376</v>
          </cell>
          <cell r="AD40">
            <v>540</v>
          </cell>
          <cell r="AE40">
            <v>558.79999999999995</v>
          </cell>
          <cell r="AF40">
            <v>429.4</v>
          </cell>
          <cell r="AG40">
            <v>549.4</v>
          </cell>
          <cell r="AH40">
            <v>628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4783</v>
          </cell>
          <cell r="D41">
            <v>3212</v>
          </cell>
          <cell r="E41">
            <v>5333</v>
          </cell>
          <cell r="F41">
            <v>2575</v>
          </cell>
          <cell r="G41">
            <v>0</v>
          </cell>
          <cell r="H41">
            <v>0.45</v>
          </cell>
          <cell r="I41">
            <v>45</v>
          </cell>
          <cell r="J41">
            <v>5463</v>
          </cell>
          <cell r="K41">
            <v>-130</v>
          </cell>
          <cell r="L41">
            <v>0</v>
          </cell>
          <cell r="M41">
            <v>2000</v>
          </cell>
          <cell r="T41">
            <v>600</v>
          </cell>
          <cell r="V41">
            <v>1100</v>
          </cell>
          <cell r="W41">
            <v>880.6</v>
          </cell>
          <cell r="X41">
            <v>1600</v>
          </cell>
          <cell r="Y41">
            <v>8.2614126731773787</v>
          </cell>
          <cell r="AD41">
            <v>930</v>
          </cell>
          <cell r="AE41">
            <v>936.6</v>
          </cell>
          <cell r="AF41">
            <v>879.2</v>
          </cell>
          <cell r="AG41">
            <v>848.8</v>
          </cell>
          <cell r="AH41">
            <v>1088</v>
          </cell>
          <cell r="AI41">
            <v>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490.74599999999998</v>
          </cell>
          <cell r="D42">
            <v>325.17399999999998</v>
          </cell>
          <cell r="E42">
            <v>489.52300000000002</v>
          </cell>
          <cell r="F42">
            <v>317.779</v>
          </cell>
          <cell r="G42">
            <v>0</v>
          </cell>
          <cell r="H42">
            <v>1</v>
          </cell>
          <cell r="I42">
            <v>40</v>
          </cell>
          <cell r="J42">
            <v>478.78399999999999</v>
          </cell>
          <cell r="K42">
            <v>10.739000000000033</v>
          </cell>
          <cell r="L42">
            <v>50</v>
          </cell>
          <cell r="M42">
            <v>100</v>
          </cell>
          <cell r="V42">
            <v>170</v>
          </cell>
          <cell r="W42">
            <v>97.904600000000002</v>
          </cell>
          <cell r="X42">
            <v>180</v>
          </cell>
          <cell r="Y42">
            <v>8.3528148830596312</v>
          </cell>
          <cell r="AD42">
            <v>0</v>
          </cell>
          <cell r="AE42">
            <v>121.55340000000001</v>
          </cell>
          <cell r="AF42">
            <v>79.131600000000006</v>
          </cell>
          <cell r="AG42">
            <v>94.3994</v>
          </cell>
          <cell r="AH42">
            <v>172.82499999999999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1326</v>
          </cell>
          <cell r="D43">
            <v>716</v>
          </cell>
          <cell r="E43">
            <v>540</v>
          </cell>
          <cell r="F43">
            <v>1488</v>
          </cell>
          <cell r="G43">
            <v>0</v>
          </cell>
          <cell r="H43">
            <v>0.1</v>
          </cell>
          <cell r="I43">
            <v>730</v>
          </cell>
          <cell r="J43">
            <v>573</v>
          </cell>
          <cell r="K43">
            <v>-33</v>
          </cell>
          <cell r="L43">
            <v>0</v>
          </cell>
          <cell r="M43">
            <v>0</v>
          </cell>
          <cell r="W43">
            <v>108</v>
          </cell>
          <cell r="Y43">
            <v>13.777777777777779</v>
          </cell>
          <cell r="AD43">
            <v>0</v>
          </cell>
          <cell r="AE43">
            <v>138.6</v>
          </cell>
          <cell r="AF43">
            <v>105</v>
          </cell>
          <cell r="AG43">
            <v>124</v>
          </cell>
          <cell r="AH43">
            <v>131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630</v>
          </cell>
          <cell r="D44">
            <v>1263</v>
          </cell>
          <cell r="E44">
            <v>1077</v>
          </cell>
          <cell r="F44">
            <v>769</v>
          </cell>
          <cell r="G44">
            <v>0</v>
          </cell>
          <cell r="H44">
            <v>0.35</v>
          </cell>
          <cell r="I44">
            <v>40</v>
          </cell>
          <cell r="J44">
            <v>1173</v>
          </cell>
          <cell r="K44">
            <v>-96</v>
          </cell>
          <cell r="L44">
            <v>150</v>
          </cell>
          <cell r="M44">
            <v>500</v>
          </cell>
          <cell r="W44">
            <v>215.4</v>
          </cell>
          <cell r="X44">
            <v>400</v>
          </cell>
          <cell r="Y44">
            <v>8.4447539461467027</v>
          </cell>
          <cell r="AD44">
            <v>0</v>
          </cell>
          <cell r="AE44">
            <v>241.8</v>
          </cell>
          <cell r="AF44">
            <v>186</v>
          </cell>
          <cell r="AG44">
            <v>226.4</v>
          </cell>
          <cell r="AH44">
            <v>262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335.108</v>
          </cell>
          <cell r="D45">
            <v>4.4290000000000003</v>
          </cell>
          <cell r="E45">
            <v>218.09200000000001</v>
          </cell>
          <cell r="F45">
            <v>114.221</v>
          </cell>
          <cell r="G45">
            <v>0</v>
          </cell>
          <cell r="H45">
            <v>1</v>
          </cell>
          <cell r="I45">
            <v>40</v>
          </cell>
          <cell r="J45">
            <v>230.14099999999999</v>
          </cell>
          <cell r="K45">
            <v>-12.048999999999978</v>
          </cell>
          <cell r="L45">
            <v>40</v>
          </cell>
          <cell r="M45">
            <v>70</v>
          </cell>
          <cell r="V45">
            <v>60</v>
          </cell>
          <cell r="W45">
            <v>43.618400000000001</v>
          </cell>
          <cell r="X45">
            <v>80</v>
          </cell>
          <cell r="Y45">
            <v>8.3501687361297066</v>
          </cell>
          <cell r="AD45">
            <v>0</v>
          </cell>
          <cell r="AE45">
            <v>54.648000000000003</v>
          </cell>
          <cell r="AF45">
            <v>39.748800000000003</v>
          </cell>
          <cell r="AG45">
            <v>42.334400000000002</v>
          </cell>
          <cell r="AH45">
            <v>69.807000000000002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740</v>
          </cell>
          <cell r="D46">
            <v>3616</v>
          </cell>
          <cell r="E46">
            <v>898</v>
          </cell>
          <cell r="F46">
            <v>163</v>
          </cell>
          <cell r="G46">
            <v>0</v>
          </cell>
          <cell r="H46">
            <v>0.4</v>
          </cell>
          <cell r="I46">
            <v>35</v>
          </cell>
          <cell r="J46">
            <v>1179</v>
          </cell>
          <cell r="K46">
            <v>-281</v>
          </cell>
          <cell r="L46">
            <v>300</v>
          </cell>
          <cell r="M46">
            <v>320</v>
          </cell>
          <cell r="V46">
            <v>400</v>
          </cell>
          <cell r="W46">
            <v>179.6</v>
          </cell>
          <cell r="X46">
            <v>200</v>
          </cell>
          <cell r="Y46">
            <v>7.700445434298441</v>
          </cell>
          <cell r="AD46">
            <v>0</v>
          </cell>
          <cell r="AE46">
            <v>212.6</v>
          </cell>
          <cell r="AF46">
            <v>184.4</v>
          </cell>
          <cell r="AG46">
            <v>199.6</v>
          </cell>
          <cell r="AH46">
            <v>152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1513</v>
          </cell>
          <cell r="D47">
            <v>3552</v>
          </cell>
          <cell r="E47">
            <v>1963</v>
          </cell>
          <cell r="F47">
            <v>1721</v>
          </cell>
          <cell r="G47" t="str">
            <v>оконч</v>
          </cell>
          <cell r="H47">
            <v>0.4</v>
          </cell>
          <cell r="I47">
            <v>40</v>
          </cell>
          <cell r="J47">
            <v>2046</v>
          </cell>
          <cell r="K47">
            <v>-83</v>
          </cell>
          <cell r="L47">
            <v>300</v>
          </cell>
          <cell r="M47">
            <v>500</v>
          </cell>
          <cell r="V47">
            <v>50</v>
          </cell>
          <cell r="W47">
            <v>392.6</v>
          </cell>
          <cell r="X47">
            <v>700</v>
          </cell>
          <cell r="Y47">
            <v>8.3316352521650536</v>
          </cell>
          <cell r="AD47">
            <v>0</v>
          </cell>
          <cell r="AE47">
            <v>443</v>
          </cell>
          <cell r="AF47">
            <v>374.8</v>
          </cell>
          <cell r="AG47">
            <v>425.2</v>
          </cell>
          <cell r="AH47">
            <v>490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113.581</v>
          </cell>
          <cell r="D48">
            <v>74.094999999999999</v>
          </cell>
          <cell r="E48">
            <v>90.363</v>
          </cell>
          <cell r="F48">
            <v>84.350999999999999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94.471999999999994</v>
          </cell>
          <cell r="K48">
            <v>-4.1089999999999947</v>
          </cell>
          <cell r="L48">
            <v>20</v>
          </cell>
          <cell r="M48">
            <v>30</v>
          </cell>
          <cell r="W48">
            <v>18.072600000000001</v>
          </cell>
          <cell r="X48">
            <v>20</v>
          </cell>
          <cell r="Y48">
            <v>8.5406084348682523</v>
          </cell>
          <cell r="AD48">
            <v>0</v>
          </cell>
          <cell r="AE48">
            <v>22.669599999999999</v>
          </cell>
          <cell r="AF48">
            <v>18.484400000000001</v>
          </cell>
          <cell r="AG48">
            <v>20.4116</v>
          </cell>
          <cell r="AH48">
            <v>17.577999999999999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298.50799999999998</v>
          </cell>
          <cell r="D49">
            <v>169.726</v>
          </cell>
          <cell r="E49">
            <v>315.10300000000001</v>
          </cell>
          <cell r="F49">
            <v>144.452</v>
          </cell>
          <cell r="G49" t="str">
            <v>оконч</v>
          </cell>
          <cell r="H49">
            <v>1</v>
          </cell>
          <cell r="I49">
            <v>40</v>
          </cell>
          <cell r="J49">
            <v>325.90100000000001</v>
          </cell>
          <cell r="K49">
            <v>-10.798000000000002</v>
          </cell>
          <cell r="L49">
            <v>0</v>
          </cell>
          <cell r="M49">
            <v>100</v>
          </cell>
          <cell r="V49">
            <v>170</v>
          </cell>
          <cell r="W49">
            <v>63.020600000000002</v>
          </cell>
          <cell r="X49">
            <v>120</v>
          </cell>
          <cell r="Y49">
            <v>8.48059206037391</v>
          </cell>
          <cell r="AD49">
            <v>0</v>
          </cell>
          <cell r="AE49">
            <v>37.377400000000002</v>
          </cell>
          <cell r="AF49">
            <v>61.447799999999994</v>
          </cell>
          <cell r="AG49">
            <v>51.193799999999996</v>
          </cell>
          <cell r="AH49">
            <v>58.564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881</v>
          </cell>
          <cell r="D50">
            <v>1114</v>
          </cell>
          <cell r="E50">
            <v>1122</v>
          </cell>
          <cell r="F50">
            <v>841</v>
          </cell>
          <cell r="G50" t="str">
            <v>лид, я</v>
          </cell>
          <cell r="H50">
            <v>0.35</v>
          </cell>
          <cell r="I50">
            <v>40</v>
          </cell>
          <cell r="J50">
            <v>1173</v>
          </cell>
          <cell r="K50">
            <v>-51</v>
          </cell>
          <cell r="L50">
            <v>200</v>
          </cell>
          <cell r="M50">
            <v>350</v>
          </cell>
          <cell r="V50">
            <v>70</v>
          </cell>
          <cell r="W50">
            <v>224.4</v>
          </cell>
          <cell r="X50">
            <v>450</v>
          </cell>
          <cell r="Y50">
            <v>8.5160427807486627</v>
          </cell>
          <cell r="AD50">
            <v>0</v>
          </cell>
          <cell r="AE50">
            <v>239.6</v>
          </cell>
          <cell r="AF50">
            <v>221.2</v>
          </cell>
          <cell r="AG50">
            <v>230.4</v>
          </cell>
          <cell r="AH50">
            <v>263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1508</v>
          </cell>
          <cell r="D51">
            <v>1458</v>
          </cell>
          <cell r="E51">
            <v>1625</v>
          </cell>
          <cell r="F51">
            <v>1287</v>
          </cell>
          <cell r="G51" t="str">
            <v>неакк</v>
          </cell>
          <cell r="H51">
            <v>0.35</v>
          </cell>
          <cell r="I51">
            <v>40</v>
          </cell>
          <cell r="J51">
            <v>1701</v>
          </cell>
          <cell r="K51">
            <v>-76</v>
          </cell>
          <cell r="L51">
            <v>200</v>
          </cell>
          <cell r="M51">
            <v>450</v>
          </cell>
          <cell r="V51">
            <v>180</v>
          </cell>
          <cell r="W51">
            <v>325</v>
          </cell>
          <cell r="X51">
            <v>600</v>
          </cell>
          <cell r="Y51">
            <v>8.36</v>
          </cell>
          <cell r="AD51">
            <v>0</v>
          </cell>
          <cell r="AE51">
            <v>369.2</v>
          </cell>
          <cell r="AF51">
            <v>328.8</v>
          </cell>
          <cell r="AG51">
            <v>336.2</v>
          </cell>
          <cell r="AH51">
            <v>416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523</v>
          </cell>
          <cell r="D52">
            <v>847</v>
          </cell>
          <cell r="E52">
            <v>877</v>
          </cell>
          <cell r="F52">
            <v>461</v>
          </cell>
          <cell r="G52">
            <v>0</v>
          </cell>
          <cell r="H52">
            <v>0.4</v>
          </cell>
          <cell r="I52">
            <v>35</v>
          </cell>
          <cell r="J52">
            <v>952</v>
          </cell>
          <cell r="K52">
            <v>-75</v>
          </cell>
          <cell r="L52">
            <v>250</v>
          </cell>
          <cell r="M52">
            <v>350</v>
          </cell>
          <cell r="W52">
            <v>175.4</v>
          </cell>
          <cell r="X52">
            <v>250</v>
          </cell>
          <cell r="Y52">
            <v>7.4743443557582667</v>
          </cell>
          <cell r="AD52">
            <v>0</v>
          </cell>
          <cell r="AE52">
            <v>193</v>
          </cell>
          <cell r="AF52">
            <v>163.80000000000001</v>
          </cell>
          <cell r="AG52">
            <v>188.8</v>
          </cell>
          <cell r="AH52">
            <v>240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398.60700000000003</v>
          </cell>
          <cell r="D53">
            <v>13.38</v>
          </cell>
          <cell r="E53">
            <v>265.40199999999999</v>
          </cell>
          <cell r="F53">
            <v>126.515</v>
          </cell>
          <cell r="G53" t="str">
            <v>оконч</v>
          </cell>
          <cell r="H53">
            <v>1</v>
          </cell>
          <cell r="I53">
            <v>50</v>
          </cell>
          <cell r="J53">
            <v>283.16300000000001</v>
          </cell>
          <cell r="K53">
            <v>-17.761000000000024</v>
          </cell>
          <cell r="L53">
            <v>0</v>
          </cell>
          <cell r="M53">
            <v>60</v>
          </cell>
          <cell r="V53">
            <v>130</v>
          </cell>
          <cell r="W53">
            <v>53.080399999999997</v>
          </cell>
          <cell r="X53">
            <v>100</v>
          </cell>
          <cell r="Y53">
            <v>7.8468700311225987</v>
          </cell>
          <cell r="AD53">
            <v>0</v>
          </cell>
          <cell r="AE53">
            <v>51.405600000000007</v>
          </cell>
          <cell r="AF53">
            <v>41.537799999999997</v>
          </cell>
          <cell r="AG53">
            <v>41.279600000000002</v>
          </cell>
          <cell r="AH53">
            <v>69.673000000000002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637.51199999999994</v>
          </cell>
          <cell r="D54">
            <v>477.06099999999998</v>
          </cell>
          <cell r="E54">
            <v>606.64300000000003</v>
          </cell>
          <cell r="F54">
            <v>498.416</v>
          </cell>
          <cell r="G54" t="str">
            <v>н</v>
          </cell>
          <cell r="H54">
            <v>1</v>
          </cell>
          <cell r="I54">
            <v>50</v>
          </cell>
          <cell r="J54">
            <v>609.28300000000002</v>
          </cell>
          <cell r="K54">
            <v>-2.6399999999999864</v>
          </cell>
          <cell r="L54">
            <v>0</v>
          </cell>
          <cell r="M54">
            <v>250</v>
          </cell>
          <cell r="V54">
            <v>100</v>
          </cell>
          <cell r="W54">
            <v>121.32860000000001</v>
          </cell>
          <cell r="X54">
            <v>200</v>
          </cell>
          <cell r="Y54">
            <v>8.6411283077526644</v>
          </cell>
          <cell r="AD54">
            <v>0</v>
          </cell>
          <cell r="AE54">
            <v>136.4794</v>
          </cell>
          <cell r="AF54">
            <v>101.2942</v>
          </cell>
          <cell r="AG54">
            <v>124.62339999999999</v>
          </cell>
          <cell r="AH54">
            <v>183.14099999999999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54.807000000000002</v>
          </cell>
          <cell r="D55">
            <v>42.076000000000001</v>
          </cell>
          <cell r="E55">
            <v>46.686999999999998</v>
          </cell>
          <cell r="F55">
            <v>45.69</v>
          </cell>
          <cell r="G55">
            <v>0</v>
          </cell>
          <cell r="H55">
            <v>1</v>
          </cell>
          <cell r="I55">
            <v>50</v>
          </cell>
          <cell r="J55">
            <v>68.5</v>
          </cell>
          <cell r="K55">
            <v>-21.813000000000002</v>
          </cell>
          <cell r="L55">
            <v>10</v>
          </cell>
          <cell r="M55">
            <v>20</v>
          </cell>
          <cell r="V55">
            <v>10</v>
          </cell>
          <cell r="W55">
            <v>9.3373999999999988</v>
          </cell>
          <cell r="X55">
            <v>10</v>
          </cell>
          <cell r="Y55">
            <v>10.248034784843748</v>
          </cell>
          <cell r="AD55">
            <v>0</v>
          </cell>
          <cell r="AE55">
            <v>5.4109999999999996</v>
          </cell>
          <cell r="AF55">
            <v>5.9752000000000001</v>
          </cell>
          <cell r="AG55">
            <v>3.6356000000000002</v>
          </cell>
          <cell r="AH55">
            <v>10.510999999999999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1836.0039999999999</v>
          </cell>
          <cell r="D56">
            <v>3360.6239999999998</v>
          </cell>
          <cell r="E56">
            <v>3519.3890000000001</v>
          </cell>
          <cell r="F56">
            <v>1643.2950000000001</v>
          </cell>
          <cell r="G56">
            <v>0</v>
          </cell>
          <cell r="H56">
            <v>1</v>
          </cell>
          <cell r="I56">
            <v>40</v>
          </cell>
          <cell r="J56">
            <v>3560.6509999999998</v>
          </cell>
          <cell r="K56">
            <v>-41.261999999999716</v>
          </cell>
          <cell r="L56">
            <v>0</v>
          </cell>
          <cell r="M56">
            <v>1100</v>
          </cell>
          <cell r="V56">
            <v>1500</v>
          </cell>
          <cell r="W56">
            <v>703.87779999999998</v>
          </cell>
          <cell r="X56">
            <v>1500</v>
          </cell>
          <cell r="Y56">
            <v>8.1595058119463353</v>
          </cell>
          <cell r="AD56">
            <v>0</v>
          </cell>
          <cell r="AE56">
            <v>586.08220000000006</v>
          </cell>
          <cell r="AF56">
            <v>547.71319999999992</v>
          </cell>
          <cell r="AG56">
            <v>612.56979999999999</v>
          </cell>
          <cell r="AH56">
            <v>774.05200000000002</v>
          </cell>
          <cell r="AI56" t="str">
            <v>апряб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2847</v>
          </cell>
          <cell r="D57">
            <v>1265</v>
          </cell>
          <cell r="E57">
            <v>2298</v>
          </cell>
          <cell r="F57">
            <v>1734</v>
          </cell>
          <cell r="G57" t="str">
            <v>оконч</v>
          </cell>
          <cell r="H57">
            <v>0.45</v>
          </cell>
          <cell r="I57">
            <v>50</v>
          </cell>
          <cell r="J57">
            <v>2414</v>
          </cell>
          <cell r="K57">
            <v>-116</v>
          </cell>
          <cell r="L57">
            <v>500</v>
          </cell>
          <cell r="M57">
            <v>400</v>
          </cell>
          <cell r="V57">
            <v>500</v>
          </cell>
          <cell r="W57">
            <v>459.6</v>
          </cell>
          <cell r="X57">
            <v>700</v>
          </cell>
          <cell r="Y57">
            <v>8.3420365535248031</v>
          </cell>
          <cell r="AD57">
            <v>0</v>
          </cell>
          <cell r="AE57">
            <v>609.4</v>
          </cell>
          <cell r="AF57">
            <v>482</v>
          </cell>
          <cell r="AG57">
            <v>466.2</v>
          </cell>
          <cell r="AH57">
            <v>554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2580</v>
          </cell>
          <cell r="D58">
            <v>4715</v>
          </cell>
          <cell r="E58">
            <v>4531</v>
          </cell>
          <cell r="F58">
            <v>2711</v>
          </cell>
          <cell r="G58" t="str">
            <v>акяб</v>
          </cell>
          <cell r="H58">
            <v>0.45</v>
          </cell>
          <cell r="I58">
            <v>50</v>
          </cell>
          <cell r="J58">
            <v>4617</v>
          </cell>
          <cell r="K58">
            <v>-86</v>
          </cell>
          <cell r="L58">
            <v>0</v>
          </cell>
          <cell r="M58">
            <v>1000</v>
          </cell>
          <cell r="T58">
            <v>600</v>
          </cell>
          <cell r="V58">
            <v>1000</v>
          </cell>
          <cell r="W58">
            <v>696.2</v>
          </cell>
          <cell r="X58">
            <v>600</v>
          </cell>
          <cell r="Y58">
            <v>7.6285550129273192</v>
          </cell>
          <cell r="AD58">
            <v>1050</v>
          </cell>
          <cell r="AE58">
            <v>632</v>
          </cell>
          <cell r="AF58">
            <v>641.20000000000005</v>
          </cell>
          <cell r="AG58">
            <v>695.2</v>
          </cell>
          <cell r="AH58">
            <v>845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1038</v>
          </cell>
          <cell r="D59">
            <v>715</v>
          </cell>
          <cell r="E59">
            <v>1003</v>
          </cell>
          <cell r="F59">
            <v>729</v>
          </cell>
          <cell r="G59">
            <v>0</v>
          </cell>
          <cell r="H59">
            <v>0.45</v>
          </cell>
          <cell r="I59">
            <v>50</v>
          </cell>
          <cell r="J59">
            <v>1023</v>
          </cell>
          <cell r="K59">
            <v>-20</v>
          </cell>
          <cell r="L59">
            <v>0</v>
          </cell>
          <cell r="M59">
            <v>450</v>
          </cell>
          <cell r="V59">
            <v>150</v>
          </cell>
          <cell r="W59">
            <v>200.6</v>
          </cell>
          <cell r="X59">
            <v>450</v>
          </cell>
          <cell r="Y59">
            <v>8.8683948155533407</v>
          </cell>
          <cell r="AD59">
            <v>0</v>
          </cell>
          <cell r="AE59">
            <v>278.2</v>
          </cell>
          <cell r="AF59">
            <v>176</v>
          </cell>
          <cell r="AG59">
            <v>204.2</v>
          </cell>
          <cell r="AH59">
            <v>235</v>
          </cell>
          <cell r="AI59" t="str">
            <v>апряб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353</v>
          </cell>
          <cell r="D60">
            <v>112</v>
          </cell>
          <cell r="E60">
            <v>387</v>
          </cell>
          <cell r="F60">
            <v>63</v>
          </cell>
          <cell r="G60">
            <v>0</v>
          </cell>
          <cell r="H60">
            <v>0.4</v>
          </cell>
          <cell r="I60">
            <v>40</v>
          </cell>
          <cell r="J60">
            <v>432</v>
          </cell>
          <cell r="K60">
            <v>-45</v>
          </cell>
          <cell r="L60">
            <v>130</v>
          </cell>
          <cell r="M60">
            <v>130</v>
          </cell>
          <cell r="V60">
            <v>180</v>
          </cell>
          <cell r="W60">
            <v>77.400000000000006</v>
          </cell>
          <cell r="X60">
            <v>120</v>
          </cell>
          <cell r="Y60">
            <v>8.0490956072351416</v>
          </cell>
          <cell r="AD60">
            <v>0</v>
          </cell>
          <cell r="AE60">
            <v>79.599999999999994</v>
          </cell>
          <cell r="AF60">
            <v>71.8</v>
          </cell>
          <cell r="AG60">
            <v>87.8</v>
          </cell>
          <cell r="AH60">
            <v>91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292</v>
          </cell>
          <cell r="D61">
            <v>309</v>
          </cell>
          <cell r="E61">
            <v>339</v>
          </cell>
          <cell r="F61">
            <v>244</v>
          </cell>
          <cell r="G61">
            <v>0</v>
          </cell>
          <cell r="H61">
            <v>0.4</v>
          </cell>
          <cell r="I61">
            <v>40</v>
          </cell>
          <cell r="J61">
            <v>388</v>
          </cell>
          <cell r="K61">
            <v>-49</v>
          </cell>
          <cell r="L61">
            <v>120</v>
          </cell>
          <cell r="M61">
            <v>50</v>
          </cell>
          <cell r="V61">
            <v>30</v>
          </cell>
          <cell r="W61">
            <v>67.8</v>
          </cell>
          <cell r="X61">
            <v>90</v>
          </cell>
          <cell r="Y61">
            <v>7.8761061946902657</v>
          </cell>
          <cell r="AD61">
            <v>0</v>
          </cell>
          <cell r="AE61">
            <v>73.2</v>
          </cell>
          <cell r="AF61">
            <v>53.4</v>
          </cell>
          <cell r="AG61">
            <v>72</v>
          </cell>
          <cell r="AH61">
            <v>110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986.92899999999997</v>
          </cell>
          <cell r="D62">
            <v>337.79599999999999</v>
          </cell>
          <cell r="E62">
            <v>767.95500000000004</v>
          </cell>
          <cell r="F62">
            <v>525.50800000000004</v>
          </cell>
          <cell r="G62" t="str">
            <v>оконч</v>
          </cell>
          <cell r="H62">
            <v>1</v>
          </cell>
          <cell r="I62">
            <v>50</v>
          </cell>
          <cell r="J62">
            <v>814.11699999999996</v>
          </cell>
          <cell r="K62">
            <v>-46.161999999999921</v>
          </cell>
          <cell r="L62">
            <v>150</v>
          </cell>
          <cell r="M62">
            <v>250</v>
          </cell>
          <cell r="V62">
            <v>150</v>
          </cell>
          <cell r="W62">
            <v>153.59100000000001</v>
          </cell>
          <cell r="X62">
            <v>200</v>
          </cell>
          <cell r="Y62">
            <v>8.3045751378661503</v>
          </cell>
          <cell r="AD62">
            <v>0</v>
          </cell>
          <cell r="AE62">
            <v>165.2312</v>
          </cell>
          <cell r="AF62">
            <v>163.20959999999999</v>
          </cell>
          <cell r="AG62">
            <v>157.34120000000001</v>
          </cell>
          <cell r="AH62">
            <v>186.35300000000001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1031</v>
          </cell>
          <cell r="D63">
            <v>309</v>
          </cell>
          <cell r="E63">
            <v>298</v>
          </cell>
          <cell r="F63">
            <v>1033</v>
          </cell>
          <cell r="G63">
            <v>0</v>
          </cell>
          <cell r="H63">
            <v>0.1</v>
          </cell>
          <cell r="I63">
            <v>730</v>
          </cell>
          <cell r="J63">
            <v>313</v>
          </cell>
          <cell r="K63">
            <v>-15</v>
          </cell>
          <cell r="L63">
            <v>0</v>
          </cell>
          <cell r="M63">
            <v>0</v>
          </cell>
          <cell r="W63">
            <v>59.6</v>
          </cell>
          <cell r="Y63">
            <v>17.332214765100669</v>
          </cell>
          <cell r="AD63">
            <v>0</v>
          </cell>
          <cell r="AE63">
            <v>97.6</v>
          </cell>
          <cell r="AF63">
            <v>64.400000000000006</v>
          </cell>
          <cell r="AG63">
            <v>72</v>
          </cell>
          <cell r="AH63">
            <v>78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297.90199999999999</v>
          </cell>
          <cell r="D64">
            <v>67.513000000000005</v>
          </cell>
          <cell r="E64">
            <v>216.172</v>
          </cell>
          <cell r="F64">
            <v>139.69300000000001</v>
          </cell>
          <cell r="G64">
            <v>0</v>
          </cell>
          <cell r="H64">
            <v>1</v>
          </cell>
          <cell r="I64">
            <v>50</v>
          </cell>
          <cell r="J64">
            <v>232.208</v>
          </cell>
          <cell r="K64">
            <v>-16.036000000000001</v>
          </cell>
          <cell r="L64">
            <v>50</v>
          </cell>
          <cell r="M64">
            <v>100</v>
          </cell>
          <cell r="W64">
            <v>43.234400000000001</v>
          </cell>
          <cell r="X64">
            <v>60</v>
          </cell>
          <cell r="Y64">
            <v>8.0883046833077366</v>
          </cell>
          <cell r="AD64">
            <v>0</v>
          </cell>
          <cell r="AE64">
            <v>57.188199999999995</v>
          </cell>
          <cell r="AF64">
            <v>39.780799999999999</v>
          </cell>
          <cell r="AG64">
            <v>47.3018</v>
          </cell>
          <cell r="AH64">
            <v>47.593000000000004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24.152999999999999</v>
          </cell>
          <cell r="E65">
            <v>0</v>
          </cell>
          <cell r="F65">
            <v>24.152999999999999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1.35</v>
          </cell>
          <cell r="K65">
            <v>-1.35</v>
          </cell>
          <cell r="L65">
            <v>0</v>
          </cell>
          <cell r="M65">
            <v>0</v>
          </cell>
          <cell r="W65">
            <v>0</v>
          </cell>
          <cell r="Y65" t="e">
            <v>#DIV/0!</v>
          </cell>
          <cell r="AD65">
            <v>0</v>
          </cell>
          <cell r="AE65">
            <v>1.9263999999999999</v>
          </cell>
          <cell r="AF65">
            <v>1.0933999999999999</v>
          </cell>
          <cell r="AG65">
            <v>0.2752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1934</v>
          </cell>
          <cell r="D66">
            <v>2483</v>
          </cell>
          <cell r="E66">
            <v>2676</v>
          </cell>
          <cell r="F66">
            <v>1647</v>
          </cell>
          <cell r="G66">
            <v>0</v>
          </cell>
          <cell r="H66">
            <v>0.4</v>
          </cell>
          <cell r="I66">
            <v>40</v>
          </cell>
          <cell r="J66">
            <v>2817</v>
          </cell>
          <cell r="K66">
            <v>-141</v>
          </cell>
          <cell r="L66">
            <v>350</v>
          </cell>
          <cell r="M66">
            <v>1000</v>
          </cell>
          <cell r="T66">
            <v>360</v>
          </cell>
          <cell r="W66">
            <v>439.2</v>
          </cell>
          <cell r="X66">
            <v>600</v>
          </cell>
          <cell r="Y66">
            <v>8.1898907103825138</v>
          </cell>
          <cell r="AD66">
            <v>480</v>
          </cell>
          <cell r="AE66">
            <v>509.8</v>
          </cell>
          <cell r="AF66">
            <v>414.2</v>
          </cell>
          <cell r="AG66">
            <v>484.8</v>
          </cell>
          <cell r="AH66">
            <v>570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1794</v>
          </cell>
          <cell r="D67">
            <v>1491</v>
          </cell>
          <cell r="E67">
            <v>1917</v>
          </cell>
          <cell r="F67">
            <v>1266</v>
          </cell>
          <cell r="G67">
            <v>0</v>
          </cell>
          <cell r="H67">
            <v>0.4</v>
          </cell>
          <cell r="I67">
            <v>40</v>
          </cell>
          <cell r="J67">
            <v>2033</v>
          </cell>
          <cell r="K67">
            <v>-116</v>
          </cell>
          <cell r="L67">
            <v>350</v>
          </cell>
          <cell r="M67">
            <v>700</v>
          </cell>
          <cell r="V67">
            <v>180</v>
          </cell>
          <cell r="W67">
            <v>383.4</v>
          </cell>
          <cell r="X67">
            <v>700</v>
          </cell>
          <cell r="Y67">
            <v>8.3359415753781949</v>
          </cell>
          <cell r="AD67">
            <v>0</v>
          </cell>
          <cell r="AE67">
            <v>437.4</v>
          </cell>
          <cell r="AF67">
            <v>376.4</v>
          </cell>
          <cell r="AG67">
            <v>396.8</v>
          </cell>
          <cell r="AH67">
            <v>505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526.72699999999998</v>
          </cell>
          <cell r="D68">
            <v>336.64</v>
          </cell>
          <cell r="E68">
            <v>471.755</v>
          </cell>
          <cell r="F68">
            <v>364.77699999999999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518.86400000000003</v>
          </cell>
          <cell r="K68">
            <v>-47.109000000000037</v>
          </cell>
          <cell r="L68">
            <v>50</v>
          </cell>
          <cell r="M68">
            <v>200</v>
          </cell>
          <cell r="W68">
            <v>94.350999999999999</v>
          </cell>
          <cell r="X68">
            <v>140</v>
          </cell>
          <cell r="Y68">
            <v>7.9996714396243815</v>
          </cell>
          <cell r="AD68">
            <v>0</v>
          </cell>
          <cell r="AE68">
            <v>118.1618</v>
          </cell>
          <cell r="AF68">
            <v>94.443600000000004</v>
          </cell>
          <cell r="AG68">
            <v>101.7504</v>
          </cell>
          <cell r="AH68">
            <v>115.813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245.92400000000001</v>
          </cell>
          <cell r="D69">
            <v>181.43</v>
          </cell>
          <cell r="E69">
            <v>254.59399999999999</v>
          </cell>
          <cell r="F69">
            <v>163.85499999999999</v>
          </cell>
          <cell r="G69">
            <v>0</v>
          </cell>
          <cell r="H69">
            <v>1</v>
          </cell>
          <cell r="I69">
            <v>40</v>
          </cell>
          <cell r="J69">
            <v>278.69499999999999</v>
          </cell>
          <cell r="K69">
            <v>-24.100999999999999</v>
          </cell>
          <cell r="L69">
            <v>50</v>
          </cell>
          <cell r="M69">
            <v>80</v>
          </cell>
          <cell r="V69">
            <v>50</v>
          </cell>
          <cell r="W69">
            <v>50.918799999999997</v>
          </cell>
          <cell r="X69">
            <v>70</v>
          </cell>
          <cell r="Y69">
            <v>8.1277445658577978</v>
          </cell>
          <cell r="AD69">
            <v>0</v>
          </cell>
          <cell r="AE69">
            <v>56.296199999999999</v>
          </cell>
          <cell r="AF69">
            <v>47.778199999999998</v>
          </cell>
          <cell r="AG69">
            <v>49.955799999999996</v>
          </cell>
          <cell r="AH69">
            <v>52.055999999999997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364.81299999999999</v>
          </cell>
          <cell r="D70">
            <v>593.68399999999997</v>
          </cell>
          <cell r="E70">
            <v>494.88099999999997</v>
          </cell>
          <cell r="F70">
            <v>435.108</v>
          </cell>
          <cell r="G70" t="str">
            <v>ябл</v>
          </cell>
          <cell r="H70">
            <v>1</v>
          </cell>
          <cell r="I70">
            <v>40</v>
          </cell>
          <cell r="J70">
            <v>532.46100000000001</v>
          </cell>
          <cell r="K70">
            <v>-37.580000000000041</v>
          </cell>
          <cell r="L70">
            <v>50</v>
          </cell>
          <cell r="M70">
            <v>190</v>
          </cell>
          <cell r="W70">
            <v>98.976199999999992</v>
          </cell>
          <cell r="X70">
            <v>130</v>
          </cell>
          <cell r="Y70">
            <v>8.1343595733115635</v>
          </cell>
          <cell r="AD70">
            <v>0</v>
          </cell>
          <cell r="AE70">
            <v>116.3386</v>
          </cell>
          <cell r="AF70">
            <v>93.186599999999999</v>
          </cell>
          <cell r="AG70">
            <v>111.06440000000001</v>
          </cell>
          <cell r="AH70">
            <v>115.384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394.54199999999997</v>
          </cell>
          <cell r="D71">
            <v>203.39400000000001</v>
          </cell>
          <cell r="E71">
            <v>386.24</v>
          </cell>
          <cell r="F71">
            <v>202.684</v>
          </cell>
          <cell r="G71">
            <v>0</v>
          </cell>
          <cell r="H71">
            <v>1</v>
          </cell>
          <cell r="I71">
            <v>40</v>
          </cell>
          <cell r="J71">
            <v>422.488</v>
          </cell>
          <cell r="K71">
            <v>-36.24799999999999</v>
          </cell>
          <cell r="L71">
            <v>70</v>
          </cell>
          <cell r="M71">
            <v>110</v>
          </cell>
          <cell r="V71">
            <v>120</v>
          </cell>
          <cell r="W71">
            <v>77.248000000000005</v>
          </cell>
          <cell r="X71">
            <v>120</v>
          </cell>
          <cell r="Y71">
            <v>8.0608429991714985</v>
          </cell>
          <cell r="AD71">
            <v>0</v>
          </cell>
          <cell r="AE71">
            <v>79.630600000000001</v>
          </cell>
          <cell r="AF71">
            <v>70.131</v>
          </cell>
          <cell r="AG71">
            <v>70.787000000000006</v>
          </cell>
          <cell r="AH71">
            <v>97.215000000000003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141.815</v>
          </cell>
          <cell r="D72">
            <v>131</v>
          </cell>
          <cell r="E72">
            <v>89</v>
          </cell>
          <cell r="F72">
            <v>180.815</v>
          </cell>
          <cell r="G72" t="str">
            <v>дк</v>
          </cell>
          <cell r="H72">
            <v>0.6</v>
          </cell>
          <cell r="I72">
            <v>60</v>
          </cell>
          <cell r="J72">
            <v>130</v>
          </cell>
          <cell r="K72">
            <v>-41</v>
          </cell>
          <cell r="L72">
            <v>0</v>
          </cell>
          <cell r="M72">
            <v>30</v>
          </cell>
          <cell r="W72">
            <v>17.8</v>
          </cell>
          <cell r="Y72">
            <v>11.843539325842697</v>
          </cell>
          <cell r="AD72">
            <v>0</v>
          </cell>
          <cell r="AE72">
            <v>22.6</v>
          </cell>
          <cell r="AF72">
            <v>20.399999999999999</v>
          </cell>
          <cell r="AG72">
            <v>19.8</v>
          </cell>
          <cell r="AH72">
            <v>15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241</v>
          </cell>
          <cell r="D73">
            <v>163</v>
          </cell>
          <cell r="E73">
            <v>226</v>
          </cell>
          <cell r="F73">
            <v>173</v>
          </cell>
          <cell r="G73" t="str">
            <v>ябл</v>
          </cell>
          <cell r="H73">
            <v>0.6</v>
          </cell>
          <cell r="I73">
            <v>60</v>
          </cell>
          <cell r="J73">
            <v>243</v>
          </cell>
          <cell r="K73">
            <v>-17</v>
          </cell>
          <cell r="L73">
            <v>0</v>
          </cell>
          <cell r="M73">
            <v>80</v>
          </cell>
          <cell r="V73">
            <v>50</v>
          </cell>
          <cell r="W73">
            <v>45.2</v>
          </cell>
          <cell r="X73">
            <v>70</v>
          </cell>
          <cell r="Y73">
            <v>8.2522123893805297</v>
          </cell>
          <cell r="AD73">
            <v>0</v>
          </cell>
          <cell r="AE73">
            <v>46.2</v>
          </cell>
          <cell r="AF73">
            <v>50.4</v>
          </cell>
          <cell r="AG73">
            <v>44.4</v>
          </cell>
          <cell r="AH73">
            <v>50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549.19299999999998</v>
          </cell>
          <cell r="D74">
            <v>225</v>
          </cell>
          <cell r="E74">
            <v>520</v>
          </cell>
          <cell r="F74">
            <v>245.19300000000001</v>
          </cell>
          <cell r="G74" t="str">
            <v>ябл</v>
          </cell>
          <cell r="H74">
            <v>0.6</v>
          </cell>
          <cell r="I74">
            <v>60</v>
          </cell>
          <cell r="J74">
            <v>516</v>
          </cell>
          <cell r="K74">
            <v>4</v>
          </cell>
          <cell r="L74">
            <v>0</v>
          </cell>
          <cell r="M74">
            <v>210</v>
          </cell>
          <cell r="V74">
            <v>220</v>
          </cell>
          <cell r="W74">
            <v>104</v>
          </cell>
          <cell r="X74">
            <v>170</v>
          </cell>
          <cell r="Y74">
            <v>8.1268557692307688</v>
          </cell>
          <cell r="AD74">
            <v>0</v>
          </cell>
          <cell r="AE74">
            <v>93</v>
          </cell>
          <cell r="AF74">
            <v>95</v>
          </cell>
          <cell r="AG74">
            <v>99.4</v>
          </cell>
          <cell r="AH74">
            <v>91</v>
          </cell>
          <cell r="AI74" t="str">
            <v>продапр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53.207000000000001</v>
          </cell>
          <cell r="D75">
            <v>96.87</v>
          </cell>
          <cell r="E75">
            <v>115.041</v>
          </cell>
          <cell r="F75">
            <v>32.119</v>
          </cell>
          <cell r="G75">
            <v>0</v>
          </cell>
          <cell r="H75">
            <v>1</v>
          </cell>
          <cell r="I75">
            <v>30</v>
          </cell>
          <cell r="J75">
            <v>134.536</v>
          </cell>
          <cell r="K75">
            <v>-19.495000000000005</v>
          </cell>
          <cell r="L75">
            <v>60</v>
          </cell>
          <cell r="M75">
            <v>40</v>
          </cell>
          <cell r="V75">
            <v>20</v>
          </cell>
          <cell r="W75">
            <v>23.008199999999999</v>
          </cell>
          <cell r="X75">
            <v>10</v>
          </cell>
          <cell r="Y75">
            <v>7.0461400718004885</v>
          </cell>
          <cell r="AD75">
            <v>0</v>
          </cell>
          <cell r="AE75">
            <v>25.7058</v>
          </cell>
          <cell r="AF75">
            <v>14.362200000000001</v>
          </cell>
          <cell r="AG75">
            <v>24.543799999999997</v>
          </cell>
          <cell r="AH75">
            <v>29.927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717</v>
          </cell>
          <cell r="D76">
            <v>145</v>
          </cell>
          <cell r="E76">
            <v>547</v>
          </cell>
          <cell r="F76">
            <v>308</v>
          </cell>
          <cell r="G76" t="str">
            <v>ябл,дк</v>
          </cell>
          <cell r="H76">
            <v>0.6</v>
          </cell>
          <cell r="I76">
            <v>60</v>
          </cell>
          <cell r="J76">
            <v>527</v>
          </cell>
          <cell r="K76">
            <v>20</v>
          </cell>
          <cell r="L76">
            <v>0</v>
          </cell>
          <cell r="M76">
            <v>280</v>
          </cell>
          <cell r="V76">
            <v>120</v>
          </cell>
          <cell r="W76">
            <v>109.4</v>
          </cell>
          <cell r="X76">
            <v>250</v>
          </cell>
          <cell r="Y76">
            <v>8.7568555758683733</v>
          </cell>
          <cell r="AD76">
            <v>0</v>
          </cell>
          <cell r="AE76">
            <v>120.4</v>
          </cell>
          <cell r="AF76">
            <v>108.6</v>
          </cell>
          <cell r="AG76">
            <v>105.8</v>
          </cell>
          <cell r="AH76">
            <v>161</v>
          </cell>
          <cell r="AI76" t="str">
            <v>апряб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821</v>
          </cell>
          <cell r="D77">
            <v>566</v>
          </cell>
          <cell r="E77">
            <v>757</v>
          </cell>
          <cell r="F77">
            <v>620</v>
          </cell>
          <cell r="G77" t="str">
            <v>ябл,дк</v>
          </cell>
          <cell r="H77">
            <v>0.6</v>
          </cell>
          <cell r="I77">
            <v>60</v>
          </cell>
          <cell r="J77">
            <v>744</v>
          </cell>
          <cell r="K77">
            <v>13</v>
          </cell>
          <cell r="L77">
            <v>0</v>
          </cell>
          <cell r="M77">
            <v>200</v>
          </cell>
          <cell r="V77">
            <v>160</v>
          </cell>
          <cell r="W77">
            <v>151.4</v>
          </cell>
          <cell r="X77">
            <v>350</v>
          </cell>
          <cell r="Y77">
            <v>8.7846763540290613</v>
          </cell>
          <cell r="AD77">
            <v>0</v>
          </cell>
          <cell r="AE77">
            <v>155.4</v>
          </cell>
          <cell r="AF77">
            <v>166</v>
          </cell>
          <cell r="AG77">
            <v>151.19999999999999</v>
          </cell>
          <cell r="AH77">
            <v>209</v>
          </cell>
          <cell r="AI77" t="str">
            <v>апряб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545</v>
          </cell>
          <cell r="D78">
            <v>561</v>
          </cell>
          <cell r="E78">
            <v>641</v>
          </cell>
          <cell r="F78">
            <v>449</v>
          </cell>
          <cell r="G78">
            <v>0</v>
          </cell>
          <cell r="H78">
            <v>0.4</v>
          </cell>
          <cell r="I78" t="e">
            <v>#N/A</v>
          </cell>
          <cell r="J78">
            <v>699</v>
          </cell>
          <cell r="K78">
            <v>-58</v>
          </cell>
          <cell r="L78">
            <v>120</v>
          </cell>
          <cell r="M78">
            <v>250</v>
          </cell>
          <cell r="V78">
            <v>100</v>
          </cell>
          <cell r="W78">
            <v>128.19999999999999</v>
          </cell>
          <cell r="X78">
            <v>120</v>
          </cell>
          <cell r="Y78">
            <v>8.104524180967239</v>
          </cell>
          <cell r="AD78">
            <v>0</v>
          </cell>
          <cell r="AE78">
            <v>151.6</v>
          </cell>
          <cell r="AF78">
            <v>130</v>
          </cell>
          <cell r="AG78">
            <v>131.4</v>
          </cell>
          <cell r="AH78">
            <v>116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355</v>
          </cell>
          <cell r="D79">
            <v>779</v>
          </cell>
          <cell r="E79">
            <v>787</v>
          </cell>
          <cell r="F79">
            <v>336</v>
          </cell>
          <cell r="G79">
            <v>0</v>
          </cell>
          <cell r="H79">
            <v>0.33</v>
          </cell>
          <cell r="I79">
            <v>60</v>
          </cell>
          <cell r="J79">
            <v>843</v>
          </cell>
          <cell r="K79">
            <v>-56</v>
          </cell>
          <cell r="L79">
            <v>150</v>
          </cell>
          <cell r="M79">
            <v>300</v>
          </cell>
          <cell r="V79">
            <v>200</v>
          </cell>
          <cell r="W79">
            <v>157.4</v>
          </cell>
          <cell r="X79">
            <v>250</v>
          </cell>
          <cell r="Y79">
            <v>7.8526048284625158</v>
          </cell>
          <cell r="AD79">
            <v>0</v>
          </cell>
          <cell r="AE79">
            <v>124.6</v>
          </cell>
          <cell r="AF79">
            <v>130.80000000000001</v>
          </cell>
          <cell r="AG79">
            <v>150</v>
          </cell>
          <cell r="AH79">
            <v>184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359</v>
          </cell>
          <cell r="D80">
            <v>357</v>
          </cell>
          <cell r="E80">
            <v>443</v>
          </cell>
          <cell r="F80">
            <v>260</v>
          </cell>
          <cell r="G80">
            <v>0</v>
          </cell>
          <cell r="H80">
            <v>0.35</v>
          </cell>
          <cell r="I80" t="e">
            <v>#N/A</v>
          </cell>
          <cell r="J80">
            <v>485</v>
          </cell>
          <cell r="K80">
            <v>-42</v>
          </cell>
          <cell r="L80">
            <v>200</v>
          </cell>
          <cell r="M80">
            <v>200</v>
          </cell>
          <cell r="W80">
            <v>88.6</v>
          </cell>
          <cell r="X80">
            <v>50</v>
          </cell>
          <cell r="Y80">
            <v>8.0135440180586919</v>
          </cell>
          <cell r="AD80">
            <v>0</v>
          </cell>
          <cell r="AE80">
            <v>104</v>
          </cell>
          <cell r="AF80">
            <v>76.8</v>
          </cell>
          <cell r="AG80">
            <v>104</v>
          </cell>
          <cell r="AH80">
            <v>93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142</v>
          </cell>
          <cell r="D81">
            <v>404</v>
          </cell>
          <cell r="E81">
            <v>395</v>
          </cell>
          <cell r="F81">
            <v>136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404</v>
          </cell>
          <cell r="K81">
            <v>-9</v>
          </cell>
          <cell r="L81">
            <v>0</v>
          </cell>
          <cell r="M81">
            <v>370</v>
          </cell>
          <cell r="W81">
            <v>79</v>
          </cell>
          <cell r="Y81">
            <v>6.4050632911392409</v>
          </cell>
          <cell r="AD81">
            <v>0</v>
          </cell>
          <cell r="AE81">
            <v>43.4</v>
          </cell>
          <cell r="AF81">
            <v>53.6</v>
          </cell>
          <cell r="AG81">
            <v>82.4</v>
          </cell>
          <cell r="AH81">
            <v>58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3822</v>
          </cell>
          <cell r="D82">
            <v>59386</v>
          </cell>
          <cell r="E82">
            <v>2718</v>
          </cell>
          <cell r="F82">
            <v>1549</v>
          </cell>
          <cell r="G82">
            <v>0</v>
          </cell>
          <cell r="H82">
            <v>0.35</v>
          </cell>
          <cell r="I82">
            <v>40</v>
          </cell>
          <cell r="J82">
            <v>2853</v>
          </cell>
          <cell r="K82">
            <v>-135</v>
          </cell>
          <cell r="L82">
            <v>0</v>
          </cell>
          <cell r="M82">
            <v>1300</v>
          </cell>
          <cell r="V82">
            <v>500</v>
          </cell>
          <cell r="W82">
            <v>519.6</v>
          </cell>
          <cell r="X82">
            <v>1500</v>
          </cell>
          <cell r="Y82">
            <v>9.3321785989222477</v>
          </cell>
          <cell r="AD82">
            <v>120</v>
          </cell>
          <cell r="AE82">
            <v>632.20000000000005</v>
          </cell>
          <cell r="AF82">
            <v>444</v>
          </cell>
          <cell r="AG82">
            <v>508</v>
          </cell>
          <cell r="AH82">
            <v>650</v>
          </cell>
          <cell r="AI82" t="str">
            <v>апряб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4161</v>
          </cell>
          <cell r="D83">
            <v>12851</v>
          </cell>
          <cell r="E83">
            <v>10364</v>
          </cell>
          <cell r="F83">
            <v>6972</v>
          </cell>
          <cell r="G83" t="str">
            <v>бнмарт</v>
          </cell>
          <cell r="H83">
            <v>0.35</v>
          </cell>
          <cell r="I83">
            <v>45</v>
          </cell>
          <cell r="J83">
            <v>9525</v>
          </cell>
          <cell r="K83">
            <v>839</v>
          </cell>
          <cell r="L83">
            <v>0</v>
          </cell>
          <cell r="M83">
            <v>2500</v>
          </cell>
          <cell r="T83">
            <v>990</v>
          </cell>
          <cell r="V83">
            <v>2200</v>
          </cell>
          <cell r="W83">
            <v>1783.6</v>
          </cell>
          <cell r="X83">
            <v>1800</v>
          </cell>
          <cell r="Y83">
            <v>7.5532630634671456</v>
          </cell>
          <cell r="AD83">
            <v>1446</v>
          </cell>
          <cell r="AE83">
            <v>1400.8</v>
          </cell>
          <cell r="AF83">
            <v>1418</v>
          </cell>
          <cell r="AG83">
            <v>1774.4</v>
          </cell>
          <cell r="AH83">
            <v>1976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16</v>
          </cell>
          <cell r="E84">
            <v>8</v>
          </cell>
          <cell r="F84">
            <v>8</v>
          </cell>
          <cell r="G84">
            <v>0</v>
          </cell>
          <cell r="H84">
            <v>0.11</v>
          </cell>
          <cell r="I84" t="e">
            <v>#N/A</v>
          </cell>
          <cell r="J84">
            <v>8</v>
          </cell>
          <cell r="K84">
            <v>0</v>
          </cell>
          <cell r="L84">
            <v>0</v>
          </cell>
          <cell r="M84">
            <v>10</v>
          </cell>
          <cell r="W84">
            <v>1.6</v>
          </cell>
          <cell r="X84">
            <v>10</v>
          </cell>
          <cell r="Y84">
            <v>17.5</v>
          </cell>
          <cell r="AD84">
            <v>0</v>
          </cell>
          <cell r="AE84">
            <v>1.6</v>
          </cell>
          <cell r="AF84">
            <v>1.4</v>
          </cell>
          <cell r="AG84">
            <v>1.4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348</v>
          </cell>
          <cell r="D85">
            <v>440</v>
          </cell>
          <cell r="E85">
            <v>325</v>
          </cell>
          <cell r="F85">
            <v>459</v>
          </cell>
          <cell r="G85">
            <v>0</v>
          </cell>
          <cell r="H85">
            <v>0.4</v>
          </cell>
          <cell r="I85" t="e">
            <v>#N/A</v>
          </cell>
          <cell r="J85">
            <v>345</v>
          </cell>
          <cell r="K85">
            <v>-20</v>
          </cell>
          <cell r="L85">
            <v>0</v>
          </cell>
          <cell r="M85">
            <v>30</v>
          </cell>
          <cell r="W85">
            <v>65</v>
          </cell>
          <cell r="X85">
            <v>70</v>
          </cell>
          <cell r="Y85">
            <v>8.6</v>
          </cell>
          <cell r="AD85">
            <v>0</v>
          </cell>
          <cell r="AE85">
            <v>100.8</v>
          </cell>
          <cell r="AF85">
            <v>82</v>
          </cell>
          <cell r="AG85">
            <v>77.8</v>
          </cell>
          <cell r="AH85">
            <v>76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130.68600000000001</v>
          </cell>
          <cell r="D86">
            <v>277.87799999999999</v>
          </cell>
          <cell r="E86">
            <v>141.792</v>
          </cell>
          <cell r="F86">
            <v>263.86799999999999</v>
          </cell>
          <cell r="G86" t="str">
            <v>н</v>
          </cell>
          <cell r="H86">
            <v>1</v>
          </cell>
          <cell r="I86" t="e">
            <v>#N/A</v>
          </cell>
          <cell r="J86">
            <v>142.702</v>
          </cell>
          <cell r="K86">
            <v>-0.90999999999999659</v>
          </cell>
          <cell r="L86">
            <v>0</v>
          </cell>
          <cell r="M86">
            <v>0</v>
          </cell>
          <cell r="W86">
            <v>28.3584</v>
          </cell>
          <cell r="Y86">
            <v>9.3047562626946512</v>
          </cell>
          <cell r="AD86">
            <v>0</v>
          </cell>
          <cell r="AE86">
            <v>34.209400000000002</v>
          </cell>
          <cell r="AF86">
            <v>38.499000000000002</v>
          </cell>
          <cell r="AG86">
            <v>34.360199999999999</v>
          </cell>
          <cell r="AH86">
            <v>33.253999999999998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12.882</v>
          </cell>
          <cell r="D87">
            <v>22.997</v>
          </cell>
          <cell r="E87">
            <v>8.7539999999999996</v>
          </cell>
          <cell r="F87">
            <v>25.675000000000001</v>
          </cell>
          <cell r="G87">
            <v>0</v>
          </cell>
          <cell r="H87">
            <v>1</v>
          </cell>
          <cell r="I87" t="e">
            <v>#N/A</v>
          </cell>
          <cell r="J87">
            <v>8.75</v>
          </cell>
          <cell r="K87">
            <v>3.9999999999995595E-3</v>
          </cell>
          <cell r="L87">
            <v>0</v>
          </cell>
          <cell r="M87">
            <v>0</v>
          </cell>
          <cell r="W87">
            <v>1.7507999999999999</v>
          </cell>
          <cell r="Y87">
            <v>14.664724697281244</v>
          </cell>
          <cell r="AD87">
            <v>0</v>
          </cell>
          <cell r="AE87">
            <v>3.4799999999999995</v>
          </cell>
          <cell r="AF87">
            <v>3.1865999999999999</v>
          </cell>
          <cell r="AG87">
            <v>2.3115999999999999</v>
          </cell>
          <cell r="AH87">
            <v>0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333</v>
          </cell>
          <cell r="D88">
            <v>2</v>
          </cell>
          <cell r="E88">
            <v>201</v>
          </cell>
          <cell r="F88">
            <v>134</v>
          </cell>
          <cell r="G88">
            <v>0</v>
          </cell>
          <cell r="H88">
            <v>0.4</v>
          </cell>
          <cell r="I88" t="e">
            <v>#N/A</v>
          </cell>
          <cell r="J88">
            <v>219</v>
          </cell>
          <cell r="K88">
            <v>-18</v>
          </cell>
          <cell r="L88">
            <v>0</v>
          </cell>
          <cell r="M88">
            <v>60</v>
          </cell>
          <cell r="V88">
            <v>70</v>
          </cell>
          <cell r="W88">
            <v>40.200000000000003</v>
          </cell>
          <cell r="X88">
            <v>30</v>
          </cell>
          <cell r="Y88">
            <v>7.3134328358208949</v>
          </cell>
          <cell r="AD88">
            <v>0</v>
          </cell>
          <cell r="AE88">
            <v>61.4</v>
          </cell>
          <cell r="AF88">
            <v>46.8</v>
          </cell>
          <cell r="AG88">
            <v>37.6</v>
          </cell>
          <cell r="AH88">
            <v>68</v>
          </cell>
          <cell r="AI88">
            <v>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93.456999999999994</v>
          </cell>
          <cell r="D89">
            <v>78.251000000000005</v>
          </cell>
          <cell r="E89">
            <v>85.370999999999995</v>
          </cell>
          <cell r="F89">
            <v>77.662999999999997</v>
          </cell>
          <cell r="G89">
            <v>0</v>
          </cell>
          <cell r="H89">
            <v>1</v>
          </cell>
          <cell r="I89" t="e">
            <v>#N/A</v>
          </cell>
          <cell r="J89">
            <v>93.768000000000001</v>
          </cell>
          <cell r="K89">
            <v>-8.3970000000000056</v>
          </cell>
          <cell r="L89">
            <v>0</v>
          </cell>
          <cell r="M89">
            <v>30</v>
          </cell>
          <cell r="W89">
            <v>17.074199999999998</v>
          </cell>
          <cell r="X89">
            <v>30</v>
          </cell>
          <cell r="Y89">
            <v>8.062632509868692</v>
          </cell>
          <cell r="AD89">
            <v>0</v>
          </cell>
          <cell r="AE89">
            <v>20.5884</v>
          </cell>
          <cell r="AF89">
            <v>18.203200000000002</v>
          </cell>
          <cell r="AG89">
            <v>17.609400000000001</v>
          </cell>
          <cell r="AH89">
            <v>21.704999999999998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52</v>
          </cell>
          <cell r="D90">
            <v>7</v>
          </cell>
          <cell r="E90">
            <v>38</v>
          </cell>
          <cell r="F90">
            <v>5</v>
          </cell>
          <cell r="G90">
            <v>0</v>
          </cell>
          <cell r="H90">
            <v>0.2</v>
          </cell>
          <cell r="I90" t="e">
            <v>#N/A</v>
          </cell>
          <cell r="J90">
            <v>72</v>
          </cell>
          <cell r="K90">
            <v>-34</v>
          </cell>
          <cell r="L90">
            <v>0</v>
          </cell>
          <cell r="M90">
            <v>20</v>
          </cell>
          <cell r="V90">
            <v>30</v>
          </cell>
          <cell r="W90">
            <v>7.6</v>
          </cell>
          <cell r="X90">
            <v>20</v>
          </cell>
          <cell r="Y90">
            <v>9.8684210526315788</v>
          </cell>
          <cell r="AD90">
            <v>0</v>
          </cell>
          <cell r="AE90">
            <v>8.1999999999999993</v>
          </cell>
          <cell r="AF90">
            <v>3.6</v>
          </cell>
          <cell r="AG90">
            <v>4.4000000000000004</v>
          </cell>
          <cell r="AH90">
            <v>0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D91">
            <v>1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20</v>
          </cell>
          <cell r="K91">
            <v>-20</v>
          </cell>
          <cell r="L91">
            <v>0</v>
          </cell>
          <cell r="M91">
            <v>10</v>
          </cell>
          <cell r="V91">
            <v>10</v>
          </cell>
          <cell r="W91">
            <v>0</v>
          </cell>
          <cell r="X91">
            <v>10</v>
          </cell>
          <cell r="Y91" t="e">
            <v>#DIV/0!</v>
          </cell>
          <cell r="AD91">
            <v>0</v>
          </cell>
          <cell r="AE91">
            <v>2.6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-2</v>
          </cell>
          <cell r="D92">
            <v>137</v>
          </cell>
          <cell r="E92">
            <v>39</v>
          </cell>
          <cell r="F92">
            <v>93</v>
          </cell>
          <cell r="G92">
            <v>0</v>
          </cell>
          <cell r="H92">
            <v>0.2</v>
          </cell>
          <cell r="I92" t="e">
            <v>#N/A</v>
          </cell>
          <cell r="J92">
            <v>101</v>
          </cell>
          <cell r="K92">
            <v>-62</v>
          </cell>
          <cell r="L92">
            <v>0</v>
          </cell>
          <cell r="M92">
            <v>0</v>
          </cell>
          <cell r="V92">
            <v>30</v>
          </cell>
          <cell r="W92">
            <v>7.8</v>
          </cell>
          <cell r="X92">
            <v>20</v>
          </cell>
          <cell r="Y92">
            <v>18.333333333333332</v>
          </cell>
          <cell r="AD92">
            <v>0</v>
          </cell>
          <cell r="AE92">
            <v>15.8</v>
          </cell>
          <cell r="AF92">
            <v>8.1999999999999993</v>
          </cell>
          <cell r="AG92">
            <v>11</v>
          </cell>
          <cell r="AH92">
            <v>12</v>
          </cell>
          <cell r="AI92" t="str">
            <v>склад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412</v>
          </cell>
          <cell r="D93">
            <v>517</v>
          </cell>
          <cell r="E93">
            <v>429</v>
          </cell>
          <cell r="F93">
            <v>487</v>
          </cell>
          <cell r="G93">
            <v>0</v>
          </cell>
          <cell r="H93">
            <v>0.3</v>
          </cell>
          <cell r="I93" t="e">
            <v>#N/A</v>
          </cell>
          <cell r="J93">
            <v>446</v>
          </cell>
          <cell r="K93">
            <v>-17</v>
          </cell>
          <cell r="L93">
            <v>0</v>
          </cell>
          <cell r="M93">
            <v>200</v>
          </cell>
          <cell r="W93">
            <v>85.8</v>
          </cell>
          <cell r="Y93">
            <v>8.0069930069930066</v>
          </cell>
          <cell r="AD93">
            <v>0</v>
          </cell>
          <cell r="AE93">
            <v>105</v>
          </cell>
          <cell r="AF93">
            <v>98.4</v>
          </cell>
          <cell r="AG93">
            <v>109</v>
          </cell>
          <cell r="AH93">
            <v>113</v>
          </cell>
          <cell r="AI93" t="str">
            <v>оконч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412.42200000000003</v>
          </cell>
          <cell r="D94">
            <v>133.08500000000001</v>
          </cell>
          <cell r="E94">
            <v>310.85399999999998</v>
          </cell>
          <cell r="F94">
            <v>227.86500000000001</v>
          </cell>
          <cell r="G94" t="str">
            <v>рот</v>
          </cell>
          <cell r="H94">
            <v>1</v>
          </cell>
          <cell r="I94" t="e">
            <v>#N/A</v>
          </cell>
          <cell r="J94">
            <v>328.07900000000001</v>
          </cell>
          <cell r="K94">
            <v>-17.225000000000023</v>
          </cell>
          <cell r="L94">
            <v>50</v>
          </cell>
          <cell r="M94">
            <v>120</v>
          </cell>
          <cell r="W94">
            <v>62.1708</v>
          </cell>
          <cell r="X94">
            <v>120</v>
          </cell>
          <cell r="Y94">
            <v>8.329714271008255</v>
          </cell>
          <cell r="AD94">
            <v>0</v>
          </cell>
          <cell r="AE94">
            <v>71.229600000000005</v>
          </cell>
          <cell r="AF94">
            <v>63.882600000000004</v>
          </cell>
          <cell r="AG94">
            <v>66.479399999999998</v>
          </cell>
          <cell r="AH94">
            <v>77.242999999999995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3565.9609999999998</v>
          </cell>
          <cell r="D95">
            <v>2463.2150000000001</v>
          </cell>
          <cell r="E95">
            <v>2951.92</v>
          </cell>
          <cell r="F95">
            <v>3030.0349999999999</v>
          </cell>
          <cell r="G95">
            <v>0</v>
          </cell>
          <cell r="H95">
            <v>1</v>
          </cell>
          <cell r="I95" t="e">
            <v>#N/A</v>
          </cell>
          <cell r="J95">
            <v>3184.8319999999999</v>
          </cell>
          <cell r="K95">
            <v>-232.91199999999981</v>
          </cell>
          <cell r="L95">
            <v>0</v>
          </cell>
          <cell r="M95">
            <v>300</v>
          </cell>
          <cell r="V95">
            <v>1000</v>
          </cell>
          <cell r="W95">
            <v>590.38400000000001</v>
          </cell>
          <cell r="X95">
            <v>1000</v>
          </cell>
          <cell r="Y95">
            <v>9.0280817230819252</v>
          </cell>
          <cell r="AD95">
            <v>0</v>
          </cell>
          <cell r="AE95">
            <v>700.80939999999998</v>
          </cell>
          <cell r="AF95">
            <v>576.40620000000001</v>
          </cell>
          <cell r="AG95">
            <v>584.87659999999994</v>
          </cell>
          <cell r="AH95">
            <v>745.25400000000002</v>
          </cell>
          <cell r="AI95">
            <v>0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5569.3270000000002</v>
          </cell>
          <cell r="D96">
            <v>8610.8870000000006</v>
          </cell>
          <cell r="E96">
            <v>7373</v>
          </cell>
          <cell r="F96">
            <v>7942</v>
          </cell>
          <cell r="G96">
            <v>0</v>
          </cell>
          <cell r="H96">
            <v>1</v>
          </cell>
          <cell r="I96" t="e">
            <v>#N/A</v>
          </cell>
          <cell r="J96">
            <v>6318.1530000000002</v>
          </cell>
          <cell r="K96">
            <v>1054.8469999999998</v>
          </cell>
          <cell r="L96">
            <v>0</v>
          </cell>
          <cell r="M96">
            <v>500</v>
          </cell>
          <cell r="V96">
            <v>2450</v>
          </cell>
          <cell r="W96">
            <v>1474.6</v>
          </cell>
          <cell r="X96">
            <v>1200</v>
          </cell>
          <cell r="Y96">
            <v>8.200189882001899</v>
          </cell>
          <cell r="AD96">
            <v>0</v>
          </cell>
          <cell r="AE96">
            <v>1216.5999999999999</v>
          </cell>
          <cell r="AF96">
            <v>1238.2</v>
          </cell>
          <cell r="AG96">
            <v>1474.4</v>
          </cell>
          <cell r="AH96">
            <v>1544.499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3460.3110000000001</v>
          </cell>
          <cell r="D97">
            <v>3015.7150000000001</v>
          </cell>
          <cell r="E97">
            <v>3223.16</v>
          </cell>
          <cell r="F97">
            <v>3172.8220000000001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3439.4290000000001</v>
          </cell>
          <cell r="K97">
            <v>-216.26900000000023</v>
          </cell>
          <cell r="L97">
            <v>0</v>
          </cell>
          <cell r="M97">
            <v>400</v>
          </cell>
          <cell r="V97">
            <v>1100</v>
          </cell>
          <cell r="W97">
            <v>644.63199999999995</v>
          </cell>
          <cell r="X97">
            <v>1600</v>
          </cell>
          <cell r="Y97">
            <v>9.7308572953250856</v>
          </cell>
          <cell r="AD97">
            <v>0</v>
          </cell>
          <cell r="AE97">
            <v>723.03459999999995</v>
          </cell>
          <cell r="AF97">
            <v>578.86040000000003</v>
          </cell>
          <cell r="AG97">
            <v>623.7586</v>
          </cell>
          <cell r="AH97">
            <v>755.91899999999998</v>
          </cell>
          <cell r="AI97" t="str">
            <v>апряб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17.812999999999999</v>
          </cell>
          <cell r="E98">
            <v>6.71</v>
          </cell>
          <cell r="F98">
            <v>11.103</v>
          </cell>
          <cell r="G98">
            <v>0</v>
          </cell>
          <cell r="H98">
            <v>1</v>
          </cell>
          <cell r="I98" t="e">
            <v>#N/A</v>
          </cell>
          <cell r="J98">
            <v>6.5</v>
          </cell>
          <cell r="K98">
            <v>0.20999999999999996</v>
          </cell>
          <cell r="L98">
            <v>0</v>
          </cell>
          <cell r="M98">
            <v>0</v>
          </cell>
          <cell r="W98">
            <v>1.3420000000000001</v>
          </cell>
          <cell r="Y98">
            <v>8.273472429210134</v>
          </cell>
          <cell r="AD98">
            <v>0</v>
          </cell>
          <cell r="AE98">
            <v>0</v>
          </cell>
          <cell r="AF98">
            <v>0.53680000000000005</v>
          </cell>
          <cell r="AG98">
            <v>1.8812000000000002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243.16300000000001</v>
          </cell>
          <cell r="D99">
            <v>296.16000000000003</v>
          </cell>
          <cell r="E99">
            <v>239.535</v>
          </cell>
          <cell r="F99">
            <v>287.54500000000002</v>
          </cell>
          <cell r="G99" t="str">
            <v>г</v>
          </cell>
          <cell r="H99">
            <v>1</v>
          </cell>
          <cell r="I99" t="e">
            <v>#N/A</v>
          </cell>
          <cell r="J99">
            <v>265.68</v>
          </cell>
          <cell r="K99">
            <v>-26.14500000000001</v>
          </cell>
          <cell r="L99">
            <v>0</v>
          </cell>
          <cell r="M99">
            <v>50</v>
          </cell>
          <cell r="W99">
            <v>47.906999999999996</v>
          </cell>
          <cell r="X99">
            <v>60</v>
          </cell>
          <cell r="Y99">
            <v>8.2982653891915596</v>
          </cell>
          <cell r="AD99">
            <v>0</v>
          </cell>
          <cell r="AE99">
            <v>52.299800000000005</v>
          </cell>
          <cell r="AF99">
            <v>54.500399999999999</v>
          </cell>
          <cell r="AG99">
            <v>51.910199999999996</v>
          </cell>
          <cell r="AH99">
            <v>66.686999999999998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84</v>
          </cell>
          <cell r="D100">
            <v>115</v>
          </cell>
          <cell r="E100">
            <v>107</v>
          </cell>
          <cell r="F100">
            <v>90</v>
          </cell>
          <cell r="G100">
            <v>0</v>
          </cell>
          <cell r="H100">
            <v>0.5</v>
          </cell>
          <cell r="I100" t="e">
            <v>#N/A</v>
          </cell>
          <cell r="J100">
            <v>126</v>
          </cell>
          <cell r="K100">
            <v>-19</v>
          </cell>
          <cell r="L100">
            <v>0</v>
          </cell>
          <cell r="M100">
            <v>60</v>
          </cell>
          <cell r="W100">
            <v>21.4</v>
          </cell>
          <cell r="X100">
            <v>30</v>
          </cell>
          <cell r="Y100">
            <v>8.4112149532710294</v>
          </cell>
          <cell r="AD100">
            <v>0</v>
          </cell>
          <cell r="AE100">
            <v>20</v>
          </cell>
          <cell r="AF100">
            <v>22.4</v>
          </cell>
          <cell r="AG100">
            <v>22.4</v>
          </cell>
          <cell r="AH100">
            <v>23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3</v>
          </cell>
          <cell r="F101">
            <v>7</v>
          </cell>
          <cell r="G101">
            <v>0</v>
          </cell>
          <cell r="H101">
            <v>0.4</v>
          </cell>
          <cell r="I101">
            <v>0</v>
          </cell>
          <cell r="J101">
            <v>3</v>
          </cell>
          <cell r="K101">
            <v>0</v>
          </cell>
          <cell r="L101">
            <v>0</v>
          </cell>
          <cell r="M101">
            <v>0</v>
          </cell>
          <cell r="W101">
            <v>0.6</v>
          </cell>
          <cell r="Y101">
            <v>11.666666666666668</v>
          </cell>
          <cell r="AD101">
            <v>0</v>
          </cell>
          <cell r="AE101">
            <v>0.2</v>
          </cell>
          <cell r="AF101">
            <v>0.6</v>
          </cell>
          <cell r="AG101">
            <v>0</v>
          </cell>
          <cell r="AH101">
            <v>3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122.738</v>
          </cell>
          <cell r="D102">
            <v>51.256</v>
          </cell>
          <cell r="E102">
            <v>102.196</v>
          </cell>
          <cell r="F102">
            <v>70.465000000000003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114.22199999999999</v>
          </cell>
          <cell r="K102">
            <v>-12.025999999999996</v>
          </cell>
          <cell r="L102">
            <v>0</v>
          </cell>
          <cell r="M102">
            <v>0</v>
          </cell>
          <cell r="V102">
            <v>40</v>
          </cell>
          <cell r="W102">
            <v>20.4392</v>
          </cell>
          <cell r="X102">
            <v>20</v>
          </cell>
          <cell r="Y102">
            <v>6.3830776155622528</v>
          </cell>
          <cell r="AD102">
            <v>0</v>
          </cell>
          <cell r="AE102">
            <v>22.3932</v>
          </cell>
          <cell r="AF102">
            <v>20.961400000000001</v>
          </cell>
          <cell r="AG102">
            <v>15.5458</v>
          </cell>
          <cell r="AH102">
            <v>16.061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23</v>
          </cell>
          <cell r="E103">
            <v>12</v>
          </cell>
          <cell r="F103">
            <v>11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21</v>
          </cell>
          <cell r="K103">
            <v>-9</v>
          </cell>
          <cell r="L103">
            <v>0</v>
          </cell>
          <cell r="M103">
            <v>0</v>
          </cell>
          <cell r="W103">
            <v>2.4</v>
          </cell>
          <cell r="Y103">
            <v>4.5833333333333339</v>
          </cell>
          <cell r="AD103">
            <v>0</v>
          </cell>
          <cell r="AE103">
            <v>0.8</v>
          </cell>
          <cell r="AF103">
            <v>2.8</v>
          </cell>
          <cell r="AG103">
            <v>2.8</v>
          </cell>
          <cell r="AH103">
            <v>0</v>
          </cell>
          <cell r="AI103" t="str">
            <v>склад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23</v>
          </cell>
          <cell r="E104">
            <v>1</v>
          </cell>
          <cell r="F104">
            <v>16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32</v>
          </cell>
          <cell r="K104">
            <v>-31</v>
          </cell>
          <cell r="L104">
            <v>0</v>
          </cell>
          <cell r="M104">
            <v>0</v>
          </cell>
          <cell r="W104">
            <v>0.2</v>
          </cell>
          <cell r="Y104">
            <v>80</v>
          </cell>
          <cell r="AD104">
            <v>0</v>
          </cell>
          <cell r="AE104">
            <v>3</v>
          </cell>
          <cell r="AF104">
            <v>5.6</v>
          </cell>
          <cell r="AG104">
            <v>0.6</v>
          </cell>
          <cell r="AH104">
            <v>0</v>
          </cell>
          <cell r="AI104" t="str">
            <v>склад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16</v>
          </cell>
          <cell r="E105">
            <v>0</v>
          </cell>
          <cell r="F105">
            <v>16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17</v>
          </cell>
          <cell r="K105">
            <v>-17</v>
          </cell>
          <cell r="L105">
            <v>0</v>
          </cell>
          <cell r="M105">
            <v>0</v>
          </cell>
          <cell r="W105">
            <v>0</v>
          </cell>
          <cell r="Y105" t="e">
            <v>#DIV/0!</v>
          </cell>
          <cell r="AD105">
            <v>0</v>
          </cell>
          <cell r="AE105">
            <v>3</v>
          </cell>
          <cell r="AF105">
            <v>3</v>
          </cell>
          <cell r="AG105">
            <v>1</v>
          </cell>
          <cell r="AH105">
            <v>0</v>
          </cell>
          <cell r="AI105" t="str">
            <v>склад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714</v>
          </cell>
          <cell r="D106">
            <v>1170</v>
          </cell>
          <cell r="E106">
            <v>853</v>
          </cell>
          <cell r="F106">
            <v>1016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902</v>
          </cell>
          <cell r="K106">
            <v>-49</v>
          </cell>
          <cell r="L106">
            <v>0</v>
          </cell>
          <cell r="M106">
            <v>200</v>
          </cell>
          <cell r="W106">
            <v>170.6</v>
          </cell>
          <cell r="X106">
            <v>200</v>
          </cell>
          <cell r="Y106">
            <v>8.3001172332942552</v>
          </cell>
          <cell r="AD106">
            <v>0</v>
          </cell>
          <cell r="AE106">
            <v>226.2</v>
          </cell>
          <cell r="AF106">
            <v>190</v>
          </cell>
          <cell r="AG106">
            <v>192.2</v>
          </cell>
          <cell r="AH106">
            <v>217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467</v>
          </cell>
          <cell r="D107">
            <v>407</v>
          </cell>
          <cell r="E107">
            <v>453</v>
          </cell>
          <cell r="F107">
            <v>401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498</v>
          </cell>
          <cell r="K107">
            <v>-45</v>
          </cell>
          <cell r="L107">
            <v>50</v>
          </cell>
          <cell r="M107">
            <v>120</v>
          </cell>
          <cell r="V107">
            <v>50</v>
          </cell>
          <cell r="W107">
            <v>90.6</v>
          </cell>
          <cell r="X107">
            <v>120</v>
          </cell>
          <cell r="Y107">
            <v>8.1788079470198678</v>
          </cell>
          <cell r="AD107">
            <v>0</v>
          </cell>
          <cell r="AE107">
            <v>109.8</v>
          </cell>
          <cell r="AF107">
            <v>96.2</v>
          </cell>
          <cell r="AG107">
            <v>94</v>
          </cell>
          <cell r="AH107">
            <v>131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460</v>
          </cell>
          <cell r="D108">
            <v>625</v>
          </cell>
          <cell r="E108">
            <v>573</v>
          </cell>
          <cell r="F108">
            <v>484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667</v>
          </cell>
          <cell r="K108">
            <v>-94</v>
          </cell>
          <cell r="L108">
            <v>50</v>
          </cell>
          <cell r="M108">
            <v>150</v>
          </cell>
          <cell r="V108">
            <v>60</v>
          </cell>
          <cell r="W108">
            <v>114.6</v>
          </cell>
          <cell r="X108">
            <v>200</v>
          </cell>
          <cell r="Y108">
            <v>8.2373472949389193</v>
          </cell>
          <cell r="AD108">
            <v>0</v>
          </cell>
          <cell r="AE108">
            <v>124</v>
          </cell>
          <cell r="AF108">
            <v>103</v>
          </cell>
          <cell r="AG108">
            <v>113.4</v>
          </cell>
          <cell r="AH108">
            <v>152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235</v>
          </cell>
          <cell r="D109">
            <v>522</v>
          </cell>
          <cell r="E109">
            <v>402</v>
          </cell>
          <cell r="F109">
            <v>341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515</v>
          </cell>
          <cell r="K109">
            <v>-113</v>
          </cell>
          <cell r="L109">
            <v>0</v>
          </cell>
          <cell r="M109">
            <v>120</v>
          </cell>
          <cell r="V109">
            <v>60</v>
          </cell>
          <cell r="W109">
            <v>80.400000000000006</v>
          </cell>
          <cell r="X109">
            <v>150</v>
          </cell>
          <cell r="Y109">
            <v>8.345771144278606</v>
          </cell>
          <cell r="AD109">
            <v>0</v>
          </cell>
          <cell r="AE109">
            <v>83.8</v>
          </cell>
          <cell r="AF109">
            <v>77.400000000000006</v>
          </cell>
          <cell r="AG109">
            <v>78.599999999999994</v>
          </cell>
          <cell r="AH109">
            <v>120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19.568999999999999</v>
          </cell>
          <cell r="D110">
            <v>19.841999999999999</v>
          </cell>
          <cell r="E110">
            <v>13.731999999999999</v>
          </cell>
          <cell r="F110">
            <v>22.919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17.350000000000001</v>
          </cell>
          <cell r="K110">
            <v>-3.6180000000000021</v>
          </cell>
          <cell r="L110">
            <v>0</v>
          </cell>
          <cell r="M110">
            <v>0</v>
          </cell>
          <cell r="W110">
            <v>2.7464</v>
          </cell>
          <cell r="Y110">
            <v>8.3451063210020386</v>
          </cell>
          <cell r="AD110">
            <v>0</v>
          </cell>
          <cell r="AE110">
            <v>2.7465999999999999</v>
          </cell>
          <cell r="AF110">
            <v>3.0278</v>
          </cell>
          <cell r="AG110">
            <v>2.1943999999999999</v>
          </cell>
          <cell r="AH110">
            <v>5.52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303</v>
          </cell>
          <cell r="D111">
            <v>20</v>
          </cell>
          <cell r="E111">
            <v>160</v>
          </cell>
          <cell r="F111">
            <v>139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733</v>
          </cell>
          <cell r="K111">
            <v>-573</v>
          </cell>
          <cell r="L111">
            <v>0</v>
          </cell>
          <cell r="M111">
            <v>200</v>
          </cell>
          <cell r="W111">
            <v>32</v>
          </cell>
          <cell r="Y111">
            <v>10.59375</v>
          </cell>
          <cell r="AD111">
            <v>0</v>
          </cell>
          <cell r="AE111">
            <v>130.6</v>
          </cell>
          <cell r="AF111">
            <v>102.8</v>
          </cell>
          <cell r="AG111">
            <v>93.8</v>
          </cell>
          <cell r="AH111">
            <v>3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12</v>
          </cell>
          <cell r="E112">
            <v>0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9</v>
          </cell>
          <cell r="K112">
            <v>-9</v>
          </cell>
          <cell r="L112">
            <v>0</v>
          </cell>
          <cell r="M112">
            <v>0</v>
          </cell>
          <cell r="W112">
            <v>0</v>
          </cell>
          <cell r="Y112" t="e">
            <v>#DIV/0!</v>
          </cell>
          <cell r="AD112">
            <v>0</v>
          </cell>
          <cell r="AE112">
            <v>0.6</v>
          </cell>
          <cell r="AF112">
            <v>0.6</v>
          </cell>
          <cell r="AG112">
            <v>0.8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14.435</v>
          </cell>
          <cell r="D113">
            <v>46.024000000000001</v>
          </cell>
          <cell r="E113">
            <v>24.305</v>
          </cell>
          <cell r="F113">
            <v>34.890999999999998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25.05</v>
          </cell>
          <cell r="K113">
            <v>-0.74500000000000099</v>
          </cell>
          <cell r="L113">
            <v>0</v>
          </cell>
          <cell r="M113">
            <v>0</v>
          </cell>
          <cell r="W113">
            <v>4.8609999999999998</v>
          </cell>
          <cell r="Y113">
            <v>7.1777412055132688</v>
          </cell>
          <cell r="AD113">
            <v>0</v>
          </cell>
          <cell r="AE113">
            <v>3.536</v>
          </cell>
          <cell r="AF113">
            <v>5.3113999999999999</v>
          </cell>
          <cell r="AG113">
            <v>3.7247999999999997</v>
          </cell>
          <cell r="AH113">
            <v>6.74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16</v>
          </cell>
          <cell r="D114">
            <v>36</v>
          </cell>
          <cell r="E114">
            <v>4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10</v>
          </cell>
          <cell r="K114">
            <v>-6</v>
          </cell>
          <cell r="L114">
            <v>0</v>
          </cell>
          <cell r="M114">
            <v>0</v>
          </cell>
          <cell r="W114">
            <v>0.8</v>
          </cell>
          <cell r="Y114">
            <v>0</v>
          </cell>
          <cell r="AD114">
            <v>0</v>
          </cell>
          <cell r="AE114">
            <v>19.600000000000001</v>
          </cell>
          <cell r="AF114">
            <v>11</v>
          </cell>
          <cell r="AG114">
            <v>1.2</v>
          </cell>
          <cell r="AH114">
            <v>0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C115">
            <v>126</v>
          </cell>
          <cell r="D115">
            <v>1</v>
          </cell>
          <cell r="E115">
            <v>32</v>
          </cell>
          <cell r="F115">
            <v>94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34</v>
          </cell>
          <cell r="K115">
            <v>-2</v>
          </cell>
          <cell r="L115">
            <v>0</v>
          </cell>
          <cell r="M115">
            <v>0</v>
          </cell>
          <cell r="W115">
            <v>6.4</v>
          </cell>
          <cell r="Y115">
            <v>14.6875</v>
          </cell>
          <cell r="AD115">
            <v>0</v>
          </cell>
          <cell r="AE115">
            <v>0</v>
          </cell>
          <cell r="AF115">
            <v>0</v>
          </cell>
          <cell r="AG115">
            <v>11.4</v>
          </cell>
          <cell r="AH115">
            <v>11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696.55399999999997</v>
          </cell>
          <cell r="D116">
            <v>35.043999999999997</v>
          </cell>
          <cell r="E116">
            <v>541.85400000000004</v>
          </cell>
          <cell r="F116">
            <v>166.74</v>
          </cell>
          <cell r="G116">
            <v>0</v>
          </cell>
          <cell r="H116">
            <v>0</v>
          </cell>
          <cell r="I116" t="e">
            <v>#N/A</v>
          </cell>
          <cell r="J116">
            <v>577.98900000000003</v>
          </cell>
          <cell r="K116">
            <v>-36.134999999999991</v>
          </cell>
          <cell r="L116">
            <v>0</v>
          </cell>
          <cell r="M116">
            <v>0</v>
          </cell>
          <cell r="W116">
            <v>108.3708</v>
          </cell>
          <cell r="Y116">
            <v>1.5386063404533326</v>
          </cell>
          <cell r="AD116">
            <v>0</v>
          </cell>
          <cell r="AE116">
            <v>86.670199999999994</v>
          </cell>
          <cell r="AF116">
            <v>91.338999999999999</v>
          </cell>
          <cell r="AG116">
            <v>98.3476</v>
          </cell>
          <cell r="AH116">
            <v>176.495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1201.319</v>
          </cell>
          <cell r="D117">
            <v>35.54</v>
          </cell>
          <cell r="E117">
            <v>1280.5419999999999</v>
          </cell>
          <cell r="F117">
            <v>-71.582999999999998</v>
          </cell>
          <cell r="G117">
            <v>0</v>
          </cell>
          <cell r="H117">
            <v>0</v>
          </cell>
          <cell r="I117" t="e">
            <v>#N/A</v>
          </cell>
          <cell r="J117">
            <v>1382.4949999999999</v>
          </cell>
          <cell r="K117">
            <v>-101.95299999999997</v>
          </cell>
          <cell r="L117">
            <v>0</v>
          </cell>
          <cell r="M117">
            <v>0</v>
          </cell>
          <cell r="W117">
            <v>256.10839999999996</v>
          </cell>
          <cell r="Y117">
            <v>-0.2795027418077658</v>
          </cell>
          <cell r="AD117">
            <v>0</v>
          </cell>
          <cell r="AE117">
            <v>178.10340000000002</v>
          </cell>
          <cell r="AF117">
            <v>230.30439999999999</v>
          </cell>
          <cell r="AG117">
            <v>236.20079999999999</v>
          </cell>
          <cell r="AH117">
            <v>427.733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989</v>
          </cell>
          <cell r="D118">
            <v>43</v>
          </cell>
          <cell r="E118">
            <v>1244</v>
          </cell>
          <cell r="F118">
            <v>-241</v>
          </cell>
          <cell r="G118">
            <v>0</v>
          </cell>
          <cell r="H118">
            <v>0</v>
          </cell>
          <cell r="I118" t="e">
            <v>#N/A</v>
          </cell>
          <cell r="J118">
            <v>1311</v>
          </cell>
          <cell r="K118">
            <v>-67</v>
          </cell>
          <cell r="L118">
            <v>0</v>
          </cell>
          <cell r="M118">
            <v>0</v>
          </cell>
          <cell r="W118">
            <v>248.8</v>
          </cell>
          <cell r="Y118">
            <v>-0.96864951768488738</v>
          </cell>
          <cell r="AD118">
            <v>0</v>
          </cell>
          <cell r="AE118">
            <v>217</v>
          </cell>
          <cell r="AF118">
            <v>223.6</v>
          </cell>
          <cell r="AG118">
            <v>251</v>
          </cell>
          <cell r="AH118">
            <v>408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144</v>
          </cell>
          <cell r="D119">
            <v>578</v>
          </cell>
          <cell r="E119">
            <v>400</v>
          </cell>
          <cell r="F119">
            <v>249</v>
          </cell>
          <cell r="G119">
            <v>0</v>
          </cell>
          <cell r="H119">
            <v>0</v>
          </cell>
          <cell r="I119" t="e">
            <v>#N/A</v>
          </cell>
          <cell r="J119">
            <v>426</v>
          </cell>
          <cell r="K119">
            <v>-26</v>
          </cell>
          <cell r="L119">
            <v>0</v>
          </cell>
          <cell r="M119">
            <v>0</v>
          </cell>
          <cell r="W119">
            <v>80</v>
          </cell>
          <cell r="Y119">
            <v>3.1124999999999998</v>
          </cell>
          <cell r="AD119">
            <v>0</v>
          </cell>
          <cell r="AE119">
            <v>75.599999999999994</v>
          </cell>
          <cell r="AF119">
            <v>69.8</v>
          </cell>
          <cell r="AG119">
            <v>75.8</v>
          </cell>
          <cell r="AH119">
            <v>118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21.03.2025 - 27.03.2025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618.43899999999996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523.07399999999996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1.3779999999999999</v>
          </cell>
          <cell r="F9">
            <v>1529.952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280</v>
          </cell>
          <cell r="F10">
            <v>2169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902</v>
          </cell>
          <cell r="F11">
            <v>4476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362</v>
          </cell>
          <cell r="F12">
            <v>5069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221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</v>
          </cell>
          <cell r="F18">
            <v>943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500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238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74</v>
          </cell>
          <cell r="F21">
            <v>188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340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406.173</v>
          </cell>
        </row>
        <row r="24">
          <cell r="A24" t="str">
            <v xml:space="preserve"> 201  Ветчина Нежная ТМ Особый рецепт, (2,5кг), ПОКОМ</v>
          </cell>
          <cell r="D24">
            <v>5.0010000000000003</v>
          </cell>
          <cell r="F24">
            <v>5141.201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326.32900000000001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2.5409999999999999</v>
          </cell>
          <cell r="F26">
            <v>647.57899999999995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1.651</v>
          </cell>
          <cell r="F27">
            <v>494.745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166.37700000000001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132.614</v>
          </cell>
        </row>
        <row r="30">
          <cell r="A30" t="str">
            <v xml:space="preserve"> 240  Колбаса Салями охотничья, ВЕС. ПОКОМ</v>
          </cell>
          <cell r="F30">
            <v>1.35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400.05900000000003</v>
          </cell>
        </row>
        <row r="32">
          <cell r="A32" t="str">
            <v xml:space="preserve"> 247  Сардельки Нежные, ВЕС.  ПОКОМ</v>
          </cell>
          <cell r="F32">
            <v>170.74100000000001</v>
          </cell>
        </row>
        <row r="33">
          <cell r="A33" t="str">
            <v xml:space="preserve"> 248  Сардельки Сочные ТМ Особый рецепт,   ПОКОМ</v>
          </cell>
          <cell r="F33">
            <v>134.523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1.3</v>
          </cell>
          <cell r="F34">
            <v>1265.5340000000001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76.91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250.21100000000001</v>
          </cell>
        </row>
        <row r="37">
          <cell r="A37" t="str">
            <v xml:space="preserve"> 263  Шпикачки Стародворские, ВЕС.  ПОКОМ</v>
          </cell>
          <cell r="F37">
            <v>129.31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57.252000000000002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0.8</v>
          </cell>
          <cell r="F39">
            <v>32.404000000000003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0.8</v>
          </cell>
          <cell r="F40">
            <v>57.502000000000002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F41">
            <v>1948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543</v>
          </cell>
          <cell r="F42">
            <v>3162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933</v>
          </cell>
          <cell r="F43">
            <v>5467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1.3009999999999999</v>
          </cell>
          <cell r="F45">
            <v>476.99599999999998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530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</v>
          </cell>
          <cell r="F47">
            <v>1154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1.6</v>
          </cell>
          <cell r="F48">
            <v>224.66900000000001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1131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1989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1.6</v>
          </cell>
          <cell r="F51">
            <v>97.578999999999994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2.319</v>
          </cell>
          <cell r="F52">
            <v>356.82499999999999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1186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F54">
            <v>1726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</v>
          </cell>
          <cell r="F55">
            <v>989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266.61500000000001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592.85500000000002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88.6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3484.4189999999999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</v>
          </cell>
          <cell r="F60">
            <v>2394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1052</v>
          </cell>
          <cell r="F61">
            <v>4617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972</v>
          </cell>
        </row>
        <row r="63">
          <cell r="A63" t="str">
            <v xml:space="preserve"> 328  Сардельки Сочинки Стародворье ТМ  0,4 кг ПОКОМ</v>
          </cell>
          <cell r="F63">
            <v>387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354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761.97199999999998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4</v>
          </cell>
          <cell r="F66">
            <v>292</v>
          </cell>
        </row>
        <row r="67">
          <cell r="A67" t="str">
            <v xml:space="preserve"> 335  Колбаса Сливушка ТМ Вязанка. ВЕС.  ПОКОМ </v>
          </cell>
          <cell r="F67">
            <v>214.99600000000001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5.2510000000000003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483</v>
          </cell>
          <cell r="F69">
            <v>2854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</v>
          </cell>
          <cell r="F70">
            <v>1998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3.2320000000000002</v>
          </cell>
          <cell r="F71">
            <v>513.54600000000005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0.80100000000000005</v>
          </cell>
          <cell r="F72">
            <v>282.15199999999999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0.80100000000000005</v>
          </cell>
          <cell r="F73">
            <v>562.37699999999995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433.75299999999999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226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507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133.42500000000001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520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737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</v>
          </cell>
          <cell r="F81">
            <v>696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</v>
          </cell>
          <cell r="F82">
            <v>816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461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401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124</v>
          </cell>
          <cell r="F85">
            <v>2840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1450</v>
          </cell>
          <cell r="F86">
            <v>9581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9</v>
          </cell>
        </row>
        <row r="88">
          <cell r="A88" t="str">
            <v xml:space="preserve"> 421  Сосиски Царедворские 0,33 кг ТМ Стародворье  ПОКОМ</v>
          </cell>
          <cell r="F88">
            <v>10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F89">
            <v>347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143.25399999999999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0.8</v>
          </cell>
          <cell r="F91">
            <v>7.45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2</v>
          </cell>
          <cell r="F92">
            <v>229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0.8</v>
          </cell>
          <cell r="F93">
            <v>83.55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40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106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447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303.86799999999999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7.5</v>
          </cell>
          <cell r="F99">
            <v>3324.6239999999998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7.5</v>
          </cell>
          <cell r="F100">
            <v>6302.8959999999997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7.5010000000000003</v>
          </cell>
          <cell r="F101">
            <v>3492.2420000000002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6.5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263.24599999999998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125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3</v>
          </cell>
        </row>
        <row r="106">
          <cell r="A106" t="str">
            <v xml:space="preserve"> 478  Сардельки Зареченские ВЕС ТМ Зареченские  ПОКОМ</v>
          </cell>
          <cell r="F106">
            <v>118.169</v>
          </cell>
        </row>
        <row r="107">
          <cell r="A107" t="str">
            <v xml:space="preserve"> 479  Шпикачки Зареченские ВЕС ТМ Зареченские  ПОКОМ</v>
          </cell>
          <cell r="F107">
            <v>1.3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F108">
            <v>18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F109">
            <v>29</v>
          </cell>
        </row>
        <row r="110">
          <cell r="A110" t="str">
            <v xml:space="preserve"> 492  Колбаса Салями Филейская 0,3кг ТМ Вязанка  ПОКОМ</v>
          </cell>
          <cell r="F110">
            <v>17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2</v>
          </cell>
          <cell r="F111">
            <v>920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F112">
            <v>496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2</v>
          </cell>
          <cell r="F113">
            <v>673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F114">
            <v>500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F115">
            <v>16.05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2</v>
          </cell>
          <cell r="F116">
            <v>704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F117">
            <v>9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F118">
            <v>21.15</v>
          </cell>
        </row>
        <row r="119">
          <cell r="A119" t="str">
            <v xml:space="preserve"> 513  Колбаса вареная Стародворская 0,4кг ТМ Стародворье  ПОКОМ</v>
          </cell>
          <cell r="F119">
            <v>3</v>
          </cell>
        </row>
        <row r="120">
          <cell r="A120" t="str">
            <v xml:space="preserve"> 515  Колбаса Сервелат Мясорубский Делюкс 0,3кг ТМ Стародворье  ПОКОМ</v>
          </cell>
          <cell r="F120">
            <v>37</v>
          </cell>
        </row>
        <row r="121">
          <cell r="A121" t="str">
            <v>3215 ВЕТЧ.МЯСНАЯ Папа может п/о 0.4кг 8шт.    ОСТАНКИНО</v>
          </cell>
          <cell r="D121">
            <v>463</v>
          </cell>
          <cell r="F121">
            <v>467</v>
          </cell>
        </row>
        <row r="122">
          <cell r="A122" t="str">
            <v>3680 ПРЕСИЖН с/к дек. спец мгс ОСТАНКИНО</v>
          </cell>
          <cell r="D122">
            <v>2</v>
          </cell>
          <cell r="F122">
            <v>2</v>
          </cell>
        </row>
        <row r="123">
          <cell r="A123" t="str">
            <v>3684 ПРЕСИЖН с/к в/у 1/250 8шт.   ОСТАНКИНО</v>
          </cell>
          <cell r="D123">
            <v>70</v>
          </cell>
          <cell r="F123">
            <v>70</v>
          </cell>
        </row>
        <row r="124">
          <cell r="A124" t="str">
            <v>4063 МЯСНАЯ Папа может вар п/о_Л   ОСТАНКИНО</v>
          </cell>
          <cell r="D124">
            <v>1466.25</v>
          </cell>
          <cell r="F124">
            <v>1466.25</v>
          </cell>
        </row>
        <row r="125">
          <cell r="A125" t="str">
            <v>4117 ЭКСТРА Папа может с/к в/у_Л   ОСТАНКИНО</v>
          </cell>
          <cell r="D125">
            <v>49.1</v>
          </cell>
          <cell r="F125">
            <v>49.1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118.1</v>
          </cell>
          <cell r="F126">
            <v>118.1</v>
          </cell>
        </row>
        <row r="127">
          <cell r="A127" t="str">
            <v>4574 Мясная со шпиком Папа может вар п/о ОСТАНКИНО</v>
          </cell>
          <cell r="D127">
            <v>4</v>
          </cell>
          <cell r="F127">
            <v>6.5</v>
          </cell>
        </row>
        <row r="128">
          <cell r="A128" t="str">
            <v>4813 ФИЛЕЙНАЯ Папа может вар п/о_Л   ОСТАНКИНО</v>
          </cell>
          <cell r="D128">
            <v>456.12200000000001</v>
          </cell>
          <cell r="F128">
            <v>456.12200000000001</v>
          </cell>
        </row>
        <row r="129">
          <cell r="A129" t="str">
            <v>4993 САЛЯМИ ИТАЛЬЯНСКАЯ с/к в/у 1/250*8_120c ОСТАНКИНО</v>
          </cell>
          <cell r="D129">
            <v>381</v>
          </cell>
          <cell r="F129">
            <v>381</v>
          </cell>
        </row>
        <row r="130">
          <cell r="A130" t="str">
            <v>5246 ДОКТОРСКАЯ ПРЕМИУМ вар б/о мгс_30с ОСТАНКИНО</v>
          </cell>
          <cell r="D130">
            <v>27</v>
          </cell>
          <cell r="F130">
            <v>27</v>
          </cell>
        </row>
        <row r="131">
          <cell r="A131" t="str">
            <v>5247 РУССКАЯ ПРЕМИУМ вар б/о мгс_30с ОСТАНКИНО</v>
          </cell>
          <cell r="D131">
            <v>48.1</v>
          </cell>
          <cell r="F131">
            <v>48.1</v>
          </cell>
        </row>
        <row r="132">
          <cell r="A132" t="str">
            <v>5483 ЭКСТРА Папа может с/к в/у 1/250 8шт.   ОСТАНКИНО</v>
          </cell>
          <cell r="D132">
            <v>603</v>
          </cell>
          <cell r="F132">
            <v>603</v>
          </cell>
        </row>
        <row r="133">
          <cell r="A133" t="str">
            <v>5544 Сервелат Финский в/к в/у_45с НОВАЯ ОСТАНКИНО</v>
          </cell>
          <cell r="D133">
            <v>1022.9</v>
          </cell>
          <cell r="F133">
            <v>1022.9</v>
          </cell>
        </row>
        <row r="134">
          <cell r="A134" t="str">
            <v>5679 САЛЯМИ ИТАЛЬЯНСКАЯ с/к в/у 1/150_60с ОСТАНКИНО</v>
          </cell>
          <cell r="D134">
            <v>219</v>
          </cell>
          <cell r="F134">
            <v>219</v>
          </cell>
        </row>
        <row r="135">
          <cell r="A135" t="str">
            <v>5682 САЛЯМИ МЕЛКОЗЕРНЕНАЯ с/к в/у 1/120_60с   ОСТАНКИНО</v>
          </cell>
          <cell r="D135">
            <v>1912</v>
          </cell>
          <cell r="F135">
            <v>1912</v>
          </cell>
        </row>
        <row r="136">
          <cell r="A136" t="str">
            <v>5706 АРОМАТНАЯ Папа может с/к в/у 1/250 8шт.  ОСТАНКИНО</v>
          </cell>
          <cell r="D136">
            <v>651</v>
          </cell>
          <cell r="F136">
            <v>651</v>
          </cell>
        </row>
        <row r="137">
          <cell r="A137" t="str">
            <v>5708 ПОСОЛЬСКАЯ Папа может с/к в/у ОСТАНКИНО</v>
          </cell>
          <cell r="D137">
            <v>30</v>
          </cell>
          <cell r="F137">
            <v>30</v>
          </cell>
        </row>
        <row r="138">
          <cell r="A138" t="str">
            <v>5851 ЭКСТРА Папа может вар п/о   ОСТАНКИНО</v>
          </cell>
          <cell r="D138">
            <v>353.8</v>
          </cell>
          <cell r="F138">
            <v>353.8</v>
          </cell>
        </row>
        <row r="139">
          <cell r="A139" t="str">
            <v>5931 ОХОТНИЧЬЯ Папа может с/к в/у 1/220 8шт.   ОСТАНКИНО</v>
          </cell>
          <cell r="D139">
            <v>740</v>
          </cell>
          <cell r="F139">
            <v>740</v>
          </cell>
        </row>
        <row r="140">
          <cell r="A140" t="str">
            <v>5992 ВРЕМЯ ОКРОШКИ Папа может вар п/о 0.4кг   ОСТАНКИНО</v>
          </cell>
          <cell r="D140">
            <v>87</v>
          </cell>
          <cell r="F140">
            <v>87</v>
          </cell>
        </row>
        <row r="141">
          <cell r="A141" t="str">
            <v>6004 РАГУ СВИНОЕ 1кг 8шт.зам_120с ОСТАНКИНО</v>
          </cell>
          <cell r="D141">
            <v>120</v>
          </cell>
          <cell r="F141">
            <v>120</v>
          </cell>
        </row>
        <row r="142">
          <cell r="A142" t="str">
            <v>6158 ВРЕМЯ ОЛИВЬЕ Папа может вар п/о 0.4кг   ОСТАНКИНО</v>
          </cell>
          <cell r="D142">
            <v>222</v>
          </cell>
          <cell r="F142">
            <v>222</v>
          </cell>
        </row>
        <row r="143">
          <cell r="A143" t="str">
            <v>6200 ГРУДИНКА ПРЕМИУМ к/в мл/к в/у 0.3кг  ОСТАНКИНО</v>
          </cell>
          <cell r="D143">
            <v>492</v>
          </cell>
          <cell r="F143">
            <v>492</v>
          </cell>
        </row>
        <row r="144">
          <cell r="A144" t="str">
            <v>6206 СВИНИНА ПО-ДОМАШНЕМУ к/в мл/к в/у 0.3кг  ОСТАНКИНО</v>
          </cell>
          <cell r="D144">
            <v>52</v>
          </cell>
          <cell r="F144">
            <v>52</v>
          </cell>
        </row>
        <row r="145">
          <cell r="A145" t="str">
            <v>6221 НЕАПОЛИТАНСКИЙ ДУЭТ с/к с/н мгс 1/90  ОСТАНКИНО</v>
          </cell>
          <cell r="D145">
            <v>246</v>
          </cell>
          <cell r="F145">
            <v>246</v>
          </cell>
        </row>
        <row r="146">
          <cell r="A146" t="str">
            <v>6222 ИТАЛЬЯНСКОЕ АССОРТИ с/в с/н мгс 1/90 ОСТАНКИНО</v>
          </cell>
          <cell r="D146">
            <v>90</v>
          </cell>
          <cell r="F146">
            <v>90</v>
          </cell>
        </row>
        <row r="147">
          <cell r="A147" t="str">
            <v>6228 МЯСНОЕ АССОРТИ к/з с/н мгс 1/90 10шт.  ОСТАНКИНО</v>
          </cell>
          <cell r="D147">
            <v>395</v>
          </cell>
          <cell r="F147">
            <v>395</v>
          </cell>
        </row>
        <row r="148">
          <cell r="A148" t="str">
            <v>6247 ДОМАШНЯЯ Папа может вар п/о 0,4кг 8шт.  ОСТАНКИНО</v>
          </cell>
          <cell r="D148">
            <v>119</v>
          </cell>
          <cell r="F148">
            <v>119</v>
          </cell>
        </row>
        <row r="149">
          <cell r="A149" t="str">
            <v>6268 ГОВЯЖЬЯ Папа может вар п/о 0,4кг 8 шт.  ОСТАНКИНО</v>
          </cell>
          <cell r="D149">
            <v>405</v>
          </cell>
          <cell r="F149">
            <v>405</v>
          </cell>
        </row>
        <row r="150">
          <cell r="A150" t="str">
            <v>6279 КОРЕЙКА ПО-ОСТ.к/в в/с с/н в/у 1/150_45с  ОСТАНКИНО</v>
          </cell>
          <cell r="D150">
            <v>283</v>
          </cell>
          <cell r="F150">
            <v>283</v>
          </cell>
        </row>
        <row r="151">
          <cell r="A151" t="str">
            <v>6303 МЯСНЫЕ Папа может сос п/о мгс 1.5*3  ОСТАНКИНО</v>
          </cell>
          <cell r="D151">
            <v>547.9</v>
          </cell>
          <cell r="F151">
            <v>547.9</v>
          </cell>
        </row>
        <row r="152">
          <cell r="A152" t="str">
            <v>6324 ДОКТОРСКАЯ ГОСТ вар п/о 0.4кг 8шт.  ОСТАНКИНО</v>
          </cell>
          <cell r="D152">
            <v>172</v>
          </cell>
          <cell r="F152">
            <v>172</v>
          </cell>
        </row>
        <row r="153">
          <cell r="A153" t="str">
            <v>6325 ДОКТОРСКАЯ ПРЕМИУМ вар п/о 0.4кг 8шт.  ОСТАНКИНО</v>
          </cell>
          <cell r="D153">
            <v>603</v>
          </cell>
          <cell r="F153">
            <v>603</v>
          </cell>
        </row>
        <row r="154">
          <cell r="A154" t="str">
            <v>6333 МЯСНАЯ Папа может вар п/о 0.4кг 8шт.  ОСТАНКИНО</v>
          </cell>
          <cell r="D154">
            <v>4731</v>
          </cell>
          <cell r="F154">
            <v>4731</v>
          </cell>
        </row>
        <row r="155">
          <cell r="A155" t="str">
            <v>6340 ДОМАШНИЙ РЕЦЕПТ Коровино 0.5кг 8шт.  ОСТАНКИНО</v>
          </cell>
          <cell r="D155">
            <v>381</v>
          </cell>
          <cell r="F155">
            <v>381</v>
          </cell>
        </row>
        <row r="156">
          <cell r="A156" t="str">
            <v>6341 ДОМАШНИЙ РЕЦЕПТ СО ШПИКОМ Коровино 0.5кг  ОСТАНКИНО</v>
          </cell>
          <cell r="D156">
            <v>30</v>
          </cell>
          <cell r="F156">
            <v>30</v>
          </cell>
        </row>
        <row r="157">
          <cell r="A157" t="str">
            <v>6353 ЭКСТРА Папа может вар п/о 0.4кг 8шт.  ОСТАНКИНО</v>
          </cell>
          <cell r="D157">
            <v>2255</v>
          </cell>
          <cell r="F157">
            <v>2255</v>
          </cell>
        </row>
        <row r="158">
          <cell r="A158" t="str">
            <v>6392 ФИЛЕЙНАЯ Папа может вар п/о 0.4кг. ОСТАНКИНО</v>
          </cell>
          <cell r="D158">
            <v>4335</v>
          </cell>
          <cell r="F158">
            <v>4335</v>
          </cell>
        </row>
        <row r="159">
          <cell r="A159" t="str">
            <v>6411 ВЕТЧ.РУБЛЕНАЯ ПМ в/у срез 0.3кг 6шт.  ОСТАНКИНО</v>
          </cell>
          <cell r="D159">
            <v>131</v>
          </cell>
          <cell r="F159">
            <v>131</v>
          </cell>
        </row>
        <row r="160">
          <cell r="A160" t="str">
            <v>6426 КЛАССИЧЕСКАЯ ПМ вар п/о 0.3кг 8шт.  ОСТАНКИНО</v>
          </cell>
          <cell r="D160">
            <v>1587</v>
          </cell>
          <cell r="F160">
            <v>1587</v>
          </cell>
        </row>
        <row r="161">
          <cell r="A161" t="str">
            <v>6448 СВИНИНА МАДЕРА с/к с/н в/у 1/100 10шт.   ОСТАНКИНО</v>
          </cell>
          <cell r="D161">
            <v>231</v>
          </cell>
          <cell r="F161">
            <v>231</v>
          </cell>
        </row>
        <row r="162">
          <cell r="A162" t="str">
            <v>6453 ЭКСТРА Папа может с/к с/н в/у 1/100 14шт.   ОСТАНКИНО</v>
          </cell>
          <cell r="D162">
            <v>1632</v>
          </cell>
          <cell r="F162">
            <v>1632</v>
          </cell>
        </row>
        <row r="163">
          <cell r="A163" t="str">
            <v>6454 АРОМАТНАЯ с/к с/н в/у 1/100 14шт.  ОСТАНКИНО</v>
          </cell>
          <cell r="D163">
            <v>1476</v>
          </cell>
          <cell r="F163">
            <v>1476</v>
          </cell>
        </row>
        <row r="164">
          <cell r="A164" t="str">
            <v>6459 СЕРВЕЛАТ ШВЕЙЦАРСК. в/к с/н в/у 1/100*10  ОСТАНКИНО</v>
          </cell>
          <cell r="D164">
            <v>607</v>
          </cell>
          <cell r="F164">
            <v>607</v>
          </cell>
        </row>
        <row r="165">
          <cell r="A165" t="str">
            <v>6470 ВЕТЧ.МРАМОРНАЯ в/у_45с  ОСТАНКИНО</v>
          </cell>
          <cell r="D165">
            <v>59.7</v>
          </cell>
          <cell r="F165">
            <v>59.7</v>
          </cell>
        </row>
        <row r="166">
          <cell r="A166" t="str">
            <v>6492 ШПИК С ЧЕСНОК.И ПЕРЦЕМ к/в в/у 0.3кг_45c  ОСТАНКИНО</v>
          </cell>
          <cell r="D166">
            <v>106</v>
          </cell>
          <cell r="F166">
            <v>106</v>
          </cell>
        </row>
        <row r="167">
          <cell r="A167" t="str">
            <v>6495 ВЕТЧ.МРАМОРНАЯ в/у срез 0.3кг 6шт_45с  ОСТАНКИНО</v>
          </cell>
          <cell r="D167">
            <v>489</v>
          </cell>
          <cell r="F167">
            <v>489</v>
          </cell>
        </row>
        <row r="168">
          <cell r="A168" t="str">
            <v>6527 ШПИКАЧКИ СОЧНЫЕ ПМ сар б/о мгс 1*3 45с ОСТАНКИНО</v>
          </cell>
          <cell r="D168">
            <v>498.3</v>
          </cell>
          <cell r="F168">
            <v>498.3</v>
          </cell>
        </row>
        <row r="169">
          <cell r="A169" t="str">
            <v>6528 ШПИКАЧКИ СОЧНЫЕ ПМ сар б/о мгс 0.4кг 45с  ОСТАНКИНО</v>
          </cell>
          <cell r="D169">
            <v>15</v>
          </cell>
          <cell r="F169">
            <v>15</v>
          </cell>
        </row>
        <row r="170">
          <cell r="A170" t="str">
            <v>6586 МРАМОРНАЯ И БАЛЫКОВАЯ в/к с/н мгс 1/90 ОСТАНКИНО</v>
          </cell>
          <cell r="D170">
            <v>254</v>
          </cell>
          <cell r="F170">
            <v>254</v>
          </cell>
        </row>
        <row r="171">
          <cell r="A171" t="str">
            <v>6609 С ГОВЯДИНОЙ ПМ сар б/о мгс 0.4кг_45с ОСТАНКИНО</v>
          </cell>
          <cell r="D171">
            <v>40</v>
          </cell>
          <cell r="F171">
            <v>40</v>
          </cell>
        </row>
        <row r="172">
          <cell r="A172" t="str">
            <v>6616 МОЛОЧНЫЕ КЛАССИЧЕСКИЕ сос п/о в/у 0.3кг  ОСТАНКИНО</v>
          </cell>
          <cell r="D172">
            <v>621</v>
          </cell>
          <cell r="F172">
            <v>621</v>
          </cell>
        </row>
        <row r="173">
          <cell r="A173" t="str">
            <v>6666 БОЯНСКАЯ Папа может п/к в/у 0,28кг 8 шт. ОСТАНКИНО</v>
          </cell>
          <cell r="D173">
            <v>1</v>
          </cell>
          <cell r="F173">
            <v>1</v>
          </cell>
        </row>
        <row r="174">
          <cell r="A174" t="str">
            <v>6683 СЕРВЕЛАТ ЗЕРНИСТЫЙ ПМ в/к в/у 0,35кг  ОСТАНКИНО</v>
          </cell>
          <cell r="D174">
            <v>2</v>
          </cell>
          <cell r="F174">
            <v>2</v>
          </cell>
        </row>
        <row r="175">
          <cell r="A175" t="str">
            <v>6684 СЕРВЕЛАТ КАРЕЛЬСКИЙ ПМ в/к в/у 0.28кг  ОСТАНКИНО</v>
          </cell>
          <cell r="D175">
            <v>3302</v>
          </cell>
          <cell r="F175">
            <v>3302</v>
          </cell>
        </row>
        <row r="176">
          <cell r="A176" t="str">
            <v>6697 СЕРВЕЛАТ ФИНСКИЙ ПМ в/к в/у 0,35кг 8шт.  ОСТАНКИНО</v>
          </cell>
          <cell r="D176">
            <v>5310</v>
          </cell>
          <cell r="F176">
            <v>5310</v>
          </cell>
        </row>
        <row r="177">
          <cell r="A177" t="str">
            <v>6713 СОЧНЫЙ ГРИЛЬ ПМ сос п/о мгс 0.41кг 8шт.  ОСТАНКИНО</v>
          </cell>
          <cell r="D177">
            <v>1521</v>
          </cell>
          <cell r="F177">
            <v>1521</v>
          </cell>
        </row>
        <row r="178">
          <cell r="A178" t="str">
            <v>6724 МОЛОЧНЫЕ ПМ сос п/о мгс 0.41кг 10шт.  ОСТАНКИНО</v>
          </cell>
          <cell r="D178">
            <v>390</v>
          </cell>
          <cell r="F178">
            <v>390</v>
          </cell>
        </row>
        <row r="179">
          <cell r="A179" t="str">
            <v>6762 СЛИВОЧНЫЕ сос ц/о мгс 0.41кг 8шт.  ОСТАНКИНО</v>
          </cell>
          <cell r="D179">
            <v>59</v>
          </cell>
          <cell r="F179">
            <v>59</v>
          </cell>
        </row>
        <row r="180">
          <cell r="A180" t="str">
            <v>6765 РУБЛЕНЫЕ сос ц/о мгс 0.36кг 6шт.  ОСТАНКИНО</v>
          </cell>
          <cell r="D180">
            <v>532</v>
          </cell>
          <cell r="F180">
            <v>532</v>
          </cell>
        </row>
        <row r="181">
          <cell r="A181" t="str">
            <v>6773 САЛЯМИ Папа может п/к в/у 0,28кг 8шт.  ОСТАНКИНО</v>
          </cell>
          <cell r="D181">
            <v>775</v>
          </cell>
          <cell r="F181">
            <v>775</v>
          </cell>
        </row>
        <row r="182">
          <cell r="A182" t="str">
            <v>6785 ВЕНСКАЯ САЛЯМИ п/к в/у 0.33кг 8шт.  ОСТАНКИНО</v>
          </cell>
          <cell r="D182">
            <v>362</v>
          </cell>
          <cell r="F182">
            <v>362</v>
          </cell>
        </row>
        <row r="183">
          <cell r="A183" t="str">
            <v>6787 СЕРВЕЛАТ КРЕМЛЕВСКИЙ в/к в/у 0,33кг 8шт.  ОСТАНКИНО</v>
          </cell>
          <cell r="D183">
            <v>243</v>
          </cell>
          <cell r="F183">
            <v>243</v>
          </cell>
        </row>
        <row r="184">
          <cell r="A184" t="str">
            <v>6793 БАЛЫКОВАЯ в/к в/у 0,33кг 8шт.  ОСТАНКИНО</v>
          </cell>
          <cell r="D184">
            <v>493</v>
          </cell>
          <cell r="F184">
            <v>493</v>
          </cell>
        </row>
        <row r="185">
          <cell r="A185" t="str">
            <v>6794 БАЛЫКОВАЯ в/к в/у  ОСТАНКИНО</v>
          </cell>
          <cell r="D185">
            <v>25.06</v>
          </cell>
          <cell r="F185">
            <v>25.06</v>
          </cell>
        </row>
        <row r="186">
          <cell r="A186" t="str">
            <v>6801 ОСТАНКИНСКАЯ вар п/о 0.4кг 8шт.  ОСТАНКИНО</v>
          </cell>
          <cell r="D186">
            <v>24</v>
          </cell>
          <cell r="F186">
            <v>24</v>
          </cell>
        </row>
        <row r="187">
          <cell r="A187" t="str">
            <v>6829 МОЛОЧНЫЕ КЛАССИЧЕСКИЕ сос п/о мгс 2*4_С  ОСТАНКИНО</v>
          </cell>
          <cell r="D187">
            <v>641.70000000000005</v>
          </cell>
          <cell r="F187">
            <v>641.70000000000005</v>
          </cell>
        </row>
        <row r="188">
          <cell r="A188" t="str">
            <v>6834 ПОСОЛЬСКАЯ ПМ с/к с/н в/у 1/100 10шт.  ОСТАНКИНО</v>
          </cell>
          <cell r="D188">
            <v>4</v>
          </cell>
          <cell r="F188">
            <v>4</v>
          </cell>
        </row>
        <row r="189">
          <cell r="A189" t="str">
            <v>6837 ФИЛЕЙНЫЕ Папа Может сос ц/о мгс 0.4кг  ОСТАНКИНО</v>
          </cell>
          <cell r="D189">
            <v>991</v>
          </cell>
          <cell r="F189">
            <v>991</v>
          </cell>
        </row>
        <row r="190">
          <cell r="A190" t="str">
            <v>6842 ДЫМОВИЦА ИЗ ОКОРОКА к/в мл/к в/у 0,3кг  ОСТАНКИНО</v>
          </cell>
          <cell r="D190">
            <v>73</v>
          </cell>
          <cell r="F190">
            <v>73</v>
          </cell>
        </row>
        <row r="191">
          <cell r="A191" t="str">
            <v>6861 ДОМАШНИЙ РЕЦЕПТ Коровино вар п/о  ОСТАНКИНО</v>
          </cell>
          <cell r="D191">
            <v>256</v>
          </cell>
          <cell r="F191">
            <v>256</v>
          </cell>
        </row>
        <row r="192">
          <cell r="A192" t="str">
            <v>6862 ДОМАШНИЙ РЕЦЕПТ СО ШПИК. Коровино вар п/о  ОСТАНКИНО</v>
          </cell>
          <cell r="D192">
            <v>24.1</v>
          </cell>
          <cell r="F192">
            <v>24.1</v>
          </cell>
        </row>
        <row r="193">
          <cell r="A193" t="str">
            <v>6866 ВЕТЧ.НЕЖНАЯ Коровино п/о_Маяк  ОСТАНКИНО</v>
          </cell>
          <cell r="D193">
            <v>196.6</v>
          </cell>
          <cell r="F193">
            <v>196.6</v>
          </cell>
        </row>
        <row r="194">
          <cell r="A194" t="str">
            <v>6877 В ОБВЯЗКЕ вар п/о  ОСТАНКИНО</v>
          </cell>
          <cell r="D194">
            <v>34.1</v>
          </cell>
          <cell r="F194">
            <v>34.1</v>
          </cell>
        </row>
        <row r="195">
          <cell r="A195" t="str">
            <v>6888 С ГРУДИНКОЙ вар б/о в/у срез 0.4кг 8шт.  ОСТАНКИНО</v>
          </cell>
          <cell r="D195">
            <v>36</v>
          </cell>
          <cell r="F195">
            <v>36</v>
          </cell>
        </row>
        <row r="196">
          <cell r="A196" t="str">
            <v>6909 ДЛЯ ДЕТЕЙ сос п/о мгс 0.33кг 8шт.  ОСТАНКИНО</v>
          </cell>
          <cell r="D196">
            <v>286</v>
          </cell>
          <cell r="F196">
            <v>286</v>
          </cell>
        </row>
        <row r="197">
          <cell r="A197" t="str">
            <v>6919 БЕКОН с/к с/н в/у 1/180 10шт.  ОСТАНКИНО</v>
          </cell>
          <cell r="D197">
            <v>9</v>
          </cell>
          <cell r="F197">
            <v>9</v>
          </cell>
        </row>
        <row r="198">
          <cell r="A198" t="str">
            <v>6962 МЯСНИКС ПМ сос б/о мгс 1/160 10шт.  ОСТАНКИНО</v>
          </cell>
          <cell r="D198">
            <v>28</v>
          </cell>
          <cell r="F198">
            <v>28</v>
          </cell>
        </row>
        <row r="199">
          <cell r="A199" t="str">
            <v>6987 СУПЕР СЫТНЫЕ ПМ сос п/о мгс 0.6кг 8 шт.  ОСТАНКИНО</v>
          </cell>
          <cell r="D199">
            <v>43</v>
          </cell>
          <cell r="F199">
            <v>43</v>
          </cell>
        </row>
        <row r="200">
          <cell r="A200" t="str">
            <v>7001 КЛАССИЧЕСКИЕ Папа может сар б/о мгс 1*3  ОСТАНКИНО</v>
          </cell>
          <cell r="D200">
            <v>230.9</v>
          </cell>
          <cell r="F200">
            <v>230.9</v>
          </cell>
        </row>
        <row r="201">
          <cell r="A201" t="str">
            <v>7035 ВЕТЧ.КЛАССИЧЕСКАЯ ПМ п/о 0.35кг 8шт.  ОСТАНКИНО</v>
          </cell>
          <cell r="D201">
            <v>208</v>
          </cell>
          <cell r="F201">
            <v>208</v>
          </cell>
        </row>
        <row r="202">
          <cell r="A202" t="str">
            <v>7038 С ГОВЯДИНОЙ ПМ сос п/о мгс 1.5*4  ОСТАНКИНО</v>
          </cell>
          <cell r="D202">
            <v>186.8</v>
          </cell>
          <cell r="F202">
            <v>186.8</v>
          </cell>
        </row>
        <row r="203">
          <cell r="A203" t="str">
            <v>7040 С ИНДЕЙКОЙ ПМ сос ц/о в/у 1/270 8шт.  ОСТАНКИНО</v>
          </cell>
          <cell r="D203">
            <v>156</v>
          </cell>
          <cell r="F203">
            <v>156</v>
          </cell>
        </row>
        <row r="204">
          <cell r="A204" t="str">
            <v>7052 ПЕППЕРОНИ с/к с/н мгс 1*2_HRC  ОСТАНКИНО</v>
          </cell>
          <cell r="D204">
            <v>4</v>
          </cell>
          <cell r="F204">
            <v>4</v>
          </cell>
        </row>
        <row r="205">
          <cell r="A205" t="str">
            <v>7059 ШПИКАЧКИ СОЧНЫЕ С БЕК. п/о мгс 0.3кг_60с  ОСТАНКИНО</v>
          </cell>
          <cell r="D205">
            <v>147</v>
          </cell>
          <cell r="F205">
            <v>147</v>
          </cell>
        </row>
        <row r="206">
          <cell r="A206" t="str">
            <v>7066 СОЧНЫЕ ПМ сос п/о мгс 0.41кг 10шт_50с  ОСТАНКИНО</v>
          </cell>
          <cell r="D206">
            <v>7309</v>
          </cell>
          <cell r="F206">
            <v>7309</v>
          </cell>
        </row>
        <row r="207">
          <cell r="A207" t="str">
            <v>7070 СОЧНЫЕ ПМ сос п/о мгс 1.5*4_А_50с  ОСТАНКИНО</v>
          </cell>
          <cell r="D207">
            <v>3269.4</v>
          </cell>
          <cell r="F207">
            <v>3269.4</v>
          </cell>
        </row>
        <row r="208">
          <cell r="A208" t="str">
            <v>7073 МОЛОЧ.ПРЕМИУМ ПМ сос п/о в/у 1/350_50с  ОСТАНКИНО</v>
          </cell>
          <cell r="D208">
            <v>2328</v>
          </cell>
          <cell r="F208">
            <v>2328</v>
          </cell>
        </row>
        <row r="209">
          <cell r="A209" t="str">
            <v>7074 МОЛОЧ.ПРЕМИУМ ПМ сос п/о мгс 0.6кг_50с  ОСТАНКИНО</v>
          </cell>
          <cell r="D209">
            <v>248</v>
          </cell>
          <cell r="F209">
            <v>248</v>
          </cell>
        </row>
        <row r="210">
          <cell r="A210" t="str">
            <v>7075 МОЛОЧ.ПРЕМИУМ ПМ сос п/о мгс 1.5*4_О_50с  ОСТАНКИНО</v>
          </cell>
          <cell r="D210">
            <v>222.8</v>
          </cell>
          <cell r="F210">
            <v>222.8</v>
          </cell>
        </row>
        <row r="211">
          <cell r="A211" t="str">
            <v>7077 МЯСНЫЕ С ГОВЯД.ПМ сос п/о мгс 0.4кг_50с  ОСТАНКИНО</v>
          </cell>
          <cell r="D211">
            <v>1437</v>
          </cell>
          <cell r="F211">
            <v>1437</v>
          </cell>
        </row>
        <row r="212">
          <cell r="A212" t="str">
            <v>7080 СЛИВОЧНЫЕ ПМ сос п/о мгс 0.41кг 10шт. 50с  ОСТАНКИНО</v>
          </cell>
          <cell r="D212">
            <v>3261</v>
          </cell>
          <cell r="F212">
            <v>3261</v>
          </cell>
        </row>
        <row r="213">
          <cell r="A213" t="str">
            <v>7082 СЛИВОЧНЫЕ ПМ сос п/о мгс 1.5*4_50с  ОСТАНКИНО</v>
          </cell>
          <cell r="D213">
            <v>110.7</v>
          </cell>
          <cell r="F213">
            <v>110.7</v>
          </cell>
        </row>
        <row r="214">
          <cell r="A214" t="str">
            <v>7087 ШПИК С ЧЕСНОК.И ПЕРЦЕМ к/в в/у 0.3кг_50с  ОСТАНКИНО</v>
          </cell>
          <cell r="D214">
            <v>9</v>
          </cell>
          <cell r="F214">
            <v>9</v>
          </cell>
        </row>
        <row r="215">
          <cell r="A215" t="str">
            <v>7090 СВИНИНА ПО-ДОМ. к/в мл/к в/у 0.3кг_50с  ОСТАНКИНО</v>
          </cell>
          <cell r="D215">
            <v>638</v>
          </cell>
          <cell r="F215">
            <v>638</v>
          </cell>
        </row>
        <row r="216">
          <cell r="A216" t="str">
            <v>7092 БЕКОН Папа может с/к с/н в/у 1/140_50с  ОСТАНКИНО</v>
          </cell>
          <cell r="D216">
            <v>850</v>
          </cell>
          <cell r="F216">
            <v>851</v>
          </cell>
        </row>
        <row r="217">
          <cell r="A217" t="str">
            <v>7105 МИЛАНО с/к с/н мгс 1/90 12шт.  ОСТАНКИНО</v>
          </cell>
          <cell r="D217">
            <v>85</v>
          </cell>
          <cell r="F217">
            <v>85</v>
          </cell>
        </row>
        <row r="218">
          <cell r="A218" t="str">
            <v>7106 ТОСКАНО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7107 САН-РЕМО с/в с/н мгс 1/90 12шт.  ОСТАНКИНО</v>
          </cell>
          <cell r="D219">
            <v>129</v>
          </cell>
          <cell r="F219">
            <v>129</v>
          </cell>
        </row>
        <row r="220">
          <cell r="A220" t="str">
            <v>7126 МОЛОЧНАЯ Останкино вар п/о 0.4кг 8шт.  ОСТАНКИНО</v>
          </cell>
          <cell r="D220">
            <v>10</v>
          </cell>
          <cell r="F220">
            <v>10</v>
          </cell>
        </row>
        <row r="221">
          <cell r="A221" t="str">
            <v>7149 БАЛЫКОВАЯ Коровино п/к в/у 0.84кг_50с  ОСТАНКИНО</v>
          </cell>
          <cell r="D221">
            <v>38</v>
          </cell>
          <cell r="F221">
            <v>38</v>
          </cell>
        </row>
        <row r="222">
          <cell r="A222" t="str">
            <v>7154 СЕРВЕЛАТ ЗЕРНИСТЫЙ ПМ в/к в/у 0.35кг_50с  ОСТАНКИНО</v>
          </cell>
          <cell r="D222">
            <v>2662</v>
          </cell>
          <cell r="F222">
            <v>2662</v>
          </cell>
        </row>
        <row r="223">
          <cell r="A223" t="str">
            <v>7166 СЕРВЕЛТ ОХОТНИЧИЙ ПМ в/к в/у_50с  ОСТАНКИНО</v>
          </cell>
          <cell r="D223">
            <v>420.6</v>
          </cell>
          <cell r="F223">
            <v>420.6</v>
          </cell>
        </row>
        <row r="224">
          <cell r="A224" t="str">
            <v>7169 СЕРВЕЛАТ ОХОТНИЧИЙ ПМ в/к в/у 0.35кг_50с  ОСТАНКИНО</v>
          </cell>
          <cell r="D224">
            <v>3639</v>
          </cell>
          <cell r="F224">
            <v>3639</v>
          </cell>
        </row>
        <row r="225">
          <cell r="A225" t="str">
            <v>7173 БОЯNСКАЯ ПМ п/к в/у 0.28кг 8шт_50с  ОСТАНКИНО</v>
          </cell>
          <cell r="D225">
            <v>1404</v>
          </cell>
          <cell r="F225">
            <v>1404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171</v>
          </cell>
          <cell r="F226">
            <v>173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210</v>
          </cell>
          <cell r="F227">
            <v>212</v>
          </cell>
        </row>
        <row r="228">
          <cell r="A228" t="str">
            <v>Балыковая с/к 200 гр. срез "Эликатессе" термоформ.пак.  СПК</v>
          </cell>
          <cell r="D228">
            <v>94</v>
          </cell>
          <cell r="F228">
            <v>94</v>
          </cell>
        </row>
        <row r="229">
          <cell r="A229" t="str">
            <v>БОНУС МОЛОЧНЫЕ КЛАССИЧЕСКИЕ сос п/о в/у 0.3кг (6084)  ОСТАНКИНО</v>
          </cell>
          <cell r="D229">
            <v>43</v>
          </cell>
          <cell r="F229">
            <v>43</v>
          </cell>
        </row>
        <row r="230">
          <cell r="A230" t="str">
            <v>БОНУС МОЛОЧНЫЕ КЛАССИЧЕСКИЕ сос п/о мгс 2*4_С (4980)  ОСТАНКИНО</v>
          </cell>
          <cell r="D230">
            <v>18</v>
          </cell>
          <cell r="F230">
            <v>18</v>
          </cell>
        </row>
        <row r="231">
          <cell r="A231" t="str">
            <v>БОНУС СОЧНЫЕ Папа может сос п/о мгс 1.5*4 (6954)  ОСТАНКИНО</v>
          </cell>
          <cell r="D231">
            <v>327</v>
          </cell>
          <cell r="F231">
            <v>327</v>
          </cell>
        </row>
        <row r="232">
          <cell r="A232" t="str">
            <v>БОНУС СОЧНЫЕ сос п/о мгс 0.41кг_UZ (6087)  ОСТАНКИНО</v>
          </cell>
          <cell r="D232">
            <v>70</v>
          </cell>
          <cell r="F232">
            <v>74</v>
          </cell>
        </row>
        <row r="233">
          <cell r="A233" t="str">
            <v>БОНУС_ 017  Сосиски Вязанка Сливочные, Вязанка амицел ВЕС.ПОКОМ</v>
          </cell>
          <cell r="F233">
            <v>563.94200000000001</v>
          </cell>
        </row>
        <row r="234">
          <cell r="A234" t="str">
            <v>БОНУС_ 456  Колбаса Филейная ТМ Особый рецепт ВЕС большой батон  ПОКОМ</v>
          </cell>
          <cell r="F234">
            <v>1417.5050000000001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2.5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19</v>
          </cell>
        </row>
        <row r="237">
          <cell r="A237" t="str">
            <v>БОНУС_412  Сосиски Баварские ТМ Стародворье 0,35 кг ПОКОМ</v>
          </cell>
          <cell r="F237">
            <v>1262</v>
          </cell>
        </row>
        <row r="238">
          <cell r="A238" t="str">
            <v>БОНУС_Готовые чебупели с ветчиной и сыром Горячая штучка 0,3кг зам  ПОКОМ</v>
          </cell>
          <cell r="F238">
            <v>691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2</v>
          </cell>
        </row>
        <row r="240">
          <cell r="A240" t="str">
            <v>БОНУС_Колбаса вареная Филейская ТМ Вязанка. ВЕС  ПОКОМ</v>
          </cell>
          <cell r="F240">
            <v>2.5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400</v>
          </cell>
        </row>
        <row r="242">
          <cell r="A242" t="str">
            <v>БОНУС_Пельмени Бульмени с говядиной и свининой ТМ Горячая штучка. флоу-пак сфера 0,4 кг ПОКОМ</v>
          </cell>
          <cell r="F242">
            <v>242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5</v>
          </cell>
        </row>
        <row r="244">
          <cell r="A244" t="str">
            <v>Бутербродная вареная 0,47 кг шт.  СПК</v>
          </cell>
          <cell r="D244">
            <v>40</v>
          </cell>
          <cell r="F244">
            <v>40</v>
          </cell>
        </row>
        <row r="245">
          <cell r="A245" t="str">
            <v>Вацлавская п/к (черева) 390 гр.шт. термоус.пак  СПК</v>
          </cell>
          <cell r="D245">
            <v>53</v>
          </cell>
          <cell r="F245">
            <v>53</v>
          </cell>
        </row>
        <row r="246">
          <cell r="A246" t="str">
            <v>Ветчина Альтаирская Столовая (для ХОРЕКА)  СПК</v>
          </cell>
          <cell r="D246">
            <v>11.1</v>
          </cell>
          <cell r="F246">
            <v>18.488</v>
          </cell>
        </row>
        <row r="247">
          <cell r="A247" t="str">
            <v>ВЫВЕДЕНА.Наггетсы из печи 0,25кг ТМ Вязанка ТС Наггетсы замор.  ПОКОМ</v>
          </cell>
          <cell r="F247">
            <v>1</v>
          </cell>
        </row>
        <row r="248">
          <cell r="A248" t="str">
            <v>Готовые бельмеши сочные с мясом ТМ Горячая штучка 0,3кг зам  ПОКОМ</v>
          </cell>
          <cell r="F248">
            <v>230</v>
          </cell>
        </row>
        <row r="249">
          <cell r="A249" t="str">
            <v>Готовые чебупели острые с мясом Горячая штучка 0,3 кг зам  ПОКОМ</v>
          </cell>
          <cell r="F249">
            <v>600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733</v>
          </cell>
          <cell r="F250">
            <v>2480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496</v>
          </cell>
          <cell r="F251">
            <v>1942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447</v>
          </cell>
        </row>
        <row r="253">
          <cell r="A253" t="str">
            <v>Грудинка "По-московски" в/к термоус.пак.  СПК</v>
          </cell>
          <cell r="D253">
            <v>15.5</v>
          </cell>
          <cell r="F253">
            <v>27.393000000000001</v>
          </cell>
        </row>
        <row r="254">
          <cell r="A254" t="str">
            <v>Гуцульская с/к "КолбасГрад" 160 гр.шт. термоус. пак  СПК</v>
          </cell>
          <cell r="D254">
            <v>105</v>
          </cell>
          <cell r="F254">
            <v>105</v>
          </cell>
        </row>
        <row r="255">
          <cell r="A255" t="str">
            <v>Дельгаро с/в "Эликатессе" 140 гр.шт.  СПК</v>
          </cell>
          <cell r="D255">
            <v>33</v>
          </cell>
          <cell r="F255">
            <v>33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240</v>
          </cell>
          <cell r="F256">
            <v>240</v>
          </cell>
        </row>
        <row r="257">
          <cell r="A257" t="str">
            <v>Докторская вареная в/с  СПК</v>
          </cell>
          <cell r="D257">
            <v>6.2</v>
          </cell>
          <cell r="F257">
            <v>6.2</v>
          </cell>
        </row>
        <row r="258">
          <cell r="A258" t="str">
            <v>Докторская вареная в/с 0,47 кг шт.  СПК</v>
          </cell>
          <cell r="D258">
            <v>55</v>
          </cell>
          <cell r="F258">
            <v>56</v>
          </cell>
        </row>
        <row r="259">
          <cell r="A259" t="str">
            <v>Докторская вареная термоус.пак. "Высокий вкус"  СПК</v>
          </cell>
          <cell r="D259">
            <v>85.2</v>
          </cell>
          <cell r="F259">
            <v>85.2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78</v>
          </cell>
        </row>
        <row r="261">
          <cell r="A261" t="str">
            <v>ЖАР-ладушки с мясом 0,2кг ТМ Стародворье  ПОКОМ</v>
          </cell>
          <cell r="D261">
            <v>1</v>
          </cell>
          <cell r="F261">
            <v>268</v>
          </cell>
        </row>
        <row r="262">
          <cell r="A262" t="str">
            <v>ЖАР-ладушки с яблоком и грушей ТМ Стародворье 0,2 кг. ПОКОМ</v>
          </cell>
          <cell r="F262">
            <v>30</v>
          </cell>
        </row>
        <row r="263">
          <cell r="A263" t="str">
            <v>Карбонад Юбилейный термоус.пак.  СПК</v>
          </cell>
          <cell r="D263">
            <v>38.5</v>
          </cell>
          <cell r="F263">
            <v>38.5</v>
          </cell>
        </row>
        <row r="264">
          <cell r="A264" t="str">
            <v>Каша гречневая с говядиной "СПК" ж/б 0,340 кг.шт. термоус. пл. ЧМК  СПК</v>
          </cell>
          <cell r="F264">
            <v>1</v>
          </cell>
        </row>
        <row r="265">
          <cell r="A265" t="str">
            <v>Классическая с/к 80 гр.шт.нар. (лоток с ср.защ.атм.)  СПК</v>
          </cell>
          <cell r="D265">
            <v>14</v>
          </cell>
          <cell r="F265">
            <v>14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728</v>
          </cell>
          <cell r="F266">
            <v>728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558</v>
          </cell>
          <cell r="F267">
            <v>558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76</v>
          </cell>
          <cell r="F268">
            <v>76</v>
          </cell>
        </row>
        <row r="269">
          <cell r="A269" t="str">
            <v>Круггетсы с сырным соусом ТМ Горячая штучка 0,25 кг зам  ПОКОМ</v>
          </cell>
          <cell r="F269">
            <v>658</v>
          </cell>
        </row>
        <row r="270">
          <cell r="A270" t="str">
            <v>Круггетсы с чесночным соусом ТМ Горячая штучка 0,25 кг зам  ПОКОМ</v>
          </cell>
          <cell r="F270">
            <v>1</v>
          </cell>
        </row>
        <row r="271">
          <cell r="A271" t="str">
            <v>Круггетсы сочные ТМ Горячая штучка ТС Круггетсы  ВЕС(3 кг)  ПОКОМ</v>
          </cell>
          <cell r="F271">
            <v>1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507</v>
          </cell>
          <cell r="F272">
            <v>1161</v>
          </cell>
        </row>
        <row r="273">
          <cell r="A273" t="str">
            <v>Ла Фаворте с/в "Эликатессе" 140 гр.шт.  СПК</v>
          </cell>
          <cell r="D273">
            <v>106</v>
          </cell>
          <cell r="F273">
            <v>106</v>
          </cell>
        </row>
        <row r="274">
          <cell r="A274" t="str">
            <v>Ливерная Печеночная "Просто выгодно" 0,3 кг.шт.  СПК</v>
          </cell>
          <cell r="D274">
            <v>50</v>
          </cell>
          <cell r="F274">
            <v>50</v>
          </cell>
        </row>
        <row r="275">
          <cell r="A275" t="str">
            <v>Любительская вареная термоус.пак. "Высокий вкус"  СПК</v>
          </cell>
          <cell r="D275">
            <v>105</v>
          </cell>
          <cell r="F275">
            <v>105</v>
          </cell>
        </row>
        <row r="276">
          <cell r="A276" t="str">
            <v>Мини-сосиски в тесте "Фрайпики" 3,7кг ВЕС, ТМ Зареченские  ПОКОМ</v>
          </cell>
          <cell r="F276">
            <v>3.7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260.601</v>
          </cell>
        </row>
        <row r="278">
          <cell r="A278" t="str">
            <v>Мини-чебуречки с мясом ВЕС 5,5кг ТМ Зареченские  ПОКОМ</v>
          </cell>
          <cell r="F278">
            <v>77</v>
          </cell>
        </row>
        <row r="279">
          <cell r="A279" t="str">
            <v>Мини-шарики с курочкой и сыром ТМ Зареченские ВЕС  ПОКОМ</v>
          </cell>
          <cell r="F279">
            <v>169.2</v>
          </cell>
        </row>
        <row r="280">
          <cell r="A280" t="str">
            <v>Наггетсы Foodgital 0,25кг ТМ Горячая штучка  ПОКОМ</v>
          </cell>
          <cell r="D280">
            <v>1</v>
          </cell>
          <cell r="F280">
            <v>43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</v>
          </cell>
          <cell r="F281">
            <v>2107</v>
          </cell>
        </row>
        <row r="282">
          <cell r="A282" t="str">
            <v>Наггетсы Нагетосы Сочная курочка в хруст. панир.со сметаной и зеленью ТМ Горячая штучка 0,25. ПОКОМ</v>
          </cell>
          <cell r="D282">
            <v>3</v>
          </cell>
          <cell r="F282">
            <v>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2</v>
          </cell>
          <cell r="F283">
            <v>1377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2</v>
          </cell>
          <cell r="F284">
            <v>1816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1089</v>
          </cell>
        </row>
        <row r="286">
          <cell r="A286" t="str">
            <v>Наггетсы Хрустящие 0,3кг ТМ Зареченские  ПОКОМ</v>
          </cell>
          <cell r="F286">
            <v>136</v>
          </cell>
        </row>
        <row r="287">
          <cell r="A287" t="str">
            <v>Наггетсы Хрустящие ТМ Зареченские. ВЕС ПОКОМ</v>
          </cell>
          <cell r="F287">
            <v>681</v>
          </cell>
        </row>
        <row r="288">
          <cell r="A288" t="str">
            <v>Оригинальная с перцем с/к  СПК</v>
          </cell>
          <cell r="D288">
            <v>101.1</v>
          </cell>
          <cell r="F288">
            <v>101.1</v>
          </cell>
        </row>
        <row r="289">
          <cell r="A289" t="str">
            <v>Оригинальная с перцем с/к 0,235 кг.шт.  СПК</v>
          </cell>
          <cell r="D289">
            <v>30</v>
          </cell>
          <cell r="F289">
            <v>30</v>
          </cell>
        </row>
        <row r="290">
          <cell r="A290" t="str">
            <v>Особая вареная  СПК</v>
          </cell>
          <cell r="D290">
            <v>7</v>
          </cell>
          <cell r="F290">
            <v>7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F292">
            <v>177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132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5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98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745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167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380</v>
          </cell>
          <cell r="F298">
            <v>2280</v>
          </cell>
        </row>
        <row r="299">
          <cell r="A299" t="str">
            <v>Пельмени Бигбули с мясом, Горячая штучка 0,9кг  ПОКОМ</v>
          </cell>
          <cell r="F299">
            <v>1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19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F302">
            <v>150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2</v>
          </cell>
          <cell r="F303">
            <v>601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459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5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4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134.00299999999999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5</v>
          </cell>
          <cell r="F308">
            <v>1045.8009999999999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F309">
            <v>1072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702</v>
          </cell>
          <cell r="F310">
            <v>2409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3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2</v>
          </cell>
          <cell r="F313">
            <v>1218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642</v>
          </cell>
          <cell r="F314">
            <v>3459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8</v>
          </cell>
        </row>
        <row r="316">
          <cell r="A316" t="str">
            <v>Пельмени Медвежьи ушки с фермерскими сливками 0,7кг  ПОКОМ</v>
          </cell>
          <cell r="D316">
            <v>2</v>
          </cell>
          <cell r="F316">
            <v>116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F317">
            <v>392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  <cell r="D318">
            <v>2</v>
          </cell>
          <cell r="F318">
            <v>105</v>
          </cell>
        </row>
        <row r="319">
          <cell r="A319" t="str">
            <v>Пельмени Мясорубские ТМ Стародворье фоупак равиоли 0,7 кг  ПОКОМ</v>
          </cell>
          <cell r="F319">
            <v>1211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2</v>
          </cell>
          <cell r="F320">
            <v>230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405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5</v>
          </cell>
          <cell r="F322">
            <v>591</v>
          </cell>
        </row>
        <row r="323">
          <cell r="A323" t="str">
            <v>Пельмени Сочные сфера 0,8 кг ТМ Стародворье  ПОКОМ</v>
          </cell>
          <cell r="F323">
            <v>145</v>
          </cell>
        </row>
        <row r="324">
          <cell r="A324" t="str">
            <v>Пирожки с мясом 0,3кг ТМ Зареченские  ПОКОМ</v>
          </cell>
          <cell r="F324">
            <v>71</v>
          </cell>
        </row>
        <row r="325">
          <cell r="A325" t="str">
            <v>Пирожки с мясом 3,7кг ВЕС ТМ Зареченские  ПОКОМ</v>
          </cell>
          <cell r="F325">
            <v>151.71299999999999</v>
          </cell>
        </row>
        <row r="326">
          <cell r="A326" t="str">
            <v>Пирожки с яблоком и грушей ВЕС ТМ Зареченские  ПОКОМ</v>
          </cell>
          <cell r="F326">
            <v>14.801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22</v>
          </cell>
          <cell r="F327">
            <v>22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37</v>
          </cell>
          <cell r="F328">
            <v>37</v>
          </cell>
        </row>
        <row r="329">
          <cell r="A329" t="str">
            <v>Плавленый Сыр 45% "С грибами" СТМ "ПапаМожет 180гр  ОСТАНКИНО</v>
          </cell>
          <cell r="D329">
            <v>35</v>
          </cell>
          <cell r="F329">
            <v>35</v>
          </cell>
        </row>
        <row r="330">
          <cell r="A330" t="str">
            <v>Покровская вареная 0,47 кг шт.  СПК</v>
          </cell>
          <cell r="D330">
            <v>6</v>
          </cell>
          <cell r="F330">
            <v>6</v>
          </cell>
        </row>
        <row r="331">
          <cell r="A331" t="str">
            <v>ПолуКоп п/к 250 гр.шт. термоформ.пак.  СПК</v>
          </cell>
          <cell r="D331">
            <v>2</v>
          </cell>
          <cell r="F331">
            <v>2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10</v>
          </cell>
          <cell r="F332">
            <v>10</v>
          </cell>
        </row>
        <row r="333">
          <cell r="A333" t="str">
            <v>Ричеза с/к 230 гр.шт.  СПК</v>
          </cell>
          <cell r="D333">
            <v>110</v>
          </cell>
          <cell r="F333">
            <v>110</v>
          </cell>
        </row>
        <row r="334">
          <cell r="A334" t="str">
            <v>Российский сливочный 45% ТМ Папа Может, брус (2шт)  ОСТАНКИНО</v>
          </cell>
          <cell r="D334">
            <v>47</v>
          </cell>
          <cell r="F334">
            <v>47</v>
          </cell>
        </row>
        <row r="335">
          <cell r="A335" t="str">
            <v>Сальчетти с/к 230 гр.шт.  СПК</v>
          </cell>
          <cell r="D335">
            <v>131</v>
          </cell>
          <cell r="F335">
            <v>131</v>
          </cell>
        </row>
        <row r="336">
          <cell r="A336" t="str">
            <v>Сальчичон с/к 200 гр. срез "Эликатессе" термоформ.пак.  СПК</v>
          </cell>
          <cell r="D336">
            <v>10</v>
          </cell>
          <cell r="F336">
            <v>10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119</v>
          </cell>
          <cell r="F337">
            <v>119</v>
          </cell>
        </row>
        <row r="338">
          <cell r="A338" t="str">
            <v>Салями с/к 100 гр.шт.нар. (лоток с ср.защ.атм.)  СПК</v>
          </cell>
          <cell r="D338">
            <v>48</v>
          </cell>
          <cell r="F338">
            <v>48</v>
          </cell>
        </row>
        <row r="339">
          <cell r="A339" t="str">
            <v>Салями Трюфель с/в "Эликатессе" 0,16 кг.шт.  СПК</v>
          </cell>
          <cell r="D339">
            <v>72</v>
          </cell>
          <cell r="F339">
            <v>72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73</v>
          </cell>
          <cell r="F340">
            <v>73</v>
          </cell>
        </row>
        <row r="341">
          <cell r="A341" t="str">
            <v>Сардельки "Необыкновенные" (в ср.защ.атм.)  СПК</v>
          </cell>
          <cell r="D341">
            <v>1</v>
          </cell>
          <cell r="F341">
            <v>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2</v>
          </cell>
          <cell r="F342">
            <v>2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29</v>
          </cell>
          <cell r="F343">
            <v>29</v>
          </cell>
        </row>
        <row r="344">
          <cell r="A344" t="str">
            <v>Семейная с чесночком Экстра вареная  СПК</v>
          </cell>
          <cell r="D344">
            <v>23.5</v>
          </cell>
          <cell r="F344">
            <v>23.5</v>
          </cell>
        </row>
        <row r="345">
          <cell r="A345" t="str">
            <v>Сервелат Европейский в/к, в/с 0,38 кг.шт.термофор.пак  СПК</v>
          </cell>
          <cell r="D345">
            <v>11</v>
          </cell>
          <cell r="F345">
            <v>11</v>
          </cell>
        </row>
        <row r="346">
          <cell r="A346" t="str">
            <v>Сервелат Коньячный в/к 0,38 кг.шт термофор.пак  СПК</v>
          </cell>
          <cell r="D346">
            <v>2</v>
          </cell>
          <cell r="F346">
            <v>2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51</v>
          </cell>
          <cell r="F347">
            <v>51</v>
          </cell>
        </row>
        <row r="348">
          <cell r="A348" t="str">
            <v>Сервелат Финский в/к 0,38 кг.шт. термофор.пак.  СПК</v>
          </cell>
          <cell r="D348">
            <v>5</v>
          </cell>
          <cell r="F348">
            <v>5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53</v>
          </cell>
          <cell r="F349">
            <v>53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119</v>
          </cell>
          <cell r="F350">
            <v>119</v>
          </cell>
        </row>
        <row r="351">
          <cell r="A351" t="str">
            <v>Сибирская особая с/к 0,235 кг шт.  СПК</v>
          </cell>
          <cell r="D351">
            <v>195</v>
          </cell>
          <cell r="F351">
            <v>195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26</v>
          </cell>
          <cell r="F352">
            <v>28.757999999999999</v>
          </cell>
        </row>
        <row r="353">
          <cell r="A353" t="str">
            <v>Сосиски "Баварские" 0,36 кг.шт. вак.упак.  СПК</v>
          </cell>
          <cell r="D353">
            <v>20</v>
          </cell>
          <cell r="F353">
            <v>21</v>
          </cell>
        </row>
        <row r="354">
          <cell r="A354" t="str">
            <v>Сосиски "Молочные" 0,36 кг.шт. вак.упак.  СПК</v>
          </cell>
          <cell r="D354">
            <v>22</v>
          </cell>
          <cell r="F354">
            <v>22</v>
          </cell>
        </row>
        <row r="355">
          <cell r="A355" t="str">
            <v>Сосиски Мусульманские "Просто выгодно" (в ср.защ.атм.)  СПК</v>
          </cell>
          <cell r="D355">
            <v>34</v>
          </cell>
          <cell r="F355">
            <v>34</v>
          </cell>
        </row>
        <row r="356">
          <cell r="A356" t="str">
            <v>Сосиски Хот-дог подкопченные (лоток с ср.защ.атм.)  СПК</v>
          </cell>
          <cell r="D356">
            <v>13</v>
          </cell>
          <cell r="F356">
            <v>13</v>
          </cell>
        </row>
        <row r="357">
          <cell r="A357" t="str">
            <v>Сочный мегачебурек ТМ Зареченские ВЕС ПОКОМ</v>
          </cell>
          <cell r="F357">
            <v>210.98</v>
          </cell>
        </row>
        <row r="358">
          <cell r="A358" t="str">
            <v>Сыр "Пармезан" 40% кусок 180 гр  ОСТАНКИНО</v>
          </cell>
          <cell r="D358">
            <v>86</v>
          </cell>
          <cell r="F358">
            <v>86</v>
          </cell>
        </row>
        <row r="359">
          <cell r="A359" t="str">
            <v>Сыр Боккончини копченый 40% 100 гр.  ОСТАНКИНО</v>
          </cell>
          <cell r="D359">
            <v>108</v>
          </cell>
          <cell r="F359">
            <v>108</v>
          </cell>
        </row>
        <row r="360">
          <cell r="A360" t="str">
            <v>Сыр колбасный копченый Папа Может 400 гр  ОСТАНКИНО</v>
          </cell>
          <cell r="D360">
            <v>12</v>
          </cell>
          <cell r="F360">
            <v>12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414</v>
          </cell>
          <cell r="F362">
            <v>414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793</v>
          </cell>
          <cell r="F363">
            <v>793</v>
          </cell>
        </row>
        <row r="364">
          <cell r="A364" t="str">
            <v>Сыр ПАПА МОЖЕТ "Министерский" 180гр, 45 %  ОСТАНКИНО</v>
          </cell>
          <cell r="D364">
            <v>117</v>
          </cell>
          <cell r="F364">
            <v>117</v>
          </cell>
        </row>
        <row r="365">
          <cell r="A365" t="str">
            <v>Сыр ПАПА МОЖЕТ "Папин завтрак" 180гр, 45 %  ОСТАНКИНО</v>
          </cell>
          <cell r="D365">
            <v>77</v>
          </cell>
          <cell r="F365">
            <v>77</v>
          </cell>
        </row>
        <row r="366">
          <cell r="A366" t="str">
            <v>Сыр ПАПА МОЖЕТ "Российский традиционный" 45% 180 г  ОСТАНКИНО</v>
          </cell>
          <cell r="D366">
            <v>792</v>
          </cell>
          <cell r="F366">
            <v>792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29.5</v>
          </cell>
          <cell r="F367">
            <v>29.5</v>
          </cell>
        </row>
        <row r="368">
          <cell r="A368" t="str">
            <v>Сыр ПАПА МОЖЕТ "Тильзитер" 45% 180 г  ОСТАНКИНО</v>
          </cell>
          <cell r="D368">
            <v>276</v>
          </cell>
          <cell r="F368">
            <v>276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81</v>
          </cell>
          <cell r="F369">
            <v>81</v>
          </cell>
        </row>
        <row r="370">
          <cell r="A370" t="str">
            <v>Сыр полутвердый "Гауда", 45%, ВЕС брус из блока 1/5  ОСТАНКИНО</v>
          </cell>
          <cell r="D370">
            <v>19</v>
          </cell>
          <cell r="F370">
            <v>19</v>
          </cell>
        </row>
        <row r="371">
          <cell r="A371" t="str">
            <v>Сыр полутвердый "Голландский" 45%, брус ВЕС  ОСТАНКИНО</v>
          </cell>
          <cell r="D371">
            <v>124.5</v>
          </cell>
          <cell r="F371">
            <v>124.5</v>
          </cell>
        </row>
        <row r="372">
          <cell r="A372" t="str">
            <v>Сыр полутвердый "Тильзитер" 45%, ВЕС брус ТМ "Папа может"  ОСТАНКИНО</v>
          </cell>
          <cell r="D372">
            <v>14.3</v>
          </cell>
          <cell r="F372">
            <v>14.3</v>
          </cell>
        </row>
        <row r="373">
          <cell r="A373" t="str">
            <v>Сыр Скаморца свежий 40% 100 гр.  ОСТАНКИНО</v>
          </cell>
          <cell r="D373">
            <v>130</v>
          </cell>
          <cell r="F373">
            <v>130</v>
          </cell>
        </row>
        <row r="374">
          <cell r="A374" t="str">
            <v>Сыр творожный с зеленью 60% Папа может 140 гр.  ОСТАНКИНО</v>
          </cell>
          <cell r="D374">
            <v>79</v>
          </cell>
          <cell r="F374">
            <v>79</v>
          </cell>
        </row>
        <row r="375">
          <cell r="A375" t="str">
            <v>Сыр Чечил копченый 43% 100г/6шт ТМ Папа Может  ОСТАНКИНО</v>
          </cell>
          <cell r="D375">
            <v>158</v>
          </cell>
          <cell r="F375">
            <v>158</v>
          </cell>
        </row>
        <row r="376">
          <cell r="A376" t="str">
            <v>Сыр Чечил свежий 45% 100г/6шт ТМ Папа Может  ОСТАНКИНО</v>
          </cell>
          <cell r="D376">
            <v>217</v>
          </cell>
          <cell r="F376">
            <v>217</v>
          </cell>
        </row>
        <row r="377">
          <cell r="A377" t="str">
            <v>Сыч/Прод Коровино Российский 50% 200г СЗМЖ  ОСТАНКИНО</v>
          </cell>
          <cell r="D377">
            <v>170</v>
          </cell>
          <cell r="F377">
            <v>170</v>
          </cell>
        </row>
        <row r="378">
          <cell r="A378" t="str">
            <v>Сыч/Прод Коровино Российский Оригин 50% ВЕС (5 кг)  ОСТАНКИНО</v>
          </cell>
          <cell r="D378">
            <v>180</v>
          </cell>
          <cell r="F378">
            <v>180</v>
          </cell>
        </row>
        <row r="379">
          <cell r="A379" t="str">
            <v>Сыч/Прод Коровино Тильзитер 50% 200г СЗМЖ  ОСТАНКИНО</v>
          </cell>
          <cell r="D379">
            <v>97</v>
          </cell>
          <cell r="F379">
            <v>97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115</v>
          </cell>
          <cell r="F380">
            <v>115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331</v>
          </cell>
          <cell r="F381">
            <v>331</v>
          </cell>
        </row>
        <row r="382">
          <cell r="A382" t="str">
            <v>Торо Неро с/в "Эликатессе" 140 гр.шт.  СПК</v>
          </cell>
          <cell r="D382">
            <v>48</v>
          </cell>
          <cell r="F382">
            <v>48</v>
          </cell>
        </row>
        <row r="383">
          <cell r="A383" t="str">
            <v>Уши свиные копченые к пиву 0,15кг нар. д/ф шт.  СПК</v>
          </cell>
          <cell r="D383">
            <v>26</v>
          </cell>
          <cell r="F383">
            <v>26</v>
          </cell>
        </row>
        <row r="384">
          <cell r="A384" t="str">
            <v>Фестивальная пора с/к 100 гр.шт.нар. (лоток с ср.защ.атм.)  СПК</v>
          </cell>
          <cell r="D384">
            <v>130</v>
          </cell>
          <cell r="F384">
            <v>130</v>
          </cell>
        </row>
        <row r="385">
          <cell r="A385" t="str">
            <v>Фестивальная пора с/к 235 гр.шт.  СПК</v>
          </cell>
          <cell r="D385">
            <v>327</v>
          </cell>
          <cell r="F385">
            <v>328</v>
          </cell>
        </row>
        <row r="386">
          <cell r="A386" t="str">
            <v>Фестивальная пора с/к термоус.пак  СПК</v>
          </cell>
          <cell r="D386">
            <v>40.5</v>
          </cell>
          <cell r="F386">
            <v>40.5</v>
          </cell>
        </row>
        <row r="387">
          <cell r="A387" t="str">
            <v>Фирменная с/к 200 гр. срез "Эликатессе" термоформ.пак.  СПК</v>
          </cell>
          <cell r="D387">
            <v>71</v>
          </cell>
          <cell r="F387">
            <v>71</v>
          </cell>
        </row>
        <row r="388">
          <cell r="A388" t="str">
            <v>Фуэт с/в "Эликатессе" 160 гр.шт.  СПК</v>
          </cell>
          <cell r="D388">
            <v>137</v>
          </cell>
          <cell r="F388">
            <v>137</v>
          </cell>
        </row>
        <row r="389">
          <cell r="A389" t="str">
            <v>Хинкали Классические ТМ Зареченские ВЕС ПОКОМ</v>
          </cell>
          <cell r="F389">
            <v>70</v>
          </cell>
        </row>
        <row r="390">
          <cell r="A390" t="str">
            <v>Хот-догстер ТМ Горячая штучка ТС Хот-Догстер флоу-пак 0,09 кг. ПОКОМ</v>
          </cell>
          <cell r="F390">
            <v>172</v>
          </cell>
        </row>
        <row r="391">
          <cell r="A391" t="str">
            <v>Хотстеры с сыром 0,25кг ТМ Горячая штучка  ПОКОМ</v>
          </cell>
          <cell r="F391">
            <v>550</v>
          </cell>
        </row>
        <row r="392">
          <cell r="A392" t="str">
            <v>Хотстеры ТМ Горячая штучка ТС Хотстеры 0,25 кг зам  ПОКОМ</v>
          </cell>
          <cell r="D392">
            <v>576</v>
          </cell>
          <cell r="F392">
            <v>2027</v>
          </cell>
        </row>
        <row r="393">
          <cell r="A393" t="str">
            <v>Хрустящие крылышки острые к пиву ТМ Горячая штучка 0,3кг зам  ПОКОМ</v>
          </cell>
          <cell r="F393">
            <v>487</v>
          </cell>
        </row>
        <row r="394">
          <cell r="A394" t="str">
            <v>Хрустящие крылышки ТМ Горячая штучка 0,3 кг зам  ПОКОМ</v>
          </cell>
          <cell r="D394">
            <v>3</v>
          </cell>
          <cell r="F394">
            <v>528</v>
          </cell>
        </row>
        <row r="395">
          <cell r="A395" t="str">
            <v>Чебупели Foodgital 0,25кг ТМ Горячая штучка  ПОКОМ</v>
          </cell>
          <cell r="F395">
            <v>19</v>
          </cell>
        </row>
        <row r="396">
          <cell r="A396" t="str">
            <v>Чебупели Курочка гриль ТМ Горячая штучка, 0,3 кг зам  ПОКОМ</v>
          </cell>
          <cell r="F396">
            <v>464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628</v>
          </cell>
          <cell r="F397">
            <v>2437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1204</v>
          </cell>
          <cell r="F398">
            <v>5021</v>
          </cell>
        </row>
        <row r="399">
          <cell r="A399" t="str">
            <v>Чебуреки Мясные вес 2,7 кг ТМ Зареченские ВЕС ПОКОМ</v>
          </cell>
          <cell r="F399">
            <v>16.210999999999999</v>
          </cell>
        </row>
        <row r="400">
          <cell r="A400" t="str">
            <v>Чебуреки сочные ВЕС ТМ Зареченские  ПОКОМ</v>
          </cell>
          <cell r="F400">
            <v>460</v>
          </cell>
        </row>
        <row r="401">
          <cell r="A401" t="str">
            <v>Шпикачки Русские (черева) (в ср.защ.атм.) "Высокий вкус"  СПК</v>
          </cell>
          <cell r="D401">
            <v>34</v>
          </cell>
          <cell r="F401">
            <v>34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31</v>
          </cell>
          <cell r="F402">
            <v>34</v>
          </cell>
        </row>
        <row r="403">
          <cell r="A403" t="str">
            <v>Юбилейная с/к 0,235 кг.шт.  СПК</v>
          </cell>
          <cell r="D403">
            <v>425</v>
          </cell>
          <cell r="F403">
            <v>425</v>
          </cell>
        </row>
        <row r="404">
          <cell r="A404" t="str">
            <v>Юбилейная с/к термоус.пак.  СПК</v>
          </cell>
          <cell r="D404">
            <v>7.4</v>
          </cell>
          <cell r="F404">
            <v>7.4</v>
          </cell>
        </row>
        <row r="405">
          <cell r="A405" t="str">
            <v>Итого</v>
          </cell>
          <cell r="D405">
            <v>99505.209000000003</v>
          </cell>
          <cell r="F405">
            <v>241952.136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27.03.2025 - 27.03.2025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32.009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79.070999999999998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154.79300000000001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58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25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21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23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46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66.347999999999999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588.28599999999994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67.463999999999999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168.381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104.879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36.814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22.936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62.207999999999998</v>
          </cell>
        </row>
        <row r="28">
          <cell r="A28" t="str">
            <v xml:space="preserve"> 247  Сардельки Нежные, ВЕС.  ПОКОМ</v>
          </cell>
          <cell r="D28">
            <v>29.2</v>
          </cell>
        </row>
        <row r="29">
          <cell r="A29" t="str">
            <v xml:space="preserve"> 248  Сардельки Сочные ТМ Особый рецепт,   ПОКОМ</v>
          </cell>
          <cell r="D29">
            <v>12.375999999999999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176.6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9.7390000000000008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14.664999999999999</v>
          </cell>
        </row>
        <row r="33">
          <cell r="A33" t="str">
            <v xml:space="preserve"> 263  Шпикачки Стародворские, ВЕС.  ПОКОМ</v>
          </cell>
          <cell r="D33">
            <v>12.265000000000001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1.8120000000000001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0.91900000000000004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1.821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112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662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576</v>
          </cell>
        </row>
        <row r="40">
          <cell r="A40" t="str">
            <v xml:space="preserve"> 283  Сосиски Сочинки, ВЕС, ТМ Стародворье ПОКОМ</v>
          </cell>
          <cell r="D40">
            <v>79.429000000000002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273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24.495999999999999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341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20.393000000000001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82.852000000000004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367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276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24.216000000000001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56.817999999999998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39.033000000000001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225.65299999999999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483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498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79.132000000000005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59</v>
          </cell>
        </row>
        <row r="62">
          <cell r="A62" t="str">
            <v xml:space="preserve"> 335  Колбаса Сливушка ТМ Вязанка. ВЕС.  ПОКОМ </v>
          </cell>
          <cell r="D62">
            <v>28.602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341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95.108999999999995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65.058999999999997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131.84299999999999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100.46299999999999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37.947000000000003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124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515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999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33.182000000000002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15.907999999999999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19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34.871000000000002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638.22400000000005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762.97699999999998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615.58699999999999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59.281999999999996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16.199000000000002</v>
          </cell>
        </row>
        <row r="96">
          <cell r="A96" t="str">
            <v xml:space="preserve"> 490  Колбаса Сервелат Филейский ТМ Вязанка  0,3 кг. срез  ПОКОМ</v>
          </cell>
          <cell r="D96">
            <v>2</v>
          </cell>
        </row>
        <row r="97">
          <cell r="A97" t="str">
            <v xml:space="preserve"> 492  Колбаса Салями Филейская 0,3кг ТМ Вязанка  ПОКОМ</v>
          </cell>
          <cell r="D97">
            <v>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236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155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116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4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1.36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9</v>
          </cell>
        </row>
        <row r="106">
          <cell r="A106" t="str">
            <v>3215 ВЕТЧ.МЯСНАЯ Папа может п/о 0.4кг 8шт.    ОСТАНКИНО</v>
          </cell>
          <cell r="D106">
            <v>102</v>
          </cell>
        </row>
        <row r="107">
          <cell r="A107" t="str">
            <v>3680 ПРЕСИЖН с/к дек. спец мгс ОСТАНКИНО</v>
          </cell>
          <cell r="D107">
            <v>1.1359999999999999</v>
          </cell>
        </row>
        <row r="108">
          <cell r="A108" t="str">
            <v>3684 ПРЕСИЖН с/к в/у 1/250 8шт.   ОСТАНКИНО</v>
          </cell>
          <cell r="D108">
            <v>10</v>
          </cell>
        </row>
        <row r="109">
          <cell r="A109" t="str">
            <v>4063 МЯСНАЯ Папа может вар п/о_Л   ОСТАНКИНО</v>
          </cell>
          <cell r="D109">
            <v>216.23599999999999</v>
          </cell>
        </row>
        <row r="110">
          <cell r="A110" t="str">
            <v>4117 ЭКСТРА Папа может с/к в/у_Л   ОСТАНКИНО</v>
          </cell>
          <cell r="D110">
            <v>3.4460000000000002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22.884</v>
          </cell>
        </row>
        <row r="112">
          <cell r="A112" t="str">
            <v>4574 Мясная со шпиком Папа может вар п/о ОСТАНКИНО</v>
          </cell>
          <cell r="D112">
            <v>1.3420000000000001</v>
          </cell>
        </row>
        <row r="113">
          <cell r="A113" t="str">
            <v>4813 ФИЛЕЙНАЯ Папа может вар п/о_Л   ОСТАНКИНО</v>
          </cell>
          <cell r="D113">
            <v>53.908999999999999</v>
          </cell>
        </row>
        <row r="114">
          <cell r="A114" t="str">
            <v>4993 САЛЯМИ ИТАЛЬЯНСКАЯ с/к в/у 1/250*8_120c ОСТАНКИНО</v>
          </cell>
          <cell r="D114">
            <v>76</v>
          </cell>
        </row>
        <row r="115">
          <cell r="A115" t="str">
            <v>5246 ДОКТОРСКАЯ ПРЕМИУМ вар б/о мгс_30с ОСТАНКИНО</v>
          </cell>
          <cell r="D115">
            <v>18.038</v>
          </cell>
        </row>
        <row r="116">
          <cell r="A116" t="str">
            <v>5247 РУССКАЯ ПРЕМИУМ вар б/о мгс_30с ОСТАНКИНО</v>
          </cell>
          <cell r="D116">
            <v>17.594999999999999</v>
          </cell>
        </row>
        <row r="117">
          <cell r="A117" t="str">
            <v>5483 ЭКСТРА Папа может с/к в/у 1/250 8шт.   ОСТАНКИНО</v>
          </cell>
          <cell r="D117">
            <v>117</v>
          </cell>
        </row>
        <row r="118">
          <cell r="A118" t="str">
            <v>5544 Сервелат Финский в/к в/у_45с НОВАЯ ОСТАНКИНО</v>
          </cell>
          <cell r="D118">
            <v>97.93</v>
          </cell>
        </row>
        <row r="119">
          <cell r="A119" t="str">
            <v>5679 САЛЯМИ ИТАЛЬЯНСКАЯ с/к в/у 1/150_60с ОСТАНКИНО</v>
          </cell>
          <cell r="D119">
            <v>52</v>
          </cell>
        </row>
        <row r="120">
          <cell r="A120" t="str">
            <v>5682 САЛЯМИ МЕЛКОЗЕРНЕНАЯ с/к в/у 1/120_60с   ОСТАНКИНО</v>
          </cell>
          <cell r="D120">
            <v>234</v>
          </cell>
        </row>
        <row r="121">
          <cell r="A121" t="str">
            <v>5706 АРОМАТНАЯ Папа может с/к в/у 1/250 8шт.  ОСТАНКИНО</v>
          </cell>
          <cell r="D121">
            <v>151</v>
          </cell>
        </row>
        <row r="122">
          <cell r="A122" t="str">
            <v>5708 ПОСОЛЬСКАЯ Папа может с/к в/у ОСТАНКИНО</v>
          </cell>
          <cell r="D122">
            <v>8.048</v>
          </cell>
        </row>
        <row r="123">
          <cell r="A123" t="str">
            <v>5851 ЭКСТРА Папа может вар п/о   ОСТАНКИНО</v>
          </cell>
          <cell r="D123">
            <v>52.786999999999999</v>
          </cell>
        </row>
        <row r="124">
          <cell r="A124" t="str">
            <v>5931 ОХОТНИЧЬЯ Папа может с/к в/у 1/220 8шт.   ОСТАНКИНО</v>
          </cell>
          <cell r="D124">
            <v>127</v>
          </cell>
        </row>
        <row r="125">
          <cell r="A125" t="str">
            <v>5992 ВРЕМЯ ОКРОШКИ Папа может вар п/о 0.4кг   ОСТАНКИНО</v>
          </cell>
          <cell r="D125">
            <v>46</v>
          </cell>
        </row>
        <row r="126">
          <cell r="A126" t="str">
            <v>6004 РАГУ СВИНОЕ 1кг 8шт.зам_120с ОСТАНКИНО</v>
          </cell>
          <cell r="D126">
            <v>32</v>
          </cell>
        </row>
        <row r="127">
          <cell r="A127" t="str">
            <v>6200 ГРУДИНКА ПРЕМИУМ к/в мл/к в/у 0.3кг  ОСТАНКИНО</v>
          </cell>
          <cell r="D127">
            <v>64</v>
          </cell>
        </row>
        <row r="128">
          <cell r="A128" t="str">
            <v>6221 НЕАПОЛИТАНСКИЙ ДУЭТ с/к с/н мгс 1/90  ОСТАНКИНО</v>
          </cell>
          <cell r="D128">
            <v>36</v>
          </cell>
        </row>
        <row r="129">
          <cell r="A129" t="str">
            <v>6222 ИТАЛЬЯНСКОЕ АССОРТИ с/в с/н мгс 1/90 ОСТАНКИНО</v>
          </cell>
          <cell r="D129">
            <v>38</v>
          </cell>
        </row>
        <row r="130">
          <cell r="A130" t="str">
            <v>6228 МЯСНОЕ АССОРТИ к/з с/н мгс 1/90 10шт.  ОСТАНКИНО</v>
          </cell>
          <cell r="D130">
            <v>38</v>
          </cell>
        </row>
        <row r="131">
          <cell r="A131" t="str">
            <v>6247 ДОМАШНЯЯ Папа может вар п/о 0,4кг 8шт.  ОСТАНКИНО</v>
          </cell>
          <cell r="D131">
            <v>10</v>
          </cell>
        </row>
        <row r="132">
          <cell r="A132" t="str">
            <v>6268 ГОВЯЖЬЯ Папа может вар п/о 0,4кг 8 шт.  ОСТАНКИНО</v>
          </cell>
          <cell r="D132">
            <v>69</v>
          </cell>
        </row>
        <row r="133">
          <cell r="A133" t="str">
            <v>6279 КОРЕЙКА ПО-ОСТ.к/в в/с с/н в/у 1/150_45с  ОСТАНКИНО</v>
          </cell>
          <cell r="D133">
            <v>48</v>
          </cell>
        </row>
        <row r="134">
          <cell r="A134" t="str">
            <v>6303 МЯСНЫЕ Папа может сос п/о мгс 1.5*3  ОСТАНКИНО</v>
          </cell>
          <cell r="D134">
            <v>130.715</v>
          </cell>
        </row>
        <row r="135">
          <cell r="A135" t="str">
            <v>6324 ДОКТОРСКАЯ ГОСТ вар п/о 0.4кг 8шт.  ОСТАНКИНО</v>
          </cell>
          <cell r="D135">
            <v>14</v>
          </cell>
        </row>
        <row r="136">
          <cell r="A136" t="str">
            <v>6325 ДОКТОРСКАЯ ПРЕМИУМ вар п/о 0.4кг 8шт.  ОСТАНКИНО</v>
          </cell>
          <cell r="D136">
            <v>92</v>
          </cell>
        </row>
        <row r="137">
          <cell r="A137" t="str">
            <v>6333 МЯСНАЯ Папа может вар п/о 0.4кг 8шт.  ОСТАНКИНО</v>
          </cell>
          <cell r="D137">
            <v>669</v>
          </cell>
        </row>
        <row r="138">
          <cell r="A138" t="str">
            <v>6340 ДОМАШНИЙ РЕЦЕПТ Коровино 0.5кг 8шт.  ОСТАНКИНО</v>
          </cell>
          <cell r="D138">
            <v>84</v>
          </cell>
        </row>
        <row r="139">
          <cell r="A139" t="str">
            <v>6341 ДОМАШНИЙ РЕЦЕПТ СО ШПИКОМ Коровино 0.5кг  ОСТАНКИНО</v>
          </cell>
          <cell r="D139">
            <v>7</v>
          </cell>
        </row>
        <row r="140">
          <cell r="A140" t="str">
            <v>6353 ЭКСТРА Папа может вар п/о 0.4кг 8шт.  ОСТАНКИНО</v>
          </cell>
          <cell r="D140">
            <v>365</v>
          </cell>
        </row>
        <row r="141">
          <cell r="A141" t="str">
            <v>6392 ФИЛЕЙНАЯ Папа может вар п/о 0.4кг. ОСТАНКИНО</v>
          </cell>
          <cell r="D141">
            <v>531</v>
          </cell>
        </row>
        <row r="142">
          <cell r="A142" t="str">
            <v>6411 ВЕТЧ.РУБЛЕНАЯ ПМ в/у срез 0.3кг 6шт.  ОСТАНКИНО</v>
          </cell>
          <cell r="D142">
            <v>28</v>
          </cell>
        </row>
        <row r="143">
          <cell r="A143" t="str">
            <v>6426 КЛАССИЧЕСКАЯ ПМ вар п/о 0.3кг 8шт.  ОСТАНКИНО</v>
          </cell>
          <cell r="D143">
            <v>125</v>
          </cell>
        </row>
        <row r="144">
          <cell r="A144" t="str">
            <v>6448 СВИНИНА МАДЕРА с/к с/н в/у 1/100 10шт.   ОСТАНКИНО</v>
          </cell>
          <cell r="D144">
            <v>35</v>
          </cell>
        </row>
        <row r="145">
          <cell r="A145" t="str">
            <v>6453 ЭКСТРА Папа может с/к с/н в/у 1/100 14шт.   ОСТАНКИНО</v>
          </cell>
          <cell r="D145">
            <v>317</v>
          </cell>
        </row>
        <row r="146">
          <cell r="A146" t="str">
            <v>6454 АРОМАТНАЯ с/к с/н в/у 1/100 14шт.  ОСТАНКИНО</v>
          </cell>
          <cell r="D146">
            <v>274</v>
          </cell>
        </row>
        <row r="147">
          <cell r="A147" t="str">
            <v>6459 СЕРВЕЛАТ ШВЕЙЦАРСК. в/к с/н в/у 1/100*10  ОСТАНКИНО</v>
          </cell>
          <cell r="D147">
            <v>125</v>
          </cell>
        </row>
        <row r="148">
          <cell r="A148" t="str">
            <v>6470 ВЕТЧ.МРАМОРНАЯ в/у_45с  ОСТАНКИНО</v>
          </cell>
          <cell r="D148">
            <v>16.774999999999999</v>
          </cell>
        </row>
        <row r="149">
          <cell r="A149" t="str">
            <v>6492 ШПИК С ЧЕСНОК.И ПЕРЦЕМ к/в в/у 0.3кг_45c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98</v>
          </cell>
        </row>
        <row r="151">
          <cell r="A151" t="str">
            <v>6527 ШПИКАЧКИ СОЧНЫЕ ПМ сар б/о мгс 1*3 45с ОСТАНКИНО</v>
          </cell>
          <cell r="D151">
            <v>98.13</v>
          </cell>
        </row>
        <row r="152">
          <cell r="A152" t="str">
            <v>6528 ШПИКАЧКИ СОЧНЫЕ ПМ сар б/о мгс 0.4кг 45с  ОСТАНКИНО</v>
          </cell>
          <cell r="D152">
            <v>3</v>
          </cell>
        </row>
        <row r="153">
          <cell r="A153" t="str">
            <v>6586 МРАМОРНАЯ И БАЛЫКОВАЯ в/к с/н мгс 1/90 ОСТАНКИНО</v>
          </cell>
          <cell r="D153">
            <v>29</v>
          </cell>
        </row>
        <row r="154">
          <cell r="A154" t="str">
            <v>6609 С ГОВЯДИНОЙ ПМ сар б/о мгс 0.4кг_45с ОСТАНКИНО</v>
          </cell>
          <cell r="D154">
            <v>10</v>
          </cell>
        </row>
        <row r="155">
          <cell r="A155" t="str">
            <v>6616 МОЛОЧНЫЕ КЛАССИЧЕСКИЕ сос п/о в/у 0.3кг  ОСТАНКИНО</v>
          </cell>
          <cell r="D155">
            <v>137</v>
          </cell>
        </row>
        <row r="156">
          <cell r="A156" t="str">
            <v>6684 СЕРВЕЛАТ КАРЕЛЬСКИЙ ПМ в/к в/у 0.28кг  ОСТАНКИНО</v>
          </cell>
          <cell r="D156">
            <v>460</v>
          </cell>
        </row>
        <row r="157">
          <cell r="A157" t="str">
            <v>6697 СЕРВЕЛАТ ФИНСКИЙ ПМ в/к в/у 0,35кг 8шт.  ОСТАНКИНО</v>
          </cell>
          <cell r="D157">
            <v>805</v>
          </cell>
        </row>
        <row r="158">
          <cell r="A158" t="str">
            <v>6713 СОЧНЫЙ ГРИЛЬ ПМ сос п/о мгс 0.41кг 8шт.  ОСТАНКИНО</v>
          </cell>
          <cell r="D158">
            <v>246</v>
          </cell>
        </row>
        <row r="159">
          <cell r="A159" t="str">
            <v>6724 МОЛОЧНЫЕ ПМ сос п/о мгс 0.41кг 10шт.  ОСТАНКИНО</v>
          </cell>
          <cell r="D159">
            <v>102</v>
          </cell>
        </row>
        <row r="160">
          <cell r="A160" t="str">
            <v>6762 СЛИВОЧНЫЕ сос ц/о мгс 0.41кг 8шт.  ОСТАНКИНО</v>
          </cell>
          <cell r="D160">
            <v>15</v>
          </cell>
        </row>
        <row r="161">
          <cell r="A161" t="str">
            <v>6765 РУБЛЕНЫЕ сос ц/о мгс 0.36кг 6шт.  ОСТАНКИНО</v>
          </cell>
          <cell r="D161">
            <v>87</v>
          </cell>
        </row>
        <row r="162">
          <cell r="A162" t="str">
            <v>6773 САЛЯМИ Папа может п/к в/у 0,28кг 8шт.  ОСТАНКИНО</v>
          </cell>
          <cell r="D162">
            <v>131</v>
          </cell>
        </row>
        <row r="163">
          <cell r="A163" t="str">
            <v>6785 ВЕНСКАЯ САЛЯМИ п/к в/у 0.33кг 8шт.  ОСТАНКИНО</v>
          </cell>
          <cell r="D163">
            <v>42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74</v>
          </cell>
        </row>
        <row r="166">
          <cell r="A166" t="str">
            <v>6794 БАЛЫКОВАЯ в/к в/у  ОСТАНКИНО</v>
          </cell>
          <cell r="D166">
            <v>2.5190000000000001</v>
          </cell>
        </row>
        <row r="167">
          <cell r="A167" t="str">
            <v>6829 МОЛОЧНЫЕ КЛАССИЧЕСКИЕ сос п/о мгс 2*4_С  ОСТАНКИНО</v>
          </cell>
          <cell r="D167">
            <v>114.52500000000001</v>
          </cell>
        </row>
        <row r="168">
          <cell r="A168" t="str">
            <v>6837 ФИЛЕЙНЫЕ Папа Может сос ц/о мгс 0.4кг  ОСТАНКИНО</v>
          </cell>
          <cell r="D168">
            <v>150</v>
          </cell>
        </row>
        <row r="169">
          <cell r="A169" t="str">
            <v>6842 ДЫМОВИЦА ИЗ ОКОРОКА к/в мл/к в/у 0,3кг  ОСТАНКИНО</v>
          </cell>
          <cell r="D169">
            <v>4</v>
          </cell>
        </row>
        <row r="170">
          <cell r="A170" t="str">
            <v>6861 ДОМАШНИЙ РЕЦЕПТ Коровино вар п/о  ОСТАНКИНО</v>
          </cell>
          <cell r="D170">
            <v>19.456</v>
          </cell>
        </row>
        <row r="171">
          <cell r="A171" t="str">
            <v>6862 ДОМАШНИЙ РЕЦЕПТ СО ШПИК. Коровино вар п/о  ОСТАНКИНО</v>
          </cell>
          <cell r="D171">
            <v>1.9730000000000001</v>
          </cell>
        </row>
        <row r="172">
          <cell r="A172" t="str">
            <v>6866 ВЕТЧ.НЕЖНАЯ Коровино п/о_Маяк  ОСТАНКИНО</v>
          </cell>
          <cell r="D172">
            <v>9.0220000000000002</v>
          </cell>
        </row>
        <row r="173">
          <cell r="A173" t="str">
            <v>6877 В ОБВЯЗКЕ вар п/о  ОСТАНКИНО</v>
          </cell>
          <cell r="D173">
            <v>7.9980000000000002</v>
          </cell>
        </row>
        <row r="174">
          <cell r="A174" t="str">
            <v>6888 С ГРУДИНКОЙ вар б/о в/у срез 0.4кг 8шт.  ОСТАНКИНО</v>
          </cell>
          <cell r="D174">
            <v>8</v>
          </cell>
        </row>
        <row r="175">
          <cell r="A175" t="str">
            <v>6909 ДЛЯ ДЕТЕЙ сос п/о мгс 0.33кг 8шт.  ОСТАНКИНО</v>
          </cell>
          <cell r="D175">
            <v>86</v>
          </cell>
        </row>
        <row r="176">
          <cell r="A176" t="str">
            <v>6962 МЯСНИКС ПМ сос б/о мгс 1/160 10шт.  ОСТАНКИНО</v>
          </cell>
          <cell r="D176">
            <v>3</v>
          </cell>
        </row>
        <row r="177">
          <cell r="A177" t="str">
            <v>6987 СУПЕР СЫТНЫЕ ПМ сос п/о мгс 0.6кг 8 шт.  ОСТАНКИНО</v>
          </cell>
          <cell r="D177">
            <v>19</v>
          </cell>
        </row>
        <row r="178">
          <cell r="A178" t="str">
            <v>7001 КЛАССИЧЕСКИЕ Папа может сар б/о мгс 1*3  ОСТАНКИНО</v>
          </cell>
          <cell r="D178">
            <v>45.627000000000002</v>
          </cell>
        </row>
        <row r="179">
          <cell r="A179" t="str">
            <v>7035 ВЕТЧ.КЛАССИЧЕСКАЯ ПМ п/о 0.35кг 8шт.  ОСТАНКИНО</v>
          </cell>
          <cell r="D179">
            <v>51</v>
          </cell>
        </row>
        <row r="180">
          <cell r="A180" t="str">
            <v>7040 С ИНДЕЙКОЙ ПМ сос ц/о в/у 1/270 8шт.  ОСТАНКИНО</v>
          </cell>
          <cell r="D180">
            <v>23</v>
          </cell>
        </row>
        <row r="181">
          <cell r="A181" t="str">
            <v>7052 ПЕППЕРОНИ с/к с/н мгс 1*2_HRC  ОСТАНКИНО</v>
          </cell>
          <cell r="D181">
            <v>1.073</v>
          </cell>
        </row>
        <row r="182">
          <cell r="A182" t="str">
            <v>7059 ШПИКАЧКИ СОЧНЫЕ С БЕК. п/о мгс 0.3кг_60с  ОСТАНКИНО</v>
          </cell>
          <cell r="D182">
            <v>29</v>
          </cell>
        </row>
        <row r="183">
          <cell r="A183" t="str">
            <v>7066 СОЧНЫЕ ПМ сос п/о мгс 0.41кг 10шт_50с  ОСТАНКИНО</v>
          </cell>
          <cell r="D183">
            <v>803</v>
          </cell>
        </row>
        <row r="184">
          <cell r="A184" t="str">
            <v>7070 СОЧНЫЕ ПМ сос п/о мгс 1.5*4_А_50с  ОСТАНКИНО</v>
          </cell>
          <cell r="D184">
            <v>354.56799999999998</v>
          </cell>
        </row>
        <row r="185">
          <cell r="A185" t="str">
            <v>7073 МОЛОЧ.ПРЕМИУМ ПМ сос п/о в/у 1/350_50с  ОСТАНКИНО</v>
          </cell>
          <cell r="D185">
            <v>305</v>
          </cell>
        </row>
        <row r="186">
          <cell r="A186" t="str">
            <v>7074 МОЛОЧ.ПРЕМИУМ ПМ сос п/о мгс 0.6кг_50с  ОСТАНКИНО</v>
          </cell>
          <cell r="D186">
            <v>68</v>
          </cell>
        </row>
        <row r="187">
          <cell r="A187" t="str">
            <v>7075 МОЛОЧ.ПРЕМИУМ ПМ сос п/о мгс 1.5*4_О_50с  ОСТАНКИНО</v>
          </cell>
          <cell r="D187">
            <v>18.683</v>
          </cell>
        </row>
        <row r="188">
          <cell r="A188" t="str">
            <v>7077 МЯСНЫЕ С ГОВЯД.ПМ сос п/о мгс 0.4кг_50с  ОСТАНКИНО</v>
          </cell>
          <cell r="D188">
            <v>136</v>
          </cell>
        </row>
        <row r="189">
          <cell r="A189" t="str">
            <v>7080 СЛИВОЧНЫЕ ПМ сос п/о мгс 0.41кг 10шт. 50с  ОСТАНКИНО</v>
          </cell>
          <cell r="D189">
            <v>448</v>
          </cell>
        </row>
        <row r="190">
          <cell r="A190" t="str">
            <v>7082 СЛИВОЧНЫЕ ПМ сос п/о мгс 1.5*4_50с  ОСТАНКИНО</v>
          </cell>
          <cell r="D190">
            <v>24.599</v>
          </cell>
        </row>
        <row r="191">
          <cell r="A191" t="str">
            <v>7087 ШПИК С ЧЕСНОК.И ПЕРЦЕМ к/в в/у 0.3кг_50с  ОСТАНКИНО</v>
          </cell>
          <cell r="D191">
            <v>9</v>
          </cell>
        </row>
        <row r="192">
          <cell r="A192" t="str">
            <v>7090 СВИНИНА ПО-ДОМ. к/в мл/к в/у 0.3кг_50с  ОСТАНКИНО</v>
          </cell>
          <cell r="D192">
            <v>60</v>
          </cell>
        </row>
        <row r="193">
          <cell r="A193" t="str">
            <v>7092 БЕКОН Папа может с/к с/н в/у 1/140_50с  ОСТАНКИНО</v>
          </cell>
          <cell r="D193">
            <v>163</v>
          </cell>
        </row>
        <row r="194">
          <cell r="A194" t="str">
            <v>7105 МИЛАНО с/к с/н мгс 1/90 12шт.  ОСТАНКИНО</v>
          </cell>
          <cell r="D194">
            <v>20</v>
          </cell>
        </row>
        <row r="195">
          <cell r="A195" t="str">
            <v>7106 ТОСКАНО с/к с/н мгс 1/90 12шт.  ОСТАНКИНО</v>
          </cell>
          <cell r="D195">
            <v>17</v>
          </cell>
        </row>
        <row r="196">
          <cell r="A196" t="str">
            <v>7107 САН-РЕМО с/в с/н мгс 1/90 12шт.  ОСТАНКИНО</v>
          </cell>
          <cell r="D196">
            <v>16</v>
          </cell>
        </row>
        <row r="197">
          <cell r="A197" t="str">
            <v>7126 МОЛОЧНАЯ Останкино вар п/о 0.4кг 8шт.  ОСТАНКИНО</v>
          </cell>
          <cell r="D197">
            <v>4</v>
          </cell>
        </row>
        <row r="198">
          <cell r="A198" t="str">
            <v>7149 БАЛЫКОВАЯ Коровино п/к в/у 0.84кг_50с  ОСТАНКИНО</v>
          </cell>
          <cell r="D198">
            <v>10</v>
          </cell>
        </row>
        <row r="199">
          <cell r="A199" t="str">
            <v>7154 СЕРВЕЛАТ ЗЕРНИСТЫЙ ПМ в/к в/у 0.35кг_50с  ОСТАНКИНО</v>
          </cell>
          <cell r="D199">
            <v>465</v>
          </cell>
        </row>
        <row r="200">
          <cell r="A200" t="str">
            <v>7166 СЕРВЕЛТ ОХОТНИЧИЙ ПМ в/к в/у_50с  ОСТАНКИНО</v>
          </cell>
          <cell r="D200">
            <v>40.225000000000001</v>
          </cell>
        </row>
        <row r="201">
          <cell r="A201" t="str">
            <v>7169 СЕРВЕЛАТ ОХОТНИЧИЙ ПМ в/к в/у 0.35кг_50с  ОСТАНКИНО</v>
          </cell>
          <cell r="D201">
            <v>645</v>
          </cell>
        </row>
        <row r="202">
          <cell r="A202" t="str">
            <v>7173 БОЯNСКАЯ ПМ п/к в/у 0.28кг 8шт_50с  ОСТАНКИНО</v>
          </cell>
          <cell r="D202">
            <v>309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31</v>
          </cell>
        </row>
        <row r="205">
          <cell r="A205" t="str">
            <v>Балыковая с/к 200 гр. срез "Эликатессе" термоформ.пак.  СПК</v>
          </cell>
          <cell r="D205">
            <v>2</v>
          </cell>
        </row>
        <row r="206">
          <cell r="A206" t="str">
            <v>БОНУС МОЛОЧНЫЕ КЛАССИЧЕСКИЕ сос п/о в/у 0.3кг (6084)  ОСТАНКИНО</v>
          </cell>
          <cell r="D206">
            <v>5</v>
          </cell>
        </row>
        <row r="207">
          <cell r="A207" t="str">
            <v>БОНУС СОЧНЫЕ Папа может сос п/о мгс 1.5*4 (6954)  ОСТАНКИНО</v>
          </cell>
          <cell r="D207">
            <v>3.085</v>
          </cell>
        </row>
        <row r="208">
          <cell r="A208" t="str">
            <v>БОНУС СОЧНЫЕ сос п/о мгс 0.41кг_UZ (6087)  ОСТАНКИНО</v>
          </cell>
          <cell r="D208">
            <v>13</v>
          </cell>
        </row>
        <row r="209">
          <cell r="A209" t="str">
            <v>БОНУС_ 017  Сосиски Вязанка Сливочные, Вязанка амицел ВЕС.ПОКОМ</v>
          </cell>
          <cell r="D209">
            <v>73.84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254.20099999999999</v>
          </cell>
        </row>
        <row r="211">
          <cell r="A211" t="str">
            <v>БОНУС_302  Сосиски Сочинки по-баварски,  0.4кг, ТМ Стародворье  ПОКОМ</v>
          </cell>
          <cell r="D211">
            <v>16</v>
          </cell>
        </row>
        <row r="212">
          <cell r="A212" t="str">
            <v>БОНУС_412  Сосиски Баварские ТМ Стародворье 0,35 кг ПОКОМ</v>
          </cell>
          <cell r="D212">
            <v>256</v>
          </cell>
        </row>
        <row r="213">
          <cell r="A213" t="str">
            <v>БОНУС_Готовые чебупели с ветчиной и сыром Горячая штучка 0,3кг зам  ПОКОМ</v>
          </cell>
          <cell r="D213">
            <v>133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90</v>
          </cell>
        </row>
        <row r="215">
          <cell r="A215" t="str">
            <v>БОНУС_Пельмени Бульмени с говядиной и свининой ТМ Горячая штучка. флоу-пак сфера 0,4 кг ПОКОМ</v>
          </cell>
          <cell r="D215">
            <v>53</v>
          </cell>
        </row>
        <row r="216">
          <cell r="A216" t="str">
            <v>Бутербродная вареная 0,47 кг шт.  СПК</v>
          </cell>
          <cell r="D216">
            <v>2</v>
          </cell>
        </row>
        <row r="217">
          <cell r="A217" t="str">
            <v>Ветчина Альтаирская Столовая (для ХОРЕКА)  СПК</v>
          </cell>
          <cell r="D217">
            <v>4.92</v>
          </cell>
        </row>
        <row r="218">
          <cell r="A218" t="str">
            <v>Готовые бельмеши сочные с мясом ТМ Горячая штучка 0,3кг зам  ПОКОМ</v>
          </cell>
          <cell r="D218">
            <v>51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121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249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344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60</v>
          </cell>
        </row>
        <row r="223">
          <cell r="A223" t="str">
            <v>Грудинка "По-московски" в/к термоус.пак.  СПК</v>
          </cell>
          <cell r="D223">
            <v>5.3630000000000004</v>
          </cell>
        </row>
        <row r="224">
          <cell r="A224" t="str">
            <v>Гуцульская с/к "КолбасГрад" 160 гр.шт. термоус. пак  СПК</v>
          </cell>
          <cell r="D224">
            <v>9</v>
          </cell>
        </row>
        <row r="225">
          <cell r="A225" t="str">
            <v>Дельгаро с/в "Эликатессе" 140 гр.шт.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9</v>
          </cell>
        </row>
        <row r="227">
          <cell r="A227" t="str">
            <v>Докторская вареная в/с  СПК</v>
          </cell>
          <cell r="D227">
            <v>3.6539999999999999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0.72199999999999998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2</v>
          </cell>
        </row>
        <row r="231">
          <cell r="A231" t="str">
            <v>ЖАР-ладушки с мясом 0,2кг ТМ Стародворье  ПОКОМ</v>
          </cell>
          <cell r="D231">
            <v>57</v>
          </cell>
        </row>
        <row r="232">
          <cell r="A232" t="str">
            <v>Карбонад Юбилейный термоус.пак.  СПК</v>
          </cell>
          <cell r="D232">
            <v>4.7960000000000003</v>
          </cell>
        </row>
        <row r="233">
          <cell r="A233" t="str">
            <v>Классическая с/к 80 гр.шт.нар. (лоток с ср.защ.атм.)  СПК</v>
          </cell>
          <cell r="D233">
            <v>3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113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181</v>
          </cell>
        </row>
        <row r="238">
          <cell r="A238" t="str">
            <v>Круггетсы сочные ТМ Горячая штучка ТС Круггетсы  ВЕС(3 кг)  ПОКОМ</v>
          </cell>
          <cell r="D238">
            <v>1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153</v>
          </cell>
        </row>
        <row r="240">
          <cell r="A240" t="str">
            <v>Ла Фаворте с/в "Эликатессе" 140 гр.шт.  СПК</v>
          </cell>
          <cell r="D240">
            <v>7</v>
          </cell>
        </row>
        <row r="241">
          <cell r="A241" t="str">
            <v>Ливерная Печеночная "Просто выгодно" 0,3 кг.шт.  СПК</v>
          </cell>
          <cell r="D241">
            <v>11</v>
          </cell>
        </row>
        <row r="242">
          <cell r="A242" t="str">
            <v>Любительская вареная термоус.пак. "Высокий вкус"  СПК</v>
          </cell>
          <cell r="D242">
            <v>6.4640000000000004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74</v>
          </cell>
        </row>
        <row r="244">
          <cell r="A244" t="str">
            <v>Мини-чебуречки с мясом ВЕС 5,5кг ТМ Зареченские  ПОКОМ</v>
          </cell>
          <cell r="D244">
            <v>22</v>
          </cell>
        </row>
        <row r="245">
          <cell r="A245" t="str">
            <v>Мини-шарики с курочкой и сыром ТМ Зареченские ВЕС  ПОКОМ</v>
          </cell>
          <cell r="D245">
            <v>63</v>
          </cell>
        </row>
        <row r="246">
          <cell r="A246" t="str">
            <v>Наггетсы Foodgital 0,25кг ТМ Горячая штучка  ПОКОМ</v>
          </cell>
          <cell r="D246">
            <v>9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296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247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285</v>
          </cell>
        </row>
        <row r="250">
          <cell r="A250" t="str">
            <v>Наггетсы с куриным филе и сыром ТМ Вязанка 0,25 кг ПОКОМ</v>
          </cell>
          <cell r="D250">
            <v>192</v>
          </cell>
        </row>
        <row r="251">
          <cell r="A251" t="str">
            <v>Наггетсы Хрустящие 0,3кг ТМ Зареченские  ПОКОМ</v>
          </cell>
          <cell r="D251">
            <v>35</v>
          </cell>
        </row>
        <row r="252">
          <cell r="A252" t="str">
            <v>Наггетсы Хрустящие ТМ Зареченские. ВЕС ПОКОМ</v>
          </cell>
          <cell r="D252">
            <v>102</v>
          </cell>
        </row>
        <row r="253">
          <cell r="A253" t="str">
            <v>Оригинальная с перцем с/к  СПК</v>
          </cell>
          <cell r="D253">
            <v>16.635000000000002</v>
          </cell>
        </row>
        <row r="254">
          <cell r="A254" t="str">
            <v>Оригинальная с перцем с/к 0,235 кг.шт.  СПК</v>
          </cell>
          <cell r="D254">
            <v>6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35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37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60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5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28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55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50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225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289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303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1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289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360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21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45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22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224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55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125</v>
          </cell>
        </row>
        <row r="280">
          <cell r="A280" t="str">
            <v>Пельмени Сочные сфера 0,8 кг ТМ Стародворье  ПОКОМ</v>
          </cell>
          <cell r="D280">
            <v>12</v>
          </cell>
        </row>
        <row r="281">
          <cell r="A281" t="str">
            <v>Пирожки с мясом 0,3кг ТМ Зареченские  ПОКОМ</v>
          </cell>
          <cell r="D281">
            <v>41</v>
          </cell>
        </row>
        <row r="282">
          <cell r="A282" t="str">
            <v>Пирожки с мясом 3,7кг ВЕС ТМ Зареченские  ПОКОМ</v>
          </cell>
          <cell r="D282">
            <v>22.2</v>
          </cell>
        </row>
        <row r="283">
          <cell r="A283" t="str">
            <v>Ричеза с/к 230 гр.шт.  СПК</v>
          </cell>
          <cell r="D283">
            <v>22</v>
          </cell>
        </row>
        <row r="284">
          <cell r="A284" t="str">
            <v>Сальчетти с/к 230 гр.шт.  СПК</v>
          </cell>
          <cell r="D284">
            <v>27</v>
          </cell>
        </row>
        <row r="285">
          <cell r="A285" t="str">
            <v>Сальчичон с/к 200 гр. срез "Эликатессе" термоформ.пак.  СПК</v>
          </cell>
          <cell r="D285">
            <v>2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8</v>
          </cell>
        </row>
        <row r="287">
          <cell r="A287" t="str">
            <v>Салями Трюфель с/в "Эликатессе" 0,16 кг.шт.  СПК</v>
          </cell>
          <cell r="D287">
            <v>8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29.552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7.0359999999999996</v>
          </cell>
        </row>
        <row r="290">
          <cell r="A290" t="str">
            <v>Семейная с чесночком Экстра вареная  СПК</v>
          </cell>
          <cell r="D290">
            <v>12.154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14</v>
          </cell>
        </row>
        <row r="293">
          <cell r="A293" t="str">
            <v>Сибирская особая с/к 0,235 кг шт.  СПК</v>
          </cell>
          <cell r="D293">
            <v>19</v>
          </cell>
        </row>
        <row r="294">
          <cell r="A294" t="str">
            <v>Сосиски "Молочные" 0,36 кг.шт. вак.упак.  СПК</v>
          </cell>
          <cell r="D294">
            <v>2</v>
          </cell>
        </row>
        <row r="295">
          <cell r="A295" t="str">
            <v>Сосиски Мусульманские "Просто выгодно" (в ср.защ.атм.)  СПК</v>
          </cell>
          <cell r="D295">
            <v>6.125</v>
          </cell>
        </row>
        <row r="296">
          <cell r="A296" t="str">
            <v>Сочный мегачебурек ТМ Зареченские ВЕС ПОКОМ</v>
          </cell>
          <cell r="D296">
            <v>42.56</v>
          </cell>
        </row>
        <row r="297">
          <cell r="A297" t="str">
            <v>Фестивальная пора с/к 100 гр.шт.нар. (лоток с ср.защ.атм.)  СПК</v>
          </cell>
          <cell r="D297">
            <v>18</v>
          </cell>
        </row>
        <row r="298">
          <cell r="A298" t="str">
            <v>Фестивальная пора с/к 235 гр.шт.  СПК</v>
          </cell>
          <cell r="D298">
            <v>36</v>
          </cell>
        </row>
        <row r="299">
          <cell r="A299" t="str">
            <v>Фестивальная пора с/к термоус.пак  СПК</v>
          </cell>
          <cell r="D299">
            <v>1.462</v>
          </cell>
        </row>
        <row r="300">
          <cell r="A300" t="str">
            <v>Фуэт с/в "Эликатессе" 160 гр.шт.  СПК</v>
          </cell>
          <cell r="D300">
            <v>8</v>
          </cell>
        </row>
        <row r="301">
          <cell r="A301" t="str">
            <v>Хинкали Классические ТМ Зареченские ВЕС ПОКОМ</v>
          </cell>
          <cell r="D301">
            <v>20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42</v>
          </cell>
        </row>
        <row r="303">
          <cell r="A303" t="str">
            <v>Хотстеры с сыром 0,25кг ТМ Горячая штучка  ПОКОМ</v>
          </cell>
          <cell r="D303">
            <v>112</v>
          </cell>
        </row>
        <row r="304">
          <cell r="A304" t="str">
            <v>Хотстеры ТМ Горячая штучка ТС Хотстеры 0,25 кг зам  ПОКОМ</v>
          </cell>
          <cell r="D304">
            <v>213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87</v>
          </cell>
        </row>
        <row r="306">
          <cell r="A306" t="str">
            <v>Хрустящие крылышки ТМ Горячая штучка 0,3 кг зам  ПОКОМ</v>
          </cell>
          <cell r="D306">
            <v>94</v>
          </cell>
        </row>
        <row r="307">
          <cell r="A307" t="str">
            <v>Чебупели Foodgital 0,25кг ТМ Горячая штучка  ПОКОМ</v>
          </cell>
          <cell r="D307">
            <v>9</v>
          </cell>
        </row>
        <row r="308">
          <cell r="A308" t="str">
            <v>Чебупели Курочка гриль ТМ Горячая штучка, 0,3 кг зам  ПОКОМ</v>
          </cell>
          <cell r="D308">
            <v>77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443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561</v>
          </cell>
        </row>
        <row r="311">
          <cell r="A311" t="str">
            <v>Чебуреки Мясные вес 2,7 кг ТМ Зареченские ВЕС ПОКОМ</v>
          </cell>
          <cell r="D311">
            <v>5.4</v>
          </cell>
        </row>
        <row r="312">
          <cell r="A312" t="str">
            <v>Чебуреки сочные ВЕС ТМ Зареченские  ПОКОМ</v>
          </cell>
          <cell r="D312">
            <v>95</v>
          </cell>
        </row>
        <row r="313">
          <cell r="A313" t="str">
            <v>Шпикачки Русские (черева) (в ср.защ.атм.) "Высокий вкус"  СПК</v>
          </cell>
          <cell r="D313">
            <v>4.0640000000000001</v>
          </cell>
        </row>
        <row r="314">
          <cell r="A314" t="str">
            <v>Эликапреза с/в "Эликатессе" 85 гр.шт. нарезка (лоток с ср.защ.атм.)  СПК</v>
          </cell>
          <cell r="D314">
            <v>7</v>
          </cell>
        </row>
        <row r="315">
          <cell r="A315" t="str">
            <v>Юбилейная с/к 0,235 кг.шт.  СПК</v>
          </cell>
          <cell r="D315">
            <v>46</v>
          </cell>
        </row>
        <row r="316">
          <cell r="A316" t="str">
            <v>Юбилейная с/к термоус.пак.  СПК</v>
          </cell>
          <cell r="D316">
            <v>2.4900000000000002</v>
          </cell>
        </row>
        <row r="317">
          <cell r="A317" t="str">
            <v>Итого</v>
          </cell>
          <cell r="D317">
            <v>34871.182999999997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7.1640625" style="1" customWidth="1"/>
    <col min="2" max="2" width="3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9.1640625" style="5" customWidth="1"/>
    <col min="36" max="36" width="8" style="5" customWidth="1"/>
    <col min="37" max="38" width="1.1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139</v>
      </c>
      <c r="AJ5" s="14" t="s">
        <v>142</v>
      </c>
    </row>
    <row r="6" spans="1:39" ht="11.1" customHeight="1" x14ac:dyDescent="0.2">
      <c r="A6" s="6"/>
      <c r="B6" s="6"/>
      <c r="C6" s="3"/>
      <c r="D6" s="3"/>
      <c r="E6" s="12">
        <f>SUM(E7:E156)</f>
        <v>104404.06</v>
      </c>
      <c r="F6" s="12">
        <f>SUM(F7:F156)</f>
        <v>70088.883999999991</v>
      </c>
      <c r="J6" s="12">
        <f>SUM(J7:J156)</f>
        <v>108009.40499999998</v>
      </c>
      <c r="K6" s="12">
        <f t="shared" ref="K6:X6" si="0">SUM(K7:K156)</f>
        <v>-3605.3450000000003</v>
      </c>
      <c r="L6" s="12">
        <f t="shared" si="0"/>
        <v>30020</v>
      </c>
      <c r="M6" s="12">
        <f t="shared" si="0"/>
        <v>21770</v>
      </c>
      <c r="N6" s="12">
        <f t="shared" si="0"/>
        <v>27560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19621.212000000003</v>
      </c>
      <c r="X6" s="12">
        <f t="shared" si="0"/>
        <v>27220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6298</v>
      </c>
      <c r="AE6" s="12">
        <f t="shared" ref="AE6" si="5">SUM(AE7:AE156)</f>
        <v>20197.793799999992</v>
      </c>
      <c r="AF6" s="12">
        <f t="shared" ref="AF6" si="6">SUM(AF7:AF156)</f>
        <v>18092.419199999997</v>
      </c>
      <c r="AG6" s="12">
        <f t="shared" ref="AG6" si="7">SUM(AG7:AG156)</f>
        <v>20082.373999999996</v>
      </c>
      <c r="AH6" s="12">
        <f t="shared" ref="AH6" si="8">SUM(AH7:AH156)</f>
        <v>15760.262000000001</v>
      </c>
      <c r="AI6" s="12"/>
      <c r="AJ6" s="12">
        <f t="shared" ref="AJ6" si="9">SUM(AJ7:AJ156)</f>
        <v>17038.5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594.97199999999998</v>
      </c>
      <c r="D7" s="8">
        <v>434.84100000000001</v>
      </c>
      <c r="E7" s="8">
        <v>594.69799999999998</v>
      </c>
      <c r="F7" s="8">
        <v>408.33300000000003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618.43899999999996</v>
      </c>
      <c r="K7" s="13">
        <f>E7-J7</f>
        <v>-23.740999999999985</v>
      </c>
      <c r="L7" s="13">
        <f>VLOOKUP(A:A,[1]TDSheet!$A:$M,13,0)</f>
        <v>250</v>
      </c>
      <c r="M7" s="13">
        <f>VLOOKUP(A:A,[1]TDSheet!$A:$V,22,0)</f>
        <v>120</v>
      </c>
      <c r="N7" s="13">
        <f>VLOOKUP(A:A,[1]TDSheet!$A:$X,24,0)</f>
        <v>50</v>
      </c>
      <c r="O7" s="13"/>
      <c r="P7" s="13"/>
      <c r="Q7" s="13"/>
      <c r="R7" s="13"/>
      <c r="S7" s="13"/>
      <c r="T7" s="13"/>
      <c r="U7" s="13"/>
      <c r="V7" s="13"/>
      <c r="W7" s="13">
        <f>(E7-AD7)/5</f>
        <v>118.9396</v>
      </c>
      <c r="X7" s="15">
        <v>100</v>
      </c>
      <c r="Y7" s="16">
        <f>(F7+L7+M7+N7+X7)/W7</f>
        <v>7.8050792166780454</v>
      </c>
      <c r="Z7" s="13">
        <f>F7/W7</f>
        <v>3.4331122687481717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128.76500000000001</v>
      </c>
      <c r="AF7" s="13">
        <f>VLOOKUP(A:A,[1]TDSheet!$A:$AF,32,0)</f>
        <v>110.2666</v>
      </c>
      <c r="AG7" s="13">
        <f>VLOOKUP(A:A,[1]TDSheet!$A:$AG,33,0)</f>
        <v>124.85820000000001</v>
      </c>
      <c r="AH7" s="13">
        <f>VLOOKUP(A:A,[3]TDSheet!$A:$D,4,0)</f>
        <v>32.009</v>
      </c>
      <c r="AI7" s="13" t="str">
        <f>VLOOKUP(A:A,[1]TDSheet!$A:$AI,35,0)</f>
        <v>оконч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465.3</v>
      </c>
      <c r="D8" s="8">
        <v>446.39100000000002</v>
      </c>
      <c r="E8" s="8">
        <v>493.55500000000001</v>
      </c>
      <c r="F8" s="8">
        <v>378.39499999999998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523.07399999999996</v>
      </c>
      <c r="K8" s="13">
        <f t="shared" ref="K8:K71" si="10">E8-J8</f>
        <v>-29.518999999999949</v>
      </c>
      <c r="L8" s="13">
        <f>VLOOKUP(A:A,[1]TDSheet!$A:$M,13,0)</f>
        <v>150</v>
      </c>
      <c r="M8" s="13">
        <f>VLOOKUP(A:A,[1]TDSheet!$A:$V,22,0)</f>
        <v>100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98.710999999999999</v>
      </c>
      <c r="X8" s="15">
        <v>100</v>
      </c>
      <c r="Y8" s="16">
        <f t="shared" ref="Y8:Y71" si="12">(F8+L8+M8+N8+X8)/W8</f>
        <v>7.8855953237227867</v>
      </c>
      <c r="Z8" s="13">
        <f t="shared" ref="Z8:Z71" si="13">F8/W8</f>
        <v>3.8333620366524501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111.8916</v>
      </c>
      <c r="AF8" s="13">
        <f>VLOOKUP(A:A,[1]TDSheet!$A:$AF,32,0)</f>
        <v>100.0386</v>
      </c>
      <c r="AG8" s="13">
        <f>VLOOKUP(A:A,[1]TDSheet!$A:$AG,33,0)</f>
        <v>104.41099999999999</v>
      </c>
      <c r="AH8" s="13">
        <f>VLOOKUP(A:A,[3]TDSheet!$A:$D,4,0)</f>
        <v>79.070999999999998</v>
      </c>
      <c r="AI8" s="13" t="str">
        <f>VLOOKUP(A:A,[1]TDSheet!$A:$AI,35,0)</f>
        <v>оконч</v>
      </c>
      <c r="AJ8" s="13">
        <f t="shared" ref="AJ8:AJ71" si="14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1254.788</v>
      </c>
      <c r="D9" s="8">
        <v>1709.634</v>
      </c>
      <c r="E9" s="17">
        <v>2026</v>
      </c>
      <c r="F9" s="17">
        <v>1511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1529.952</v>
      </c>
      <c r="K9" s="13">
        <f t="shared" si="10"/>
        <v>496.048</v>
      </c>
      <c r="L9" s="13">
        <f>VLOOKUP(A:A,[1]TDSheet!$A:$M,13,0)</f>
        <v>500</v>
      </c>
      <c r="M9" s="13">
        <f>VLOOKUP(A:A,[1]TDSheet!$A:$V,22,0)</f>
        <v>500</v>
      </c>
      <c r="N9" s="13">
        <f>VLOOKUP(A:A,[1]TDSheet!$A:$X,24,0)</f>
        <v>650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405.2</v>
      </c>
      <c r="X9" s="15">
        <v>400</v>
      </c>
      <c r="Y9" s="16">
        <f t="shared" si="12"/>
        <v>8.7882527147087863</v>
      </c>
      <c r="Z9" s="13">
        <f t="shared" si="13"/>
        <v>3.7290227048371176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412</v>
      </c>
      <c r="AF9" s="13">
        <f>VLOOKUP(A:A,[1]TDSheet!$A:$AF,32,0)</f>
        <v>398.2</v>
      </c>
      <c r="AG9" s="13">
        <f>VLOOKUP(A:A,[1]TDSheet!$A:$AG,33,0)</f>
        <v>410.4</v>
      </c>
      <c r="AH9" s="13">
        <f>VLOOKUP(A:A,[3]TDSheet!$A:$D,4,0)</f>
        <v>154.79300000000001</v>
      </c>
      <c r="AI9" s="13" t="str">
        <f>VLOOKUP(A:A,[1]TDSheet!$A:$AI,35,0)</f>
        <v>продапр</v>
      </c>
      <c r="AJ9" s="13">
        <f t="shared" si="14"/>
        <v>400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1422</v>
      </c>
      <c r="D10" s="8">
        <v>2048</v>
      </c>
      <c r="E10" s="8">
        <v>2113</v>
      </c>
      <c r="F10" s="8">
        <v>1316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2169</v>
      </c>
      <c r="K10" s="13">
        <f t="shared" si="10"/>
        <v>-56</v>
      </c>
      <c r="L10" s="13">
        <f>VLOOKUP(A:A,[1]TDSheet!$A:$M,13,0)</f>
        <v>700</v>
      </c>
      <c r="M10" s="13">
        <f>VLOOKUP(A:A,[1]TDSheet!$A:$V,22,0)</f>
        <v>400</v>
      </c>
      <c r="N10" s="13">
        <f>VLOOKUP(A:A,[1]TDSheet!$A:$X,24,0)</f>
        <v>600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366.6</v>
      </c>
      <c r="X10" s="15">
        <v>300</v>
      </c>
      <c r="Y10" s="16">
        <f t="shared" si="12"/>
        <v>9.0452809601745763</v>
      </c>
      <c r="Z10" s="13">
        <f t="shared" si="13"/>
        <v>3.5897435897435894</v>
      </c>
      <c r="AA10" s="13"/>
      <c r="AB10" s="13"/>
      <c r="AC10" s="13"/>
      <c r="AD10" s="13">
        <f>VLOOKUP(A:A,[1]TDSheet!$A:$AD,30,0)</f>
        <v>280</v>
      </c>
      <c r="AE10" s="13">
        <f>VLOOKUP(A:A,[1]TDSheet!$A:$AE,31,0)</f>
        <v>408</v>
      </c>
      <c r="AF10" s="13">
        <f>VLOOKUP(A:A,[1]TDSheet!$A:$AF,32,0)</f>
        <v>389.6</v>
      </c>
      <c r="AG10" s="13">
        <f>VLOOKUP(A:A,[1]TDSheet!$A:$AG,33,0)</f>
        <v>394.8</v>
      </c>
      <c r="AH10" s="13">
        <f>VLOOKUP(A:A,[3]TDSheet!$A:$D,4,0)</f>
        <v>223</v>
      </c>
      <c r="AI10" s="13" t="str">
        <f>VLOOKUP(A:A,[1]TDSheet!$A:$AI,35,0)</f>
        <v>продапр</v>
      </c>
      <c r="AJ10" s="13">
        <f t="shared" si="14"/>
        <v>120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1840</v>
      </c>
      <c r="D11" s="8">
        <v>4281</v>
      </c>
      <c r="E11" s="8">
        <v>4373</v>
      </c>
      <c r="F11" s="8">
        <v>1668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4476</v>
      </c>
      <c r="K11" s="13">
        <f t="shared" si="10"/>
        <v>-103</v>
      </c>
      <c r="L11" s="13">
        <f>VLOOKUP(A:A,[1]TDSheet!$A:$M,13,0)</f>
        <v>1300</v>
      </c>
      <c r="M11" s="13">
        <f>VLOOKUP(A:A,[1]TDSheet!$A:$V,22,0)</f>
        <v>1100</v>
      </c>
      <c r="N11" s="13">
        <f>VLOOKUP(A:A,[1]TDSheet!$A:$X,24,0)</f>
        <v>1200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694.6</v>
      </c>
      <c r="X11" s="15">
        <v>1000</v>
      </c>
      <c r="Y11" s="16">
        <f t="shared" si="12"/>
        <v>9.0238986467031381</v>
      </c>
      <c r="Z11" s="13">
        <f t="shared" si="13"/>
        <v>2.4013820904117478</v>
      </c>
      <c r="AA11" s="13"/>
      <c r="AB11" s="13"/>
      <c r="AC11" s="13"/>
      <c r="AD11" s="13">
        <f>VLOOKUP(A:A,[1]TDSheet!$A:$AD,30,0)</f>
        <v>900</v>
      </c>
      <c r="AE11" s="13">
        <f>VLOOKUP(A:A,[1]TDSheet!$A:$AE,31,0)</f>
        <v>682.4</v>
      </c>
      <c r="AF11" s="13">
        <f>VLOOKUP(A:A,[1]TDSheet!$A:$AF,32,0)</f>
        <v>579.20000000000005</v>
      </c>
      <c r="AG11" s="13">
        <f>VLOOKUP(A:A,[1]TDSheet!$A:$AG,33,0)</f>
        <v>665.4</v>
      </c>
      <c r="AH11" s="13">
        <f>VLOOKUP(A:A,[3]TDSheet!$A:$D,4,0)</f>
        <v>558</v>
      </c>
      <c r="AI11" s="13" t="str">
        <f>VLOOKUP(A:A,[1]TDSheet!$A:$AI,35,0)</f>
        <v>апряб</v>
      </c>
      <c r="AJ11" s="13">
        <f t="shared" si="14"/>
        <v>450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2133</v>
      </c>
      <c r="D12" s="8">
        <v>5777</v>
      </c>
      <c r="E12" s="8">
        <v>4850</v>
      </c>
      <c r="F12" s="8">
        <v>2848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5069</v>
      </c>
      <c r="K12" s="13">
        <f t="shared" si="10"/>
        <v>-219</v>
      </c>
      <c r="L12" s="13">
        <f>VLOOKUP(A:A,[1]TDSheet!$A:$M,13,0)</f>
        <v>1900</v>
      </c>
      <c r="M12" s="13">
        <f>VLOOKUP(A:A,[1]TDSheet!$A:$V,22,0)</f>
        <v>1000</v>
      </c>
      <c r="N12" s="13">
        <f>VLOOKUP(A:A,[1]TDSheet!$A:$X,24,0)</f>
        <v>800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898</v>
      </c>
      <c r="X12" s="15">
        <v>600</v>
      </c>
      <c r="Y12" s="16">
        <f t="shared" si="12"/>
        <v>7.9599109131403116</v>
      </c>
      <c r="Z12" s="13">
        <f t="shared" si="13"/>
        <v>3.1714922048997773</v>
      </c>
      <c r="AA12" s="13"/>
      <c r="AB12" s="13"/>
      <c r="AC12" s="13"/>
      <c r="AD12" s="13">
        <f>VLOOKUP(A:A,[1]TDSheet!$A:$AD,30,0)</f>
        <v>360</v>
      </c>
      <c r="AE12" s="13">
        <f>VLOOKUP(A:A,[1]TDSheet!$A:$AE,31,0)</f>
        <v>718.2</v>
      </c>
      <c r="AF12" s="13">
        <f>VLOOKUP(A:A,[1]TDSheet!$A:$AF,32,0)</f>
        <v>731.6</v>
      </c>
      <c r="AG12" s="13">
        <f>VLOOKUP(A:A,[1]TDSheet!$A:$AG,33,0)</f>
        <v>932.6</v>
      </c>
      <c r="AH12" s="13">
        <f>VLOOKUP(A:A,[3]TDSheet!$A:$D,4,0)</f>
        <v>524</v>
      </c>
      <c r="AI12" s="13" t="str">
        <f>VLOOKUP(A:A,[1]TDSheet!$A:$AI,35,0)</f>
        <v>оконч</v>
      </c>
      <c r="AJ12" s="13">
        <f t="shared" si="14"/>
        <v>270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35</v>
      </c>
      <c r="D13" s="8">
        <v>10</v>
      </c>
      <c r="E13" s="8">
        <v>41</v>
      </c>
      <c r="F13" s="8">
        <v>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64</v>
      </c>
      <c r="K13" s="13">
        <f t="shared" si="10"/>
        <v>-23</v>
      </c>
      <c r="L13" s="13">
        <f>VLOOKUP(A:A,[1]TDSheet!$A:$M,13,0)</f>
        <v>30</v>
      </c>
      <c r="M13" s="13">
        <f>VLOOKUP(A:A,[1]TDSheet!$A:$V,22,0)</f>
        <v>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8.1999999999999993</v>
      </c>
      <c r="X13" s="15">
        <v>30</v>
      </c>
      <c r="Y13" s="16">
        <f t="shared" si="12"/>
        <v>9.0243902439024399</v>
      </c>
      <c r="Z13" s="13">
        <f t="shared" si="13"/>
        <v>0.48780487804878053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8.1999999999999993</v>
      </c>
      <c r="AF13" s="13">
        <f>VLOOKUP(A:A,[1]TDSheet!$A:$AF,32,0)</f>
        <v>4.8</v>
      </c>
      <c r="AG13" s="13">
        <f>VLOOKUP(A:A,[1]TDSheet!$A:$AG,33,0)</f>
        <v>7.4</v>
      </c>
      <c r="AH13" s="13">
        <f>VLOOKUP(A:A,[3]TDSheet!$A:$D,4,0)</f>
        <v>16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351</v>
      </c>
      <c r="D14" s="8">
        <v>159</v>
      </c>
      <c r="E14" s="8">
        <v>97</v>
      </c>
      <c r="F14" s="8"/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221</v>
      </c>
      <c r="K14" s="13">
        <f t="shared" si="10"/>
        <v>-124</v>
      </c>
      <c r="L14" s="13">
        <f>VLOOKUP(A:A,[1]TDSheet!$A:$M,13,0)</f>
        <v>0</v>
      </c>
      <c r="M14" s="13">
        <f>VLOOKUP(A:A,[1]TDSheet!$A:$V,22,0)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19.399999999999999</v>
      </c>
      <c r="X14" s="15"/>
      <c r="Y14" s="16">
        <f t="shared" si="12"/>
        <v>10.309278350515465</v>
      </c>
      <c r="Z14" s="13">
        <f t="shared" si="13"/>
        <v>0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40</v>
      </c>
      <c r="AF14" s="13">
        <f>VLOOKUP(A:A,[1]TDSheet!$A:$AF,32,0)</f>
        <v>30.4</v>
      </c>
      <c r="AG14" s="13">
        <f>VLOOKUP(A:A,[1]TDSheet!$A:$AG,33,0)</f>
        <v>18.600000000000001</v>
      </c>
      <c r="AH14" s="13">
        <v>0</v>
      </c>
      <c r="AI14" s="13" t="str">
        <f>VLOOKUP(A:A,[1]TDSheet!$A:$AI,35,0)</f>
        <v>склад0анна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160</v>
      </c>
      <c r="D15" s="8">
        <v>161</v>
      </c>
      <c r="E15" s="8">
        <v>188</v>
      </c>
      <c r="F15" s="8">
        <v>129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232</v>
      </c>
      <c r="K15" s="13">
        <f t="shared" si="10"/>
        <v>-44</v>
      </c>
      <c r="L15" s="13">
        <f>VLOOKUP(A:A,[1]TDSheet!$A:$M,13,0)</f>
        <v>90</v>
      </c>
      <c r="M15" s="13">
        <f>VLOOKUP(A:A,[1]TDSheet!$A:$V,22,0)</f>
        <v>0</v>
      </c>
      <c r="N15" s="13">
        <f>VLOOKUP(A:A,[1]TDSheet!$A:$X,24,0)</f>
        <v>30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37.6</v>
      </c>
      <c r="X15" s="15">
        <v>70</v>
      </c>
      <c r="Y15" s="16">
        <f t="shared" si="12"/>
        <v>8.4840425531914896</v>
      </c>
      <c r="Z15" s="13">
        <f t="shared" si="13"/>
        <v>3.4308510638297869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48.4</v>
      </c>
      <c r="AF15" s="13">
        <f>VLOOKUP(A:A,[1]TDSheet!$A:$AF,32,0)</f>
        <v>38.200000000000003</v>
      </c>
      <c r="AG15" s="13">
        <f>VLOOKUP(A:A,[1]TDSheet!$A:$AG,33,0)</f>
        <v>41.6</v>
      </c>
      <c r="AH15" s="13">
        <f>VLOOKUP(A:A,[3]TDSheet!$A:$D,4,0)</f>
        <v>58</v>
      </c>
      <c r="AI15" s="13">
        <f>VLOOKUP(A:A,[1]TDSheet!$A:$AI,35,0)</f>
        <v>0</v>
      </c>
      <c r="AJ15" s="13">
        <f t="shared" si="14"/>
        <v>21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/>
      <c r="D16" s="8">
        <v>7</v>
      </c>
      <c r="E16" s="8">
        <v>1</v>
      </c>
      <c r="F16" s="8"/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1</v>
      </c>
      <c r="K16" s="13">
        <f t="shared" si="10"/>
        <v>0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0.2</v>
      </c>
      <c r="X16" s="15"/>
      <c r="Y16" s="16">
        <f t="shared" si="12"/>
        <v>0</v>
      </c>
      <c r="Z16" s="13">
        <f t="shared" si="13"/>
        <v>0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3.4</v>
      </c>
      <c r="AF16" s="13">
        <f>VLOOKUP(A:A,[1]TDSheet!$A:$AF,32,0)</f>
        <v>47.6</v>
      </c>
      <c r="AG16" s="13">
        <f>VLOOKUP(A:A,[1]TDSheet!$A:$AG,33,0)</f>
        <v>85.4</v>
      </c>
      <c r="AH16" s="13">
        <v>0</v>
      </c>
      <c r="AI16" s="13" t="str">
        <f>VLOOKUP(A:A,[1]TDSheet!$A:$AI,35,0)</f>
        <v>увел</v>
      </c>
      <c r="AJ16" s="13">
        <f t="shared" si="14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1663</v>
      </c>
      <c r="D17" s="8">
        <v>545</v>
      </c>
      <c r="E17" s="8">
        <v>569</v>
      </c>
      <c r="F17" s="8">
        <v>1612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943</v>
      </c>
      <c r="K17" s="13">
        <f t="shared" si="10"/>
        <v>-374</v>
      </c>
      <c r="L17" s="13">
        <f>VLOOKUP(A:A,[1]TDSheet!$A:$M,13,0)</f>
        <v>500</v>
      </c>
      <c r="M17" s="13">
        <f>VLOOKUP(A:A,[1]TDSheet!$A:$V,22,0)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113.8</v>
      </c>
      <c r="X17" s="15"/>
      <c r="Y17" s="16">
        <f t="shared" si="12"/>
        <v>18.558875219683657</v>
      </c>
      <c r="Z17" s="13">
        <f t="shared" si="13"/>
        <v>14.165202108963094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257.39999999999998</v>
      </c>
      <c r="AF17" s="13">
        <f>VLOOKUP(A:A,[1]TDSheet!$A:$AF,32,0)</f>
        <v>164.6</v>
      </c>
      <c r="AG17" s="13">
        <f>VLOOKUP(A:A,[1]TDSheet!$A:$AG,33,0)</f>
        <v>187.4</v>
      </c>
      <c r="AH17" s="13">
        <f>VLOOKUP(A:A,[3]TDSheet!$A:$D,4,0)</f>
        <v>14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508</v>
      </c>
      <c r="D18" s="8">
        <v>213</v>
      </c>
      <c r="E18" s="8">
        <v>376</v>
      </c>
      <c r="F18" s="8">
        <v>339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500</v>
      </c>
      <c r="K18" s="13">
        <f t="shared" si="10"/>
        <v>-124</v>
      </c>
      <c r="L18" s="13">
        <f>VLOOKUP(A:A,[1]TDSheet!$A:$M,13,0)</f>
        <v>30</v>
      </c>
      <c r="M18" s="13">
        <f>VLOOKUP(A:A,[1]TDSheet!$A:$V,22,0)</f>
        <v>150</v>
      </c>
      <c r="N18" s="13">
        <f>VLOOKUP(A:A,[1]TDSheet!$A:$X,24,0)</f>
        <v>120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75.2</v>
      </c>
      <c r="X18" s="15"/>
      <c r="Y18" s="16">
        <f t="shared" si="12"/>
        <v>8.4973404255319149</v>
      </c>
      <c r="Z18" s="13">
        <f t="shared" si="13"/>
        <v>4.5079787234042552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101</v>
      </c>
      <c r="AF18" s="13">
        <f>VLOOKUP(A:A,[1]TDSheet!$A:$AF,32,0)</f>
        <v>104</v>
      </c>
      <c r="AG18" s="13">
        <f>VLOOKUP(A:A,[1]TDSheet!$A:$AG,33,0)</f>
        <v>75.2</v>
      </c>
      <c r="AH18" s="13">
        <f>VLOOKUP(A:A,[3]TDSheet!$A:$D,4,0)</f>
        <v>25</v>
      </c>
      <c r="AI18" s="13" t="str">
        <f>VLOOKUP(A:A,[1]TDSheet!$A:$AI,35,0)</f>
        <v>продапр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19" t="s">
        <v>22</v>
      </c>
      <c r="B19" s="7" t="s">
        <v>12</v>
      </c>
      <c r="C19" s="8">
        <v>330</v>
      </c>
      <c r="D19" s="8">
        <v>124</v>
      </c>
      <c r="E19" s="8">
        <v>236</v>
      </c>
      <c r="F19" s="8">
        <v>218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238</v>
      </c>
      <c r="K19" s="13">
        <f t="shared" si="10"/>
        <v>-2</v>
      </c>
      <c r="L19" s="13">
        <f>VLOOKUP(A:A,[1]TDSheet!$A:$M,13,0)</f>
        <v>0</v>
      </c>
      <c r="M19" s="13">
        <f>VLOOKUP(A:A,[1]TDSheet!$A:$V,22,0)</f>
        <v>20</v>
      </c>
      <c r="N19" s="13">
        <f>VLOOKUP(A:A,[1]TDSheet!$A:$X,24,0)</f>
        <v>20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23.2</v>
      </c>
      <c r="X19" s="15">
        <v>20</v>
      </c>
      <c r="Y19" s="16">
        <f t="shared" si="12"/>
        <v>11.982758620689655</v>
      </c>
      <c r="Z19" s="13">
        <f t="shared" si="13"/>
        <v>9.3965517241379306</v>
      </c>
      <c r="AA19" s="13"/>
      <c r="AB19" s="13"/>
      <c r="AC19" s="13"/>
      <c r="AD19" s="13">
        <f>VLOOKUP(A:A,[1]TDSheet!$A:$AD,30,0)</f>
        <v>120</v>
      </c>
      <c r="AE19" s="13">
        <f>VLOOKUP(A:A,[1]TDSheet!$A:$AE,31,0)</f>
        <v>19.399999999999999</v>
      </c>
      <c r="AF19" s="13">
        <f>VLOOKUP(A:A,[1]TDSheet!$A:$AF,32,0)</f>
        <v>15</v>
      </c>
      <c r="AG19" s="13">
        <f>VLOOKUP(A:A,[1]TDSheet!$A:$AG,33,0)</f>
        <v>19.8</v>
      </c>
      <c r="AH19" s="13">
        <f>VLOOKUP(A:A,[3]TDSheet!$A:$D,4,0)</f>
        <v>21</v>
      </c>
      <c r="AI19" s="18" t="str">
        <f>VLOOKUP(A:A,[1]TDSheet!$A:$AI,35,0)</f>
        <v>300пуд</v>
      </c>
      <c r="AJ19" s="13">
        <f t="shared" si="14"/>
        <v>7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168</v>
      </c>
      <c r="D20" s="8">
        <v>106</v>
      </c>
      <c r="E20" s="8">
        <v>184</v>
      </c>
      <c r="F20" s="8">
        <v>86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188</v>
      </c>
      <c r="K20" s="13">
        <f t="shared" si="10"/>
        <v>-4</v>
      </c>
      <c r="L20" s="13">
        <f>VLOOKUP(A:A,[1]TDSheet!$A:$M,13,0)</f>
        <v>40</v>
      </c>
      <c r="M20" s="13">
        <f>VLOOKUP(A:A,[1]TDSheet!$A:$V,22,0)</f>
        <v>0</v>
      </c>
      <c r="N20" s="13">
        <f>VLOOKUP(A:A,[1]TDSheet!$A:$X,24,0)</f>
        <v>30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22.4</v>
      </c>
      <c r="X20" s="15">
        <v>50</v>
      </c>
      <c r="Y20" s="16">
        <f t="shared" si="12"/>
        <v>9.1964285714285712</v>
      </c>
      <c r="Z20" s="13">
        <f t="shared" si="13"/>
        <v>3.8392857142857144</v>
      </c>
      <c r="AA20" s="13"/>
      <c r="AB20" s="13"/>
      <c r="AC20" s="13"/>
      <c r="AD20" s="13">
        <f>VLOOKUP(A:A,[1]TDSheet!$A:$AD,30,0)</f>
        <v>72</v>
      </c>
      <c r="AE20" s="13">
        <f>VLOOKUP(A:A,[1]TDSheet!$A:$AE,31,0)</f>
        <v>38.200000000000003</v>
      </c>
      <c r="AF20" s="13">
        <f>VLOOKUP(A:A,[1]TDSheet!$A:$AF,32,0)</f>
        <v>29.6</v>
      </c>
      <c r="AG20" s="13">
        <f>VLOOKUP(A:A,[1]TDSheet!$A:$AG,33,0)</f>
        <v>24</v>
      </c>
      <c r="AH20" s="13">
        <f>VLOOKUP(A:A,[3]TDSheet!$A:$D,4,0)</f>
        <v>23</v>
      </c>
      <c r="AI20" s="13">
        <f>VLOOKUP(A:A,[1]TDSheet!$A:$AI,35,0)</f>
        <v>0</v>
      </c>
      <c r="AJ20" s="13">
        <f t="shared" si="14"/>
        <v>17.5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397</v>
      </c>
      <c r="D21" s="8">
        <v>137</v>
      </c>
      <c r="E21" s="8">
        <v>327</v>
      </c>
      <c r="F21" s="8">
        <v>192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340</v>
      </c>
      <c r="K21" s="13">
        <f t="shared" si="10"/>
        <v>-13</v>
      </c>
      <c r="L21" s="13">
        <f>VLOOKUP(A:A,[1]TDSheet!$A:$M,13,0)</f>
        <v>100</v>
      </c>
      <c r="M21" s="13">
        <f>VLOOKUP(A:A,[1]TDSheet!$A:$V,22,0)</f>
        <v>120</v>
      </c>
      <c r="N21" s="13">
        <f>VLOOKUP(A:A,[1]TDSheet!$A:$X,24,0)</f>
        <v>200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65.400000000000006</v>
      </c>
      <c r="X21" s="15"/>
      <c r="Y21" s="16">
        <f t="shared" si="12"/>
        <v>9.3577981651376145</v>
      </c>
      <c r="Z21" s="13">
        <f t="shared" si="13"/>
        <v>2.9357798165137612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78.400000000000006</v>
      </c>
      <c r="AF21" s="13">
        <f>VLOOKUP(A:A,[1]TDSheet!$A:$AF,32,0)</f>
        <v>78.8</v>
      </c>
      <c r="AG21" s="13">
        <f>VLOOKUP(A:A,[1]TDSheet!$A:$AG,33,0)</f>
        <v>62.2</v>
      </c>
      <c r="AH21" s="13">
        <f>VLOOKUP(A:A,[3]TDSheet!$A:$D,4,0)</f>
        <v>46</v>
      </c>
      <c r="AI21" s="13" t="str">
        <f>VLOOKUP(A:A,[1]TDSheet!$A:$AI,35,0)</f>
        <v>апряб</v>
      </c>
      <c r="AJ21" s="13">
        <f t="shared" si="14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352.322</v>
      </c>
      <c r="D22" s="8">
        <v>270.93799999999999</v>
      </c>
      <c r="E22" s="8">
        <v>395.65899999999999</v>
      </c>
      <c r="F22" s="8">
        <v>208.06200000000001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406.173</v>
      </c>
      <c r="K22" s="13">
        <f t="shared" si="10"/>
        <v>-10.51400000000001</v>
      </c>
      <c r="L22" s="13">
        <f>VLOOKUP(A:A,[1]TDSheet!$A:$M,13,0)</f>
        <v>200</v>
      </c>
      <c r="M22" s="13">
        <f>VLOOKUP(A:A,[1]TDSheet!$A:$V,22,0)</f>
        <v>100</v>
      </c>
      <c r="N22" s="13">
        <f>VLOOKUP(A:A,[1]TDSheet!$A:$X,24,0)</f>
        <v>100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79.131799999999998</v>
      </c>
      <c r="X22" s="15">
        <v>100</v>
      </c>
      <c r="Y22" s="16">
        <f t="shared" si="12"/>
        <v>8.9478818881915991</v>
      </c>
      <c r="Z22" s="13">
        <f t="shared" si="13"/>
        <v>2.6293095822412735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83.867800000000003</v>
      </c>
      <c r="AF22" s="13">
        <f>VLOOKUP(A:A,[1]TDSheet!$A:$AF,32,0)</f>
        <v>73.78</v>
      </c>
      <c r="AG22" s="13">
        <f>VLOOKUP(A:A,[1]TDSheet!$A:$AG,33,0)</f>
        <v>79.890799999999999</v>
      </c>
      <c r="AH22" s="13">
        <f>VLOOKUP(A:A,[3]TDSheet!$A:$D,4,0)</f>
        <v>66.347999999999999</v>
      </c>
      <c r="AI22" s="13">
        <f>VLOOKUP(A:A,[1]TDSheet!$A:$AI,35,0)</f>
        <v>0</v>
      </c>
      <c r="AJ22" s="13">
        <f t="shared" si="14"/>
        <v>100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4386.8239999999996</v>
      </c>
      <c r="D23" s="8">
        <v>3352.16</v>
      </c>
      <c r="E23" s="8">
        <v>4934.6859999999997</v>
      </c>
      <c r="F23" s="8">
        <v>2688.6640000000002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5141.201</v>
      </c>
      <c r="K23" s="13">
        <f t="shared" si="10"/>
        <v>-206.51500000000033</v>
      </c>
      <c r="L23" s="13">
        <f>VLOOKUP(A:A,[1]TDSheet!$A:$M,13,0)</f>
        <v>2000</v>
      </c>
      <c r="M23" s="13">
        <f>VLOOKUP(A:A,[1]TDSheet!$A:$V,22,0)</f>
        <v>1800</v>
      </c>
      <c r="N23" s="13">
        <f>VLOOKUP(A:A,[1]TDSheet!$A:$X,24,0)</f>
        <v>1100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986.93719999999996</v>
      </c>
      <c r="X23" s="15">
        <v>1200</v>
      </c>
      <c r="Y23" s="16">
        <f t="shared" si="12"/>
        <v>8.9049880782688113</v>
      </c>
      <c r="Z23" s="13">
        <f t="shared" si="13"/>
        <v>2.7242503373061631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912.24060000000009</v>
      </c>
      <c r="AF23" s="13">
        <f>VLOOKUP(A:A,[1]TDSheet!$A:$AF,32,0)</f>
        <v>813.31540000000007</v>
      </c>
      <c r="AG23" s="13">
        <f>VLOOKUP(A:A,[1]TDSheet!$A:$AG,33,0)</f>
        <v>947.5236000000001</v>
      </c>
      <c r="AH23" s="13">
        <f>VLOOKUP(A:A,[3]TDSheet!$A:$D,4,0)</f>
        <v>588.28599999999994</v>
      </c>
      <c r="AI23" s="13" t="str">
        <f>VLOOKUP(A:A,[1]TDSheet!$A:$AI,35,0)</f>
        <v>оконч</v>
      </c>
      <c r="AJ23" s="13">
        <f t="shared" si="14"/>
        <v>1200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380.87900000000002</v>
      </c>
      <c r="D24" s="8">
        <v>132.59200000000001</v>
      </c>
      <c r="E24" s="8">
        <v>335.52800000000002</v>
      </c>
      <c r="F24" s="8">
        <v>166.21299999999999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326.32900000000001</v>
      </c>
      <c r="K24" s="13">
        <f t="shared" si="10"/>
        <v>9.1990000000000123</v>
      </c>
      <c r="L24" s="13">
        <f>VLOOKUP(A:A,[1]TDSheet!$A:$M,13,0)</f>
        <v>60</v>
      </c>
      <c r="M24" s="13">
        <f>VLOOKUP(A:A,[1]TDSheet!$A:$V,22,0)</f>
        <v>140</v>
      </c>
      <c r="N24" s="13">
        <f>VLOOKUP(A:A,[1]TDSheet!$A:$X,24,0)</f>
        <v>120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67.10560000000001</v>
      </c>
      <c r="X24" s="15">
        <v>120</v>
      </c>
      <c r="Y24" s="16">
        <f t="shared" si="12"/>
        <v>9.0337170072244319</v>
      </c>
      <c r="Z24" s="13">
        <f t="shared" si="13"/>
        <v>2.4768871748408472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74.072199999999995</v>
      </c>
      <c r="AF24" s="13">
        <f>VLOOKUP(A:A,[1]TDSheet!$A:$AF,32,0)</f>
        <v>69.897400000000005</v>
      </c>
      <c r="AG24" s="13">
        <f>VLOOKUP(A:A,[1]TDSheet!$A:$AG,33,0)</f>
        <v>58.473400000000005</v>
      </c>
      <c r="AH24" s="13">
        <f>VLOOKUP(A:A,[3]TDSheet!$A:$D,4,0)</f>
        <v>67.463999999999999</v>
      </c>
      <c r="AI24" s="13">
        <f>VLOOKUP(A:A,[1]TDSheet!$A:$AI,35,0)</f>
        <v>0</v>
      </c>
      <c r="AJ24" s="13">
        <f t="shared" si="14"/>
        <v>120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443.798</v>
      </c>
      <c r="D25" s="8">
        <v>689.822</v>
      </c>
      <c r="E25" s="8">
        <v>601.27099999999996</v>
      </c>
      <c r="F25" s="8">
        <v>509.74200000000002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647.57899999999995</v>
      </c>
      <c r="K25" s="13">
        <f t="shared" si="10"/>
        <v>-46.307999999999993</v>
      </c>
      <c r="L25" s="13">
        <f>VLOOKUP(A:A,[1]TDSheet!$A:$M,13,0)</f>
        <v>120</v>
      </c>
      <c r="M25" s="13">
        <f>VLOOKUP(A:A,[1]TDSheet!$A:$V,22,0)</f>
        <v>0</v>
      </c>
      <c r="N25" s="13">
        <f>VLOOKUP(A:A,[1]TDSheet!$A:$X,24,0)</f>
        <v>300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120.2542</v>
      </c>
      <c r="X25" s="15">
        <v>150</v>
      </c>
      <c r="Y25" s="16">
        <f t="shared" si="12"/>
        <v>8.9788298454440678</v>
      </c>
      <c r="Z25" s="13">
        <f t="shared" si="13"/>
        <v>4.2388706589873788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176.8946</v>
      </c>
      <c r="AF25" s="13">
        <f>VLOOKUP(A:A,[1]TDSheet!$A:$AF,32,0)</f>
        <v>111.6788</v>
      </c>
      <c r="AG25" s="13">
        <f>VLOOKUP(A:A,[1]TDSheet!$A:$AG,33,0)</f>
        <v>130.9298</v>
      </c>
      <c r="AH25" s="13">
        <f>VLOOKUP(A:A,[3]TDSheet!$A:$D,4,0)</f>
        <v>168.381</v>
      </c>
      <c r="AI25" s="13">
        <f>VLOOKUP(A:A,[1]TDSheet!$A:$AI,35,0)</f>
        <v>0</v>
      </c>
      <c r="AJ25" s="13">
        <f t="shared" si="14"/>
        <v>150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323.35399999999998</v>
      </c>
      <c r="D26" s="8">
        <v>524.024</v>
      </c>
      <c r="E26" s="8">
        <v>488.601</v>
      </c>
      <c r="F26" s="8">
        <v>343.79700000000003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494.745</v>
      </c>
      <c r="K26" s="13">
        <f t="shared" si="10"/>
        <v>-6.1440000000000055</v>
      </c>
      <c r="L26" s="13">
        <f>VLOOKUP(A:A,[1]TDSheet!$A:$M,13,0)</f>
        <v>150</v>
      </c>
      <c r="M26" s="13">
        <f>VLOOKUP(A:A,[1]TDSheet!$A:$V,22,0)</f>
        <v>60</v>
      </c>
      <c r="N26" s="13">
        <f>VLOOKUP(A:A,[1]TDSheet!$A:$X,24,0)</f>
        <v>160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97.720200000000006</v>
      </c>
      <c r="X26" s="15">
        <v>170</v>
      </c>
      <c r="Y26" s="16">
        <f t="shared" si="12"/>
        <v>9.0441587307434901</v>
      </c>
      <c r="Z26" s="13">
        <f t="shared" si="13"/>
        <v>3.518177408560359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109.008</v>
      </c>
      <c r="AF26" s="13">
        <f>VLOOKUP(A:A,[1]TDSheet!$A:$AF,32,0)</f>
        <v>96.39</v>
      </c>
      <c r="AG26" s="13">
        <f>VLOOKUP(A:A,[1]TDSheet!$A:$AG,33,0)</f>
        <v>102.18260000000001</v>
      </c>
      <c r="AH26" s="13">
        <f>VLOOKUP(A:A,[3]TDSheet!$A:$D,4,0)</f>
        <v>104.879</v>
      </c>
      <c r="AI26" s="13">
        <f>VLOOKUP(A:A,[1]TDSheet!$A:$AI,35,0)</f>
        <v>0</v>
      </c>
      <c r="AJ26" s="13">
        <f t="shared" si="14"/>
        <v>170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154.18600000000001</v>
      </c>
      <c r="D27" s="8">
        <v>143.50800000000001</v>
      </c>
      <c r="E27" s="8">
        <v>159.42400000000001</v>
      </c>
      <c r="F27" s="8">
        <v>130.41300000000001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166.37700000000001</v>
      </c>
      <c r="K27" s="13">
        <f t="shared" si="10"/>
        <v>-6.953000000000003</v>
      </c>
      <c r="L27" s="13">
        <f>VLOOKUP(A:A,[1]TDSheet!$A:$M,13,0)</f>
        <v>60</v>
      </c>
      <c r="M27" s="13">
        <f>VLOOKUP(A:A,[1]TDSheet!$A:$V,22,0)</f>
        <v>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31.884800000000002</v>
      </c>
      <c r="X27" s="15">
        <v>60</v>
      </c>
      <c r="Y27" s="16">
        <f t="shared" si="12"/>
        <v>9.1081957547169807</v>
      </c>
      <c r="Z27" s="13">
        <f t="shared" si="13"/>
        <v>4.0901307205941393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38.3812</v>
      </c>
      <c r="AF27" s="13">
        <f>VLOOKUP(A:A,[1]TDSheet!$A:$AF,32,0)</f>
        <v>33.948999999999998</v>
      </c>
      <c r="AG27" s="13">
        <f>VLOOKUP(A:A,[1]TDSheet!$A:$AG,33,0)</f>
        <v>35.578199999999995</v>
      </c>
      <c r="AH27" s="13">
        <f>VLOOKUP(A:A,[3]TDSheet!$A:$D,4,0)</f>
        <v>36.814</v>
      </c>
      <c r="AI27" s="13">
        <f>VLOOKUP(A:A,[1]TDSheet!$A:$AI,35,0)</f>
        <v>0</v>
      </c>
      <c r="AJ27" s="13">
        <f t="shared" si="14"/>
        <v>60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82.328000000000003</v>
      </c>
      <c r="D28" s="8">
        <v>186.833</v>
      </c>
      <c r="E28" s="8">
        <v>133.34399999999999</v>
      </c>
      <c r="F28" s="8">
        <v>132.28200000000001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132.614</v>
      </c>
      <c r="K28" s="13">
        <f t="shared" si="10"/>
        <v>0.72999999999998977</v>
      </c>
      <c r="L28" s="13">
        <f>VLOOKUP(A:A,[1]TDSheet!$A:$M,13,0)</f>
        <v>50</v>
      </c>
      <c r="M28" s="13">
        <f>VLOOKUP(A:A,[1]TDSheet!$A:$V,22,0)</f>
        <v>0</v>
      </c>
      <c r="N28" s="13">
        <f>VLOOKUP(A:A,[1]TDSheet!$A:$X,24,0)</f>
        <v>40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26.668799999999997</v>
      </c>
      <c r="X28" s="15"/>
      <c r="Y28" s="16">
        <f t="shared" si="12"/>
        <v>8.334908207343414</v>
      </c>
      <c r="Z28" s="13">
        <f t="shared" si="13"/>
        <v>4.960178185745141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35.1798</v>
      </c>
      <c r="AF28" s="13">
        <f>VLOOKUP(A:A,[1]TDSheet!$A:$AF,32,0)</f>
        <v>32.113399999999999</v>
      </c>
      <c r="AG28" s="13">
        <f>VLOOKUP(A:A,[1]TDSheet!$A:$AG,33,0)</f>
        <v>30.923200000000001</v>
      </c>
      <c r="AH28" s="13">
        <f>VLOOKUP(A:A,[3]TDSheet!$A:$D,4,0)</f>
        <v>22.936</v>
      </c>
      <c r="AI28" s="13">
        <f>VLOOKUP(A:A,[1]TDSheet!$A:$AI,35,0)</f>
        <v>0</v>
      </c>
      <c r="AJ28" s="13">
        <f t="shared" si="14"/>
        <v>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246.82</v>
      </c>
      <c r="D29" s="8">
        <v>437.46499999999997</v>
      </c>
      <c r="E29" s="8">
        <v>396.04700000000003</v>
      </c>
      <c r="F29" s="8">
        <v>275.11099999999999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400.05900000000003</v>
      </c>
      <c r="K29" s="13">
        <f t="shared" si="10"/>
        <v>-4.0120000000000005</v>
      </c>
      <c r="L29" s="13">
        <f>VLOOKUP(A:A,[1]TDSheet!$A:$M,13,0)</f>
        <v>200</v>
      </c>
      <c r="M29" s="13">
        <f>VLOOKUP(A:A,[1]TDSheet!$A:$V,22,0)</f>
        <v>0</v>
      </c>
      <c r="N29" s="13">
        <f>VLOOKUP(A:A,[1]TDSheet!$A:$X,24,0)</f>
        <v>150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79.209400000000002</v>
      </c>
      <c r="X29" s="15">
        <v>80</v>
      </c>
      <c r="Y29" s="16">
        <f t="shared" si="12"/>
        <v>8.901860132762021</v>
      </c>
      <c r="Z29" s="13">
        <f t="shared" si="13"/>
        <v>3.4732115127749985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102.60499999999999</v>
      </c>
      <c r="AF29" s="13">
        <f>VLOOKUP(A:A,[1]TDSheet!$A:$AF,32,0)</f>
        <v>67.78</v>
      </c>
      <c r="AG29" s="13">
        <f>VLOOKUP(A:A,[1]TDSheet!$A:$AG,33,0)</f>
        <v>86.28479999999999</v>
      </c>
      <c r="AH29" s="13">
        <f>VLOOKUP(A:A,[3]TDSheet!$A:$D,4,0)</f>
        <v>62.207999999999998</v>
      </c>
      <c r="AI29" s="13">
        <f>VLOOKUP(A:A,[1]TDSheet!$A:$AI,35,0)</f>
        <v>0</v>
      </c>
      <c r="AJ29" s="13">
        <f t="shared" si="14"/>
        <v>80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44.878</v>
      </c>
      <c r="D30" s="8">
        <v>174.565</v>
      </c>
      <c r="E30" s="8">
        <v>171.083</v>
      </c>
      <c r="F30" s="8">
        <v>29.606999999999999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170.74100000000001</v>
      </c>
      <c r="K30" s="13">
        <f t="shared" si="10"/>
        <v>0.34199999999998454</v>
      </c>
      <c r="L30" s="13">
        <f>VLOOKUP(A:A,[1]TDSheet!$A:$M,13,0)</f>
        <v>60</v>
      </c>
      <c r="M30" s="13">
        <f>VLOOKUP(A:A,[1]TDSheet!$A:$V,22,0)</f>
        <v>50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34.2166</v>
      </c>
      <c r="X30" s="15">
        <v>40</v>
      </c>
      <c r="Y30" s="16">
        <f t="shared" si="12"/>
        <v>6.4181420713922481</v>
      </c>
      <c r="Z30" s="13">
        <f t="shared" si="13"/>
        <v>0.86528176382223831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26.930599999999998</v>
      </c>
      <c r="AF30" s="13">
        <f>VLOOKUP(A:A,[1]TDSheet!$A:$AF,32,0)</f>
        <v>27.868400000000001</v>
      </c>
      <c r="AG30" s="13">
        <f>VLOOKUP(A:A,[1]TDSheet!$A:$AG,33,0)</f>
        <v>29.979000000000003</v>
      </c>
      <c r="AH30" s="13">
        <f>VLOOKUP(A:A,[3]TDSheet!$A:$D,4,0)</f>
        <v>29.2</v>
      </c>
      <c r="AI30" s="13">
        <f>VLOOKUP(A:A,[1]TDSheet!$A:$AI,35,0)</f>
        <v>0</v>
      </c>
      <c r="AJ30" s="13">
        <f t="shared" si="14"/>
        <v>40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75.13</v>
      </c>
      <c r="D31" s="8">
        <v>158.22800000000001</v>
      </c>
      <c r="E31" s="8">
        <v>120.45099999999999</v>
      </c>
      <c r="F31" s="8">
        <v>96.591999999999999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134.523</v>
      </c>
      <c r="K31" s="13">
        <f t="shared" si="10"/>
        <v>-14.072000000000003</v>
      </c>
      <c r="L31" s="13">
        <f>VLOOKUP(A:A,[1]TDSheet!$A:$M,13,0)</f>
        <v>70</v>
      </c>
      <c r="M31" s="13">
        <f>VLOOKUP(A:A,[1]TDSheet!$A:$V,22,0)</f>
        <v>20</v>
      </c>
      <c r="N31" s="13">
        <f>VLOOKUP(A:A,[1]TDSheet!$A:$X,24,0)</f>
        <v>20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24.090199999999999</v>
      </c>
      <c r="X31" s="15"/>
      <c r="Y31" s="16">
        <f t="shared" si="12"/>
        <v>8.5757694000049813</v>
      </c>
      <c r="Z31" s="13">
        <f t="shared" si="13"/>
        <v>4.0095972636175707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24.964400000000001</v>
      </c>
      <c r="AF31" s="13">
        <f>VLOOKUP(A:A,[1]TDSheet!$A:$AF,32,0)</f>
        <v>21.042999999999999</v>
      </c>
      <c r="AG31" s="13">
        <f>VLOOKUP(A:A,[1]TDSheet!$A:$AG,33,0)</f>
        <v>27.604000000000003</v>
      </c>
      <c r="AH31" s="13">
        <f>VLOOKUP(A:A,[3]TDSheet!$A:$D,4,0)</f>
        <v>12.375999999999999</v>
      </c>
      <c r="AI31" s="13">
        <f>VLOOKUP(A:A,[1]TDSheet!$A:$AI,35,0)</f>
        <v>0</v>
      </c>
      <c r="AJ31" s="13">
        <f t="shared" si="14"/>
        <v>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345.76</v>
      </c>
      <c r="D32" s="8">
        <v>1196.2049999999999</v>
      </c>
      <c r="E32" s="8">
        <v>1104.241</v>
      </c>
      <c r="F32" s="8">
        <v>271.28500000000003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1265.5340000000001</v>
      </c>
      <c r="K32" s="13">
        <f t="shared" si="10"/>
        <v>-161.29300000000012</v>
      </c>
      <c r="L32" s="13">
        <f>VLOOKUP(A:A,[1]TDSheet!$A:$M,13,0)</f>
        <v>400</v>
      </c>
      <c r="M32" s="13">
        <f>VLOOKUP(A:A,[1]TDSheet!$A:$V,22,0)</f>
        <v>400</v>
      </c>
      <c r="N32" s="13">
        <f>VLOOKUP(A:A,[1]TDSheet!$A:$X,24,0)</f>
        <v>300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220.84819999999999</v>
      </c>
      <c r="X32" s="15">
        <v>250</v>
      </c>
      <c r="Y32" s="16">
        <f t="shared" si="12"/>
        <v>7.3411737111735578</v>
      </c>
      <c r="Z32" s="13">
        <f t="shared" si="13"/>
        <v>1.2283776820458578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215.13839999999999</v>
      </c>
      <c r="AF32" s="13">
        <f>VLOOKUP(A:A,[1]TDSheet!$A:$AF,32,0)</f>
        <v>188.7466</v>
      </c>
      <c r="AG32" s="13">
        <f>VLOOKUP(A:A,[1]TDSheet!$A:$AG,33,0)</f>
        <v>204.7004</v>
      </c>
      <c r="AH32" s="13">
        <f>VLOOKUP(A:A,[3]TDSheet!$A:$D,4,0)</f>
        <v>176.6</v>
      </c>
      <c r="AI32" s="13">
        <f>VLOOKUP(A:A,[1]TDSheet!$A:$AI,35,0)</f>
        <v>0</v>
      </c>
      <c r="AJ32" s="13">
        <f t="shared" si="14"/>
        <v>250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79.394000000000005</v>
      </c>
      <c r="D33" s="8">
        <v>54.942999999999998</v>
      </c>
      <c r="E33" s="8">
        <v>66.385000000000005</v>
      </c>
      <c r="F33" s="8">
        <v>65.186000000000007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76.91</v>
      </c>
      <c r="K33" s="13">
        <f t="shared" si="10"/>
        <v>-10.524999999999991</v>
      </c>
      <c r="L33" s="13">
        <f>VLOOKUP(A:A,[1]TDSheet!$A:$M,13,0)</f>
        <v>0</v>
      </c>
      <c r="M33" s="13">
        <f>VLOOKUP(A:A,[1]TDSheet!$A:$V,22,0)</f>
        <v>20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13.277000000000001</v>
      </c>
      <c r="X33" s="15">
        <v>20</v>
      </c>
      <c r="Y33" s="16">
        <f t="shared" si="12"/>
        <v>9.4287866234842213</v>
      </c>
      <c r="Z33" s="13">
        <f t="shared" si="13"/>
        <v>4.9096934548467273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14.936400000000001</v>
      </c>
      <c r="AF33" s="13">
        <f>VLOOKUP(A:A,[1]TDSheet!$A:$AF,32,0)</f>
        <v>16.673999999999999</v>
      </c>
      <c r="AG33" s="13">
        <f>VLOOKUP(A:A,[1]TDSheet!$A:$AG,33,0)</f>
        <v>8.2584</v>
      </c>
      <c r="AH33" s="13">
        <f>VLOOKUP(A:A,[3]TDSheet!$A:$D,4,0)</f>
        <v>9.7390000000000008</v>
      </c>
      <c r="AI33" s="13" t="str">
        <f>VLOOKUP(A:A,[1]TDSheet!$A:$AI,35,0)</f>
        <v>увел</v>
      </c>
      <c r="AJ33" s="13">
        <f t="shared" si="14"/>
        <v>20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88.936999999999998</v>
      </c>
      <c r="D34" s="8">
        <v>163.88800000000001</v>
      </c>
      <c r="E34" s="8">
        <v>159.30500000000001</v>
      </c>
      <c r="F34" s="8">
        <v>89.623000000000005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250.21100000000001</v>
      </c>
      <c r="K34" s="13">
        <f t="shared" si="10"/>
        <v>-90.906000000000006</v>
      </c>
      <c r="L34" s="13">
        <f>VLOOKUP(A:A,[1]TDSheet!$A:$M,13,0)</f>
        <v>100</v>
      </c>
      <c r="M34" s="13">
        <f>VLOOKUP(A:A,[1]TDSheet!$A:$V,22,0)</f>
        <v>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31.861000000000001</v>
      </c>
      <c r="X34" s="15">
        <v>50</v>
      </c>
      <c r="Y34" s="16">
        <f t="shared" si="12"/>
        <v>8.776340981136812</v>
      </c>
      <c r="Z34" s="13">
        <f t="shared" si="13"/>
        <v>2.8129374470355608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25.966799999999999</v>
      </c>
      <c r="AF34" s="13">
        <f>VLOOKUP(A:A,[1]TDSheet!$A:$AF,32,0)</f>
        <v>21.155999999999999</v>
      </c>
      <c r="AG34" s="13">
        <f>VLOOKUP(A:A,[1]TDSheet!$A:$AG,33,0)</f>
        <v>35.743600000000001</v>
      </c>
      <c r="AH34" s="13">
        <f>VLOOKUP(A:A,[3]TDSheet!$A:$D,4,0)</f>
        <v>14.664999999999999</v>
      </c>
      <c r="AI34" s="13">
        <f>VLOOKUP(A:A,[1]TDSheet!$A:$AI,35,0)</f>
        <v>0</v>
      </c>
      <c r="AJ34" s="13">
        <f t="shared" si="14"/>
        <v>50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92.245999999999995</v>
      </c>
      <c r="D35" s="8">
        <v>291.32900000000001</v>
      </c>
      <c r="E35" s="8">
        <v>43.268999999999998</v>
      </c>
      <c r="F35" s="8">
        <v>24.492000000000001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129.31</v>
      </c>
      <c r="K35" s="13">
        <f t="shared" si="10"/>
        <v>-86.040999999999997</v>
      </c>
      <c r="L35" s="13">
        <f>VLOOKUP(A:A,[1]TDSheet!$A:$M,13,0)</f>
        <v>30</v>
      </c>
      <c r="M35" s="13">
        <f>VLOOKUP(A:A,[1]TDSheet!$A:$V,22,0)</f>
        <v>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8.6538000000000004</v>
      </c>
      <c r="X35" s="15">
        <v>20</v>
      </c>
      <c r="Y35" s="16">
        <f t="shared" si="12"/>
        <v>10.919133790935774</v>
      </c>
      <c r="Z35" s="13">
        <f t="shared" si="13"/>
        <v>2.8302017610760593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8.0701999999999998</v>
      </c>
      <c r="AF35" s="13">
        <f>VLOOKUP(A:A,[1]TDSheet!$A:$AF,32,0)</f>
        <v>9.5350000000000001</v>
      </c>
      <c r="AG35" s="13">
        <f>VLOOKUP(A:A,[1]TDSheet!$A:$AG,33,0)</f>
        <v>0</v>
      </c>
      <c r="AH35" s="13">
        <f>VLOOKUP(A:A,[3]TDSheet!$A:$D,4,0)</f>
        <v>12.265000000000001</v>
      </c>
      <c r="AI35" s="13" t="str">
        <f>VLOOKUP(A:A,[1]TDSheet!$A:$AI,35,0)</f>
        <v>склад</v>
      </c>
      <c r="AJ35" s="13">
        <f t="shared" si="14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24.818999999999999</v>
      </c>
      <c r="D36" s="8">
        <v>223.953</v>
      </c>
      <c r="E36" s="8">
        <v>10.872999999999999</v>
      </c>
      <c r="F36" s="8">
        <v>10.865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57.252000000000002</v>
      </c>
      <c r="K36" s="13">
        <f t="shared" si="10"/>
        <v>-46.379000000000005</v>
      </c>
      <c r="L36" s="13">
        <f>VLOOKUP(A:A,[1]TDSheet!$A:$M,13,0)</f>
        <v>10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2.1745999999999999</v>
      </c>
      <c r="X36" s="15">
        <v>10</v>
      </c>
      <c r="Y36" s="16">
        <f t="shared" si="12"/>
        <v>14.193414880897638</v>
      </c>
      <c r="Z36" s="13">
        <f t="shared" si="13"/>
        <v>4.996321162512646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2.1736</v>
      </c>
      <c r="AF36" s="13">
        <f>VLOOKUP(A:A,[1]TDSheet!$A:$AF,32,0)</f>
        <v>2.3555999999999999</v>
      </c>
      <c r="AG36" s="13">
        <f>VLOOKUP(A:A,[1]TDSheet!$A:$AG,33,0)</f>
        <v>2.0493999999999999</v>
      </c>
      <c r="AH36" s="13">
        <f>VLOOKUP(A:A,[3]TDSheet!$A:$D,4,0)</f>
        <v>1.8120000000000001</v>
      </c>
      <c r="AI36" s="13" t="str">
        <f>VLOOKUP(A:A,[1]TDSheet!$A:$AI,35,0)</f>
        <v>склад</v>
      </c>
      <c r="AJ36" s="13">
        <f t="shared" si="14"/>
        <v>10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15.673</v>
      </c>
      <c r="D37" s="8">
        <v>283.83</v>
      </c>
      <c r="E37" s="8">
        <v>6.7830000000000004</v>
      </c>
      <c r="F37" s="8">
        <v>16.247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32.404000000000003</v>
      </c>
      <c r="K37" s="13">
        <f t="shared" si="10"/>
        <v>-25.621000000000002</v>
      </c>
      <c r="L37" s="13">
        <f>VLOOKUP(A:A,[1]TDSheet!$A:$M,13,0)</f>
        <v>10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1.3566</v>
      </c>
      <c r="X37" s="15">
        <v>10</v>
      </c>
      <c r="Y37" s="16">
        <f t="shared" si="12"/>
        <v>26.719003390830014</v>
      </c>
      <c r="Z37" s="13">
        <f t="shared" si="13"/>
        <v>11.97626418988648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1.1494</v>
      </c>
      <c r="AF37" s="13">
        <f>VLOOKUP(A:A,[1]TDSheet!$A:$AF,32,0)</f>
        <v>0.75759999999999994</v>
      </c>
      <c r="AG37" s="13">
        <f>VLOOKUP(A:A,[1]TDSheet!$A:$AG,33,0)</f>
        <v>1.8366</v>
      </c>
      <c r="AH37" s="13">
        <f>VLOOKUP(A:A,[3]TDSheet!$A:$D,4,0)</f>
        <v>0.91900000000000004</v>
      </c>
      <c r="AI37" s="13" t="str">
        <f>VLOOKUP(A:A,[1]TDSheet!$A:$AI,35,0)</f>
        <v>склад</v>
      </c>
      <c r="AJ37" s="13">
        <f t="shared" si="14"/>
        <v>10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24.052</v>
      </c>
      <c r="D38" s="8">
        <v>33.070999999999998</v>
      </c>
      <c r="E38" s="8">
        <v>10.010999999999999</v>
      </c>
      <c r="F38" s="8">
        <v>13.96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57.502000000000002</v>
      </c>
      <c r="K38" s="13">
        <f t="shared" si="10"/>
        <v>-47.491</v>
      </c>
      <c r="L38" s="13">
        <f>VLOOKUP(A:A,[1]TDSheet!$A:$M,13,0)</f>
        <v>10</v>
      </c>
      <c r="M38" s="13">
        <f>VLOOKUP(A:A,[1]TDSheet!$A:$V,22,0)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2.0021999999999998</v>
      </c>
      <c r="X38" s="15">
        <v>10</v>
      </c>
      <c r="Y38" s="16">
        <f t="shared" si="12"/>
        <v>16.961342523224456</v>
      </c>
      <c r="Z38" s="13">
        <f t="shared" si="13"/>
        <v>6.9723304365198295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7.7522000000000002</v>
      </c>
      <c r="AF38" s="13">
        <f>VLOOKUP(A:A,[1]TDSheet!$A:$AF,32,0)</f>
        <v>2.7361999999999997</v>
      </c>
      <c r="AG38" s="13">
        <f>VLOOKUP(A:A,[1]TDSheet!$A:$AG,33,0)</f>
        <v>4.2792000000000003</v>
      </c>
      <c r="AH38" s="13">
        <f>VLOOKUP(A:A,[3]TDSheet!$A:$D,4,0)</f>
        <v>1.821</v>
      </c>
      <c r="AI38" s="13" t="str">
        <f>VLOOKUP(A:A,[1]TDSheet!$A:$AI,35,0)</f>
        <v>склад</v>
      </c>
      <c r="AJ38" s="13">
        <f t="shared" si="14"/>
        <v>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1015</v>
      </c>
      <c r="D39" s="8">
        <v>3198</v>
      </c>
      <c r="E39" s="17">
        <v>2280</v>
      </c>
      <c r="F39" s="17">
        <v>1260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1948</v>
      </c>
      <c r="K39" s="13">
        <f t="shared" si="10"/>
        <v>332</v>
      </c>
      <c r="L39" s="13">
        <f>VLOOKUP(A:A,[1]TDSheet!$A:$M,13,0)</f>
        <v>600</v>
      </c>
      <c r="M39" s="13">
        <f>VLOOKUP(A:A,[1]TDSheet!$A:$V,22,0)</f>
        <v>900</v>
      </c>
      <c r="N39" s="13">
        <f>VLOOKUP(A:A,[1]TDSheet!$A:$X,24,0)</f>
        <v>500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456</v>
      </c>
      <c r="X39" s="15">
        <v>600</v>
      </c>
      <c r="Y39" s="16">
        <f t="shared" si="12"/>
        <v>8.4649122807017552</v>
      </c>
      <c r="Z39" s="13">
        <f t="shared" si="13"/>
        <v>2.763157894736842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276.8</v>
      </c>
      <c r="AF39" s="13">
        <f>VLOOKUP(A:A,[1]TDSheet!$A:$AF,32,0)</f>
        <v>343.4</v>
      </c>
      <c r="AG39" s="13">
        <f>VLOOKUP(A:A,[1]TDSheet!$A:$AG,33,0)</f>
        <v>416.2</v>
      </c>
      <c r="AH39" s="13">
        <f>VLOOKUP(A:A,[3]TDSheet!$A:$D,4,0)</f>
        <v>112</v>
      </c>
      <c r="AI39" s="13" t="str">
        <f>VLOOKUP(A:A,[1]TDSheet!$A:$AI,35,0)</f>
        <v>оконч</v>
      </c>
      <c r="AJ39" s="13">
        <f t="shared" si="14"/>
        <v>210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1037</v>
      </c>
      <c r="D40" s="8">
        <v>3743</v>
      </c>
      <c r="E40" s="8">
        <v>3007</v>
      </c>
      <c r="F40" s="8">
        <v>1651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3162</v>
      </c>
      <c r="K40" s="13">
        <f t="shared" si="10"/>
        <v>-155</v>
      </c>
      <c r="L40" s="13">
        <f>VLOOKUP(A:A,[1]TDSheet!$A:$M,13,0)</f>
        <v>1100</v>
      </c>
      <c r="M40" s="13">
        <f>VLOOKUP(A:A,[1]TDSheet!$A:$V,22,0)</f>
        <v>0</v>
      </c>
      <c r="N40" s="13">
        <f>VLOOKUP(A:A,[1]TDSheet!$A:$X,24,0)</f>
        <v>800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493.4</v>
      </c>
      <c r="X40" s="15">
        <v>700</v>
      </c>
      <c r="Y40" s="16">
        <f t="shared" si="12"/>
        <v>8.6157276043777866</v>
      </c>
      <c r="Z40" s="13">
        <f t="shared" si="13"/>
        <v>3.3461694365626267</v>
      </c>
      <c r="AA40" s="13"/>
      <c r="AB40" s="13"/>
      <c r="AC40" s="13"/>
      <c r="AD40" s="13">
        <f>VLOOKUP(A:A,[1]TDSheet!$A:$AD,30,0)</f>
        <v>540</v>
      </c>
      <c r="AE40" s="13">
        <f>VLOOKUP(A:A,[1]TDSheet!$A:$AE,31,0)</f>
        <v>558.79999999999995</v>
      </c>
      <c r="AF40" s="13">
        <f>VLOOKUP(A:A,[1]TDSheet!$A:$AF,32,0)</f>
        <v>429.4</v>
      </c>
      <c r="AG40" s="13">
        <f>VLOOKUP(A:A,[1]TDSheet!$A:$AG,33,0)</f>
        <v>549.4</v>
      </c>
      <c r="AH40" s="13">
        <f>VLOOKUP(A:A,[3]TDSheet!$A:$D,4,0)</f>
        <v>662</v>
      </c>
      <c r="AI40" s="13">
        <f>VLOOKUP(A:A,[1]TDSheet!$A:$AI,35,0)</f>
        <v>0</v>
      </c>
      <c r="AJ40" s="13">
        <f t="shared" si="14"/>
        <v>280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4228</v>
      </c>
      <c r="D41" s="8">
        <v>3228</v>
      </c>
      <c r="E41" s="8">
        <v>5286</v>
      </c>
      <c r="F41" s="8">
        <v>2032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5467</v>
      </c>
      <c r="K41" s="13">
        <f t="shared" si="10"/>
        <v>-181</v>
      </c>
      <c r="L41" s="13">
        <f>VLOOKUP(A:A,[1]TDSheet!$A:$M,13,0)</f>
        <v>2000</v>
      </c>
      <c r="M41" s="13">
        <f>VLOOKUP(A:A,[1]TDSheet!$A:$V,22,0)</f>
        <v>1100</v>
      </c>
      <c r="N41" s="13">
        <f>VLOOKUP(A:A,[1]TDSheet!$A:$X,24,0)</f>
        <v>1600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871.2</v>
      </c>
      <c r="X41" s="15">
        <v>900</v>
      </c>
      <c r="Y41" s="16">
        <f t="shared" si="12"/>
        <v>8.7603305785123968</v>
      </c>
      <c r="Z41" s="13">
        <f t="shared" si="13"/>
        <v>2.3324150596877868</v>
      </c>
      <c r="AA41" s="13"/>
      <c r="AB41" s="13"/>
      <c r="AC41" s="13"/>
      <c r="AD41" s="13">
        <f>VLOOKUP(A:A,[1]TDSheet!$A:$AD,30,0)</f>
        <v>930</v>
      </c>
      <c r="AE41" s="13">
        <f>VLOOKUP(A:A,[1]TDSheet!$A:$AE,31,0)</f>
        <v>936.6</v>
      </c>
      <c r="AF41" s="13">
        <f>VLOOKUP(A:A,[1]TDSheet!$A:$AF,32,0)</f>
        <v>879.2</v>
      </c>
      <c r="AG41" s="13">
        <f>VLOOKUP(A:A,[1]TDSheet!$A:$AG,33,0)</f>
        <v>848.8</v>
      </c>
      <c r="AH41" s="13">
        <f>VLOOKUP(A:A,[3]TDSheet!$A:$D,4,0)</f>
        <v>576</v>
      </c>
      <c r="AI41" s="13">
        <f>VLOOKUP(A:A,[1]TDSheet!$A:$AI,35,0)</f>
        <v>0</v>
      </c>
      <c r="AJ41" s="13">
        <f t="shared" si="14"/>
        <v>405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410.70299999999997</v>
      </c>
      <c r="D42" s="8">
        <v>377.46199999999999</v>
      </c>
      <c r="E42" s="8">
        <v>473.75900000000001</v>
      </c>
      <c r="F42" s="8">
        <v>293.56400000000002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476.99599999999998</v>
      </c>
      <c r="K42" s="13">
        <f t="shared" si="10"/>
        <v>-3.2369999999999663</v>
      </c>
      <c r="L42" s="13">
        <f>VLOOKUP(A:A,[1]TDSheet!$A:$M,13,0)</f>
        <v>100</v>
      </c>
      <c r="M42" s="13">
        <f>VLOOKUP(A:A,[1]TDSheet!$A:$V,22,0)</f>
        <v>170</v>
      </c>
      <c r="N42" s="13">
        <f>VLOOKUP(A:A,[1]TDSheet!$A:$X,24,0)</f>
        <v>180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94.751800000000003</v>
      </c>
      <c r="X42" s="15">
        <v>100</v>
      </c>
      <c r="Y42" s="16">
        <f t="shared" si="12"/>
        <v>8.9028810006775601</v>
      </c>
      <c r="Z42" s="13">
        <f t="shared" si="13"/>
        <v>3.0982419331347795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121.55340000000001</v>
      </c>
      <c r="AF42" s="13">
        <f>VLOOKUP(A:A,[1]TDSheet!$A:$AF,32,0)</f>
        <v>79.131600000000006</v>
      </c>
      <c r="AG42" s="13">
        <f>VLOOKUP(A:A,[1]TDSheet!$A:$AG,33,0)</f>
        <v>94.3994</v>
      </c>
      <c r="AH42" s="13">
        <f>VLOOKUP(A:A,[3]TDSheet!$A:$D,4,0)</f>
        <v>79.429000000000002</v>
      </c>
      <c r="AI42" s="13">
        <f>VLOOKUP(A:A,[1]TDSheet!$A:$AI,35,0)</f>
        <v>0</v>
      </c>
      <c r="AJ42" s="13">
        <f t="shared" si="14"/>
        <v>100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1162</v>
      </c>
      <c r="D43" s="8">
        <v>719</v>
      </c>
      <c r="E43" s="8">
        <v>475</v>
      </c>
      <c r="F43" s="8">
        <v>1371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530</v>
      </c>
      <c r="K43" s="13">
        <f t="shared" si="10"/>
        <v>-55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95</v>
      </c>
      <c r="X43" s="15">
        <v>500</v>
      </c>
      <c r="Y43" s="16">
        <f t="shared" si="12"/>
        <v>19.694736842105264</v>
      </c>
      <c r="Z43" s="13">
        <f t="shared" si="13"/>
        <v>14.43157894736842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138.6</v>
      </c>
      <c r="AF43" s="13">
        <f>VLOOKUP(A:A,[1]TDSheet!$A:$AF,32,0)</f>
        <v>105</v>
      </c>
      <c r="AG43" s="13">
        <f>VLOOKUP(A:A,[1]TDSheet!$A:$AG,33,0)</f>
        <v>124</v>
      </c>
      <c r="AH43" s="13">
        <f>VLOOKUP(A:A,[3]TDSheet!$A:$D,4,0)</f>
        <v>122</v>
      </c>
      <c r="AI43" s="13">
        <f>VLOOKUP(A:A,[1]TDSheet!$A:$AI,35,0)</f>
        <v>0</v>
      </c>
      <c r="AJ43" s="13">
        <f t="shared" si="14"/>
        <v>50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644</v>
      </c>
      <c r="D44" s="8">
        <v>1116</v>
      </c>
      <c r="E44" s="8">
        <v>1061</v>
      </c>
      <c r="F44" s="8">
        <v>652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1154</v>
      </c>
      <c r="K44" s="13">
        <f t="shared" si="10"/>
        <v>-93</v>
      </c>
      <c r="L44" s="13">
        <f>VLOOKUP(A:A,[1]TDSheet!$A:$M,13,0)</f>
        <v>500</v>
      </c>
      <c r="M44" s="13">
        <f>VLOOKUP(A:A,[1]TDSheet!$A:$V,22,0)</f>
        <v>0</v>
      </c>
      <c r="N44" s="13">
        <f>VLOOKUP(A:A,[1]TDSheet!$A:$X,24,0)</f>
        <v>400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212.2</v>
      </c>
      <c r="X44" s="15">
        <v>300</v>
      </c>
      <c r="Y44" s="16">
        <f t="shared" si="12"/>
        <v>8.7276154571159292</v>
      </c>
      <c r="Z44" s="13">
        <f t="shared" si="13"/>
        <v>3.0725730442978323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241.8</v>
      </c>
      <c r="AF44" s="13">
        <f>VLOOKUP(A:A,[1]TDSheet!$A:$AF,32,0)</f>
        <v>186</v>
      </c>
      <c r="AG44" s="13">
        <f>VLOOKUP(A:A,[1]TDSheet!$A:$AG,33,0)</f>
        <v>226.4</v>
      </c>
      <c r="AH44" s="13">
        <f>VLOOKUP(A:A,[3]TDSheet!$A:$D,4,0)</f>
        <v>273</v>
      </c>
      <c r="AI44" s="13">
        <f>VLOOKUP(A:A,[1]TDSheet!$A:$AI,35,0)</f>
        <v>0</v>
      </c>
      <c r="AJ44" s="13">
        <f t="shared" si="14"/>
        <v>105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300.45</v>
      </c>
      <c r="D45" s="8">
        <v>46.442999999999998</v>
      </c>
      <c r="E45" s="8">
        <v>209.304</v>
      </c>
      <c r="F45" s="8">
        <v>128.858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224.66900000000001</v>
      </c>
      <c r="K45" s="13">
        <f t="shared" si="10"/>
        <v>-15.365000000000009</v>
      </c>
      <c r="L45" s="13">
        <f>VLOOKUP(A:A,[1]TDSheet!$A:$M,13,0)</f>
        <v>70</v>
      </c>
      <c r="M45" s="13">
        <f>VLOOKUP(A:A,[1]TDSheet!$A:$V,22,0)</f>
        <v>60</v>
      </c>
      <c r="N45" s="13">
        <f>VLOOKUP(A:A,[1]TDSheet!$A:$X,24,0)</f>
        <v>80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41.860799999999998</v>
      </c>
      <c r="X45" s="15">
        <v>30</v>
      </c>
      <c r="Y45" s="16">
        <f t="shared" si="12"/>
        <v>8.8115372854794938</v>
      </c>
      <c r="Z45" s="13">
        <f t="shared" si="13"/>
        <v>3.0782498184458973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54.648000000000003</v>
      </c>
      <c r="AF45" s="13">
        <f>VLOOKUP(A:A,[1]TDSheet!$A:$AF,32,0)</f>
        <v>39.748800000000003</v>
      </c>
      <c r="AG45" s="13">
        <f>VLOOKUP(A:A,[1]TDSheet!$A:$AG,33,0)</f>
        <v>42.334400000000002</v>
      </c>
      <c r="AH45" s="13">
        <f>VLOOKUP(A:A,[3]TDSheet!$A:$D,4,0)</f>
        <v>24.495999999999999</v>
      </c>
      <c r="AI45" s="13" t="str">
        <f>VLOOKUP(A:A,[1]TDSheet!$A:$AI,35,0)</f>
        <v>увел</v>
      </c>
      <c r="AJ45" s="13">
        <f t="shared" si="14"/>
        <v>30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501</v>
      </c>
      <c r="D46" s="8">
        <v>929</v>
      </c>
      <c r="E46" s="8">
        <v>920</v>
      </c>
      <c r="F46" s="8">
        <v>190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1131</v>
      </c>
      <c r="K46" s="13">
        <f t="shared" si="10"/>
        <v>-211</v>
      </c>
      <c r="L46" s="13">
        <f>VLOOKUP(A:A,[1]TDSheet!$A:$M,13,0)</f>
        <v>320</v>
      </c>
      <c r="M46" s="13">
        <f>VLOOKUP(A:A,[1]TDSheet!$A:$V,22,0)</f>
        <v>400</v>
      </c>
      <c r="N46" s="13">
        <f>VLOOKUP(A:A,[1]TDSheet!$A:$X,24,0)</f>
        <v>200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184</v>
      </c>
      <c r="X46" s="15">
        <v>350</v>
      </c>
      <c r="Y46" s="16">
        <f t="shared" si="12"/>
        <v>7.9347826086956523</v>
      </c>
      <c r="Z46" s="13">
        <f t="shared" si="13"/>
        <v>1.0326086956521738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212.6</v>
      </c>
      <c r="AF46" s="13">
        <f>VLOOKUP(A:A,[1]TDSheet!$A:$AF,32,0)</f>
        <v>184.4</v>
      </c>
      <c r="AG46" s="13">
        <f>VLOOKUP(A:A,[1]TDSheet!$A:$AG,33,0)</f>
        <v>199.6</v>
      </c>
      <c r="AH46" s="13">
        <f>VLOOKUP(A:A,[3]TDSheet!$A:$D,4,0)</f>
        <v>271</v>
      </c>
      <c r="AI46" s="13">
        <f>VLOOKUP(A:A,[1]TDSheet!$A:$AI,35,0)</f>
        <v>0</v>
      </c>
      <c r="AJ46" s="13">
        <f t="shared" si="14"/>
        <v>140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1107</v>
      </c>
      <c r="D47" s="8">
        <v>3265</v>
      </c>
      <c r="E47" s="8">
        <v>1882</v>
      </c>
      <c r="F47" s="8">
        <v>1681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1989</v>
      </c>
      <c r="K47" s="13">
        <f t="shared" si="10"/>
        <v>-107</v>
      </c>
      <c r="L47" s="13">
        <f>VLOOKUP(A:A,[1]TDSheet!$A:$M,13,0)</f>
        <v>500</v>
      </c>
      <c r="M47" s="13">
        <f>VLOOKUP(A:A,[1]TDSheet!$A:$V,22,0)</f>
        <v>50</v>
      </c>
      <c r="N47" s="13">
        <f>VLOOKUP(A:A,[1]TDSheet!$A:$X,24,0)</f>
        <v>700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376.4</v>
      </c>
      <c r="X47" s="15">
        <v>400</v>
      </c>
      <c r="Y47" s="16">
        <f t="shared" si="12"/>
        <v>8.8496280552603626</v>
      </c>
      <c r="Z47" s="13">
        <f t="shared" si="13"/>
        <v>4.4659936238044633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443</v>
      </c>
      <c r="AF47" s="13">
        <f>VLOOKUP(A:A,[1]TDSheet!$A:$AF,32,0)</f>
        <v>374.8</v>
      </c>
      <c r="AG47" s="13">
        <f>VLOOKUP(A:A,[1]TDSheet!$A:$AG,33,0)</f>
        <v>425.2</v>
      </c>
      <c r="AH47" s="13">
        <f>VLOOKUP(A:A,[3]TDSheet!$A:$D,4,0)</f>
        <v>341</v>
      </c>
      <c r="AI47" s="13">
        <f>VLOOKUP(A:A,[1]TDSheet!$A:$AI,35,0)</f>
        <v>0</v>
      </c>
      <c r="AJ47" s="13">
        <f t="shared" si="14"/>
        <v>160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96.843000000000004</v>
      </c>
      <c r="D48" s="8">
        <v>96.486000000000004</v>
      </c>
      <c r="E48" s="8">
        <v>93.188000000000002</v>
      </c>
      <c r="F48" s="8">
        <v>86.402000000000001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97.578999999999994</v>
      </c>
      <c r="K48" s="13">
        <f t="shared" si="10"/>
        <v>-4.3909999999999911</v>
      </c>
      <c r="L48" s="13">
        <f>VLOOKUP(A:A,[1]TDSheet!$A:$M,13,0)</f>
        <v>30</v>
      </c>
      <c r="M48" s="13">
        <f>VLOOKUP(A:A,[1]TDSheet!$A:$V,22,0)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18.637599999999999</v>
      </c>
      <c r="X48" s="15">
        <v>30</v>
      </c>
      <c r="Y48" s="16">
        <f t="shared" si="12"/>
        <v>8.92829548868953</v>
      </c>
      <c r="Z48" s="13">
        <f t="shared" si="13"/>
        <v>4.6358973258359448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22.669599999999999</v>
      </c>
      <c r="AF48" s="13">
        <f>VLOOKUP(A:A,[1]TDSheet!$A:$AF,32,0)</f>
        <v>18.484400000000001</v>
      </c>
      <c r="AG48" s="13">
        <f>VLOOKUP(A:A,[1]TDSheet!$A:$AG,33,0)</f>
        <v>20.4116</v>
      </c>
      <c r="AH48" s="13">
        <f>VLOOKUP(A:A,[3]TDSheet!$A:$D,4,0)</f>
        <v>20.393000000000001</v>
      </c>
      <c r="AI48" s="13">
        <f>VLOOKUP(A:A,[1]TDSheet!$A:$AI,35,0)</f>
        <v>0</v>
      </c>
      <c r="AJ48" s="13">
        <f t="shared" si="14"/>
        <v>30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250.12100000000001</v>
      </c>
      <c r="D49" s="8">
        <v>168.99299999999999</v>
      </c>
      <c r="E49" s="8">
        <v>354.60399999999998</v>
      </c>
      <c r="F49" s="8">
        <v>62.317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356.82499999999999</v>
      </c>
      <c r="K49" s="13">
        <f t="shared" si="10"/>
        <v>-2.2210000000000036</v>
      </c>
      <c r="L49" s="13">
        <f>VLOOKUP(A:A,[1]TDSheet!$A:$M,13,0)</f>
        <v>100</v>
      </c>
      <c r="M49" s="13">
        <f>VLOOKUP(A:A,[1]TDSheet!$A:$V,22,0)</f>
        <v>170</v>
      </c>
      <c r="N49" s="13">
        <f>VLOOKUP(A:A,[1]TDSheet!$A:$X,24,0)</f>
        <v>120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70.9208</v>
      </c>
      <c r="X49" s="15">
        <v>150</v>
      </c>
      <c r="Y49" s="16">
        <f t="shared" si="12"/>
        <v>8.4928116998116217</v>
      </c>
      <c r="Z49" s="13">
        <f t="shared" si="13"/>
        <v>0.87868439160302758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37.377400000000002</v>
      </c>
      <c r="AF49" s="13">
        <f>VLOOKUP(A:A,[1]TDSheet!$A:$AF,32,0)</f>
        <v>61.447799999999994</v>
      </c>
      <c r="AG49" s="13">
        <f>VLOOKUP(A:A,[1]TDSheet!$A:$AG,33,0)</f>
        <v>51.193799999999996</v>
      </c>
      <c r="AH49" s="13">
        <f>VLOOKUP(A:A,[3]TDSheet!$A:$D,4,0)</f>
        <v>82.852000000000004</v>
      </c>
      <c r="AI49" s="13">
        <f>VLOOKUP(A:A,[1]TDSheet!$A:$AI,35,0)</f>
        <v>0</v>
      </c>
      <c r="AJ49" s="13">
        <f t="shared" si="14"/>
        <v>150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597</v>
      </c>
      <c r="D50" s="8">
        <v>1321</v>
      </c>
      <c r="E50" s="8">
        <v>1131</v>
      </c>
      <c r="F50" s="8">
        <v>755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1186</v>
      </c>
      <c r="K50" s="13">
        <f t="shared" si="10"/>
        <v>-55</v>
      </c>
      <c r="L50" s="13">
        <f>VLOOKUP(A:A,[1]TDSheet!$A:$M,13,0)</f>
        <v>350</v>
      </c>
      <c r="M50" s="13">
        <f>VLOOKUP(A:A,[1]TDSheet!$A:$V,22,0)</f>
        <v>70</v>
      </c>
      <c r="N50" s="13">
        <f>VLOOKUP(A:A,[1]TDSheet!$A:$X,24,0)</f>
        <v>450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226.2</v>
      </c>
      <c r="X50" s="15">
        <v>300</v>
      </c>
      <c r="Y50" s="16">
        <f t="shared" si="12"/>
        <v>8.5101679929266147</v>
      </c>
      <c r="Z50" s="13">
        <f t="shared" si="13"/>
        <v>3.3377541998231655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239.6</v>
      </c>
      <c r="AF50" s="13">
        <f>VLOOKUP(A:A,[1]TDSheet!$A:$AF,32,0)</f>
        <v>221.2</v>
      </c>
      <c r="AG50" s="13">
        <f>VLOOKUP(A:A,[1]TDSheet!$A:$AG,33,0)</f>
        <v>230.4</v>
      </c>
      <c r="AH50" s="13">
        <f>VLOOKUP(A:A,[3]TDSheet!$A:$D,4,0)</f>
        <v>293</v>
      </c>
      <c r="AI50" s="13">
        <f>VLOOKUP(A:A,[1]TDSheet!$A:$AI,35,0)</f>
        <v>0</v>
      </c>
      <c r="AJ50" s="13">
        <f t="shared" si="14"/>
        <v>105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1167</v>
      </c>
      <c r="D51" s="8">
        <v>1667</v>
      </c>
      <c r="E51" s="8">
        <v>1646</v>
      </c>
      <c r="F51" s="8">
        <v>1133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1726</v>
      </c>
      <c r="K51" s="13">
        <f t="shared" si="10"/>
        <v>-80</v>
      </c>
      <c r="L51" s="13">
        <f>VLOOKUP(A:A,[1]TDSheet!$A:$M,13,0)</f>
        <v>450</v>
      </c>
      <c r="M51" s="13">
        <f>VLOOKUP(A:A,[1]TDSheet!$A:$V,22,0)</f>
        <v>180</v>
      </c>
      <c r="N51" s="13">
        <f>VLOOKUP(A:A,[1]TDSheet!$A:$X,24,0)</f>
        <v>600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329.2</v>
      </c>
      <c r="X51" s="15">
        <v>450</v>
      </c>
      <c r="Y51" s="16">
        <f t="shared" si="12"/>
        <v>8.5449574726609967</v>
      </c>
      <c r="Z51" s="13">
        <f t="shared" si="13"/>
        <v>3.4416767922235723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369.2</v>
      </c>
      <c r="AF51" s="13">
        <f>VLOOKUP(A:A,[1]TDSheet!$A:$AF,32,0)</f>
        <v>328.8</v>
      </c>
      <c r="AG51" s="13">
        <f>VLOOKUP(A:A,[1]TDSheet!$A:$AG,33,0)</f>
        <v>336.2</v>
      </c>
      <c r="AH51" s="13">
        <f>VLOOKUP(A:A,[3]TDSheet!$A:$D,4,0)</f>
        <v>367</v>
      </c>
      <c r="AI51" s="13">
        <f>VLOOKUP(A:A,[1]TDSheet!$A:$AI,35,0)</f>
        <v>0</v>
      </c>
      <c r="AJ51" s="13">
        <f t="shared" si="14"/>
        <v>157.5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280</v>
      </c>
      <c r="D52" s="8">
        <v>851</v>
      </c>
      <c r="E52" s="8">
        <v>905</v>
      </c>
      <c r="F52" s="8">
        <v>191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989</v>
      </c>
      <c r="K52" s="13">
        <f t="shared" si="10"/>
        <v>-84</v>
      </c>
      <c r="L52" s="13">
        <f>VLOOKUP(A:A,[1]TDSheet!$A:$M,13,0)</f>
        <v>350</v>
      </c>
      <c r="M52" s="13">
        <f>VLOOKUP(A:A,[1]TDSheet!$A:$V,22,0)</f>
        <v>0</v>
      </c>
      <c r="N52" s="13">
        <f>VLOOKUP(A:A,[1]TDSheet!$A:$X,24,0)</f>
        <v>250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181</v>
      </c>
      <c r="X52" s="15">
        <v>500</v>
      </c>
      <c r="Y52" s="16">
        <f t="shared" si="12"/>
        <v>7.1325966850828726</v>
      </c>
      <c r="Z52" s="13">
        <f t="shared" si="13"/>
        <v>1.0552486187845305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193</v>
      </c>
      <c r="AF52" s="13">
        <f>VLOOKUP(A:A,[1]TDSheet!$A:$AF,32,0)</f>
        <v>163.80000000000001</v>
      </c>
      <c r="AG52" s="13">
        <f>VLOOKUP(A:A,[1]TDSheet!$A:$AG,33,0)</f>
        <v>188.8</v>
      </c>
      <c r="AH52" s="13">
        <f>VLOOKUP(A:A,[3]TDSheet!$A:$D,4,0)</f>
        <v>276</v>
      </c>
      <c r="AI52" s="13">
        <f>VLOOKUP(A:A,[1]TDSheet!$A:$AI,35,0)</f>
        <v>0</v>
      </c>
      <c r="AJ52" s="13">
        <f t="shared" si="14"/>
        <v>200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358.35399999999998</v>
      </c>
      <c r="D53" s="8">
        <v>24.084</v>
      </c>
      <c r="E53" s="8">
        <v>244.01300000000001</v>
      </c>
      <c r="F53" s="8">
        <v>114.34099999999999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266.61500000000001</v>
      </c>
      <c r="K53" s="13">
        <f t="shared" si="10"/>
        <v>-22.602000000000004</v>
      </c>
      <c r="L53" s="13">
        <f>VLOOKUP(A:A,[1]TDSheet!$A:$M,13,0)</f>
        <v>60</v>
      </c>
      <c r="M53" s="13">
        <f>VLOOKUP(A:A,[1]TDSheet!$A:$V,22,0)</f>
        <v>130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48.802599999999998</v>
      </c>
      <c r="X53" s="15">
        <v>30</v>
      </c>
      <c r="Y53" s="16">
        <f t="shared" si="12"/>
        <v>8.8999561498772604</v>
      </c>
      <c r="Z53" s="13">
        <f t="shared" si="13"/>
        <v>2.3429284505333734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51.405600000000007</v>
      </c>
      <c r="AF53" s="13">
        <f>VLOOKUP(A:A,[1]TDSheet!$A:$AF,32,0)</f>
        <v>41.537799999999997</v>
      </c>
      <c r="AG53" s="13">
        <f>VLOOKUP(A:A,[1]TDSheet!$A:$AG,33,0)</f>
        <v>41.279600000000002</v>
      </c>
      <c r="AH53" s="13">
        <f>VLOOKUP(A:A,[3]TDSheet!$A:$D,4,0)</f>
        <v>24.216000000000001</v>
      </c>
      <c r="AI53" s="13" t="str">
        <f>VLOOKUP(A:A,[1]TDSheet!$A:$AI,35,0)</f>
        <v>увел</v>
      </c>
      <c r="AJ53" s="13">
        <f t="shared" si="14"/>
        <v>30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568.35199999999998</v>
      </c>
      <c r="D54" s="8">
        <v>475.72399999999999</v>
      </c>
      <c r="E54" s="8">
        <v>582.28099999999995</v>
      </c>
      <c r="F54" s="8">
        <v>444.19600000000003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592.85500000000002</v>
      </c>
      <c r="K54" s="13">
        <f t="shared" si="10"/>
        <v>-10.574000000000069</v>
      </c>
      <c r="L54" s="13">
        <f>VLOOKUP(A:A,[1]TDSheet!$A:$M,13,0)</f>
        <v>250</v>
      </c>
      <c r="M54" s="13">
        <f>VLOOKUP(A:A,[1]TDSheet!$A:$V,22,0)</f>
        <v>100</v>
      </c>
      <c r="N54" s="13">
        <f>VLOOKUP(A:A,[1]TDSheet!$A:$X,24,0)</f>
        <v>200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116.4562</v>
      </c>
      <c r="X54" s="15"/>
      <c r="Y54" s="16">
        <f t="shared" si="12"/>
        <v>8.5370808939326555</v>
      </c>
      <c r="Z54" s="13">
        <f t="shared" si="13"/>
        <v>3.8142752382440785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136.4794</v>
      </c>
      <c r="AF54" s="13">
        <f>VLOOKUP(A:A,[1]TDSheet!$A:$AF,32,0)</f>
        <v>101.2942</v>
      </c>
      <c r="AG54" s="13">
        <f>VLOOKUP(A:A,[1]TDSheet!$A:$AG,33,0)</f>
        <v>124.62339999999999</v>
      </c>
      <c r="AH54" s="13">
        <f>VLOOKUP(A:A,[3]TDSheet!$A:$D,4,0)</f>
        <v>56.817999999999998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47.097999999999999</v>
      </c>
      <c r="D55" s="8">
        <v>52.567</v>
      </c>
      <c r="E55" s="8">
        <v>76.509</v>
      </c>
      <c r="F55" s="8">
        <v>18.649999999999999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88.6</v>
      </c>
      <c r="K55" s="13">
        <f t="shared" si="10"/>
        <v>-12.090999999999994</v>
      </c>
      <c r="L55" s="13">
        <f>VLOOKUP(A:A,[1]TDSheet!$A:$M,13,0)</f>
        <v>20</v>
      </c>
      <c r="M55" s="13">
        <f>VLOOKUP(A:A,[1]TDSheet!$A:$V,22,0)</f>
        <v>10</v>
      </c>
      <c r="N55" s="13">
        <f>VLOOKUP(A:A,[1]TDSheet!$A:$X,24,0)</f>
        <v>10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15.3018</v>
      </c>
      <c r="X55" s="15">
        <v>50</v>
      </c>
      <c r="Y55" s="16">
        <f t="shared" si="12"/>
        <v>7.1004718399142588</v>
      </c>
      <c r="Z55" s="13">
        <f t="shared" si="13"/>
        <v>1.2188108588532067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5.4109999999999996</v>
      </c>
      <c r="AF55" s="13">
        <f>VLOOKUP(A:A,[1]TDSheet!$A:$AF,32,0)</f>
        <v>5.9752000000000001</v>
      </c>
      <c r="AG55" s="13">
        <f>VLOOKUP(A:A,[1]TDSheet!$A:$AG,33,0)</f>
        <v>3.6356000000000002</v>
      </c>
      <c r="AH55" s="13">
        <f>VLOOKUP(A:A,[3]TDSheet!$A:$D,4,0)</f>
        <v>39.033000000000001</v>
      </c>
      <c r="AI55" s="13" t="str">
        <f>VLOOKUP(A:A,[1]TDSheet!$A:$AI,35,0)</f>
        <v>склад</v>
      </c>
      <c r="AJ55" s="13">
        <f t="shared" si="14"/>
        <v>50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1543.9949999999999</v>
      </c>
      <c r="D56" s="8">
        <v>3357.886</v>
      </c>
      <c r="E56" s="8">
        <v>3433.9050000000002</v>
      </c>
      <c r="F56" s="8">
        <v>1425.7840000000001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3484.4189999999999</v>
      </c>
      <c r="K56" s="13">
        <f t="shared" si="10"/>
        <v>-50.513999999999669</v>
      </c>
      <c r="L56" s="13">
        <f>VLOOKUP(A:A,[1]TDSheet!$A:$M,13,0)</f>
        <v>1100</v>
      </c>
      <c r="M56" s="13">
        <f>VLOOKUP(A:A,[1]TDSheet!$A:$V,22,0)</f>
        <v>1500</v>
      </c>
      <c r="N56" s="13">
        <f>VLOOKUP(A:A,[1]TDSheet!$A:$X,24,0)</f>
        <v>1500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686.78100000000006</v>
      </c>
      <c r="X56" s="15">
        <v>700</v>
      </c>
      <c r="Y56" s="16">
        <f t="shared" si="12"/>
        <v>9.065166333955073</v>
      </c>
      <c r="Z56" s="13">
        <f t="shared" si="13"/>
        <v>2.0760387954821113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586.08220000000006</v>
      </c>
      <c r="AF56" s="13">
        <f>VLOOKUP(A:A,[1]TDSheet!$A:$AF,32,0)</f>
        <v>547.71319999999992</v>
      </c>
      <c r="AG56" s="13">
        <f>VLOOKUP(A:A,[1]TDSheet!$A:$AG,33,0)</f>
        <v>612.56979999999999</v>
      </c>
      <c r="AH56" s="13">
        <f>VLOOKUP(A:A,[3]TDSheet!$A:$D,4,0)</f>
        <v>225.65299999999999</v>
      </c>
      <c r="AI56" s="13" t="str">
        <f>VLOOKUP(A:A,[1]TDSheet!$A:$AI,35,0)</f>
        <v>апряб</v>
      </c>
      <c r="AJ56" s="13">
        <f t="shared" si="14"/>
        <v>700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2354</v>
      </c>
      <c r="D57" s="8">
        <v>1788</v>
      </c>
      <c r="E57" s="8">
        <v>2275</v>
      </c>
      <c r="F57" s="8">
        <v>1783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2394</v>
      </c>
      <c r="K57" s="13">
        <f t="shared" si="10"/>
        <v>-119</v>
      </c>
      <c r="L57" s="13">
        <f>VLOOKUP(A:A,[1]TDSheet!$A:$M,13,0)</f>
        <v>400</v>
      </c>
      <c r="M57" s="13">
        <f>VLOOKUP(A:A,[1]TDSheet!$A:$V,22,0)</f>
        <v>500</v>
      </c>
      <c r="N57" s="13">
        <f>VLOOKUP(A:A,[1]TDSheet!$A:$X,24,0)</f>
        <v>700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455</v>
      </c>
      <c r="X57" s="15">
        <v>600</v>
      </c>
      <c r="Y57" s="16">
        <f t="shared" si="12"/>
        <v>8.7538461538461547</v>
      </c>
      <c r="Z57" s="13">
        <f t="shared" si="13"/>
        <v>3.9186813186813185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609.4</v>
      </c>
      <c r="AF57" s="13">
        <f>VLOOKUP(A:A,[1]TDSheet!$A:$AF,32,0)</f>
        <v>482</v>
      </c>
      <c r="AG57" s="13">
        <f>VLOOKUP(A:A,[1]TDSheet!$A:$AG,33,0)</f>
        <v>466.2</v>
      </c>
      <c r="AH57" s="13">
        <f>VLOOKUP(A:A,[3]TDSheet!$A:$D,4,0)</f>
        <v>483</v>
      </c>
      <c r="AI57" s="13">
        <f>VLOOKUP(A:A,[1]TDSheet!$A:$AI,35,0)</f>
        <v>0</v>
      </c>
      <c r="AJ57" s="13">
        <f t="shared" si="14"/>
        <v>270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2111</v>
      </c>
      <c r="D58" s="8">
        <v>4701</v>
      </c>
      <c r="E58" s="8">
        <v>4526</v>
      </c>
      <c r="F58" s="8">
        <v>2227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4617</v>
      </c>
      <c r="K58" s="13">
        <f t="shared" si="10"/>
        <v>-91</v>
      </c>
      <c r="L58" s="13">
        <f>VLOOKUP(A:A,[1]TDSheet!$A:$M,13,0)</f>
        <v>1000</v>
      </c>
      <c r="M58" s="13">
        <f>VLOOKUP(A:A,[1]TDSheet!$A:$V,22,0)</f>
        <v>1000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695.2</v>
      </c>
      <c r="X58" s="15">
        <v>800</v>
      </c>
      <c r="Y58" s="16">
        <f t="shared" si="12"/>
        <v>8.0940736478711148</v>
      </c>
      <c r="Z58" s="13">
        <f t="shared" si="13"/>
        <v>3.2033947065592634</v>
      </c>
      <c r="AA58" s="13"/>
      <c r="AB58" s="13"/>
      <c r="AC58" s="13"/>
      <c r="AD58" s="13">
        <f>VLOOKUP(A:A,[1]TDSheet!$A:$AD,30,0)</f>
        <v>1050</v>
      </c>
      <c r="AE58" s="13">
        <f>VLOOKUP(A:A,[1]TDSheet!$A:$AE,31,0)</f>
        <v>632</v>
      </c>
      <c r="AF58" s="13">
        <f>VLOOKUP(A:A,[1]TDSheet!$A:$AF,32,0)</f>
        <v>641.20000000000005</v>
      </c>
      <c r="AG58" s="13">
        <f>VLOOKUP(A:A,[1]TDSheet!$A:$AG,33,0)</f>
        <v>695.2</v>
      </c>
      <c r="AH58" s="13">
        <f>VLOOKUP(A:A,[3]TDSheet!$A:$D,4,0)</f>
        <v>498</v>
      </c>
      <c r="AI58" s="13" t="str">
        <f>VLOOKUP(A:A,[1]TDSheet!$A:$AI,35,0)</f>
        <v>оконч</v>
      </c>
      <c r="AJ58" s="13">
        <f t="shared" si="14"/>
        <v>360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856</v>
      </c>
      <c r="D59" s="8">
        <v>699</v>
      </c>
      <c r="E59" s="8">
        <v>966</v>
      </c>
      <c r="F59" s="8">
        <v>569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972</v>
      </c>
      <c r="K59" s="13">
        <f t="shared" si="10"/>
        <v>-6</v>
      </c>
      <c r="L59" s="13">
        <f>VLOOKUP(A:A,[1]TDSheet!$A:$M,13,0)</f>
        <v>450</v>
      </c>
      <c r="M59" s="13">
        <f>VLOOKUP(A:A,[1]TDSheet!$A:$V,22,0)</f>
        <v>150</v>
      </c>
      <c r="N59" s="13">
        <f>VLOOKUP(A:A,[1]TDSheet!$A:$X,24,0)</f>
        <v>450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193.2</v>
      </c>
      <c r="X59" s="15">
        <v>200</v>
      </c>
      <c r="Y59" s="16">
        <f t="shared" si="12"/>
        <v>9.4151138716356115</v>
      </c>
      <c r="Z59" s="13">
        <f t="shared" si="13"/>
        <v>2.9451345755693583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278.2</v>
      </c>
      <c r="AF59" s="13">
        <f>VLOOKUP(A:A,[1]TDSheet!$A:$AF,32,0)</f>
        <v>176</v>
      </c>
      <c r="AG59" s="13">
        <f>VLOOKUP(A:A,[1]TDSheet!$A:$AG,33,0)</f>
        <v>204.2</v>
      </c>
      <c r="AH59" s="13">
        <f>VLOOKUP(A:A,[3]TDSheet!$A:$D,4,0)</f>
        <v>161</v>
      </c>
      <c r="AI59" s="13" t="str">
        <f>VLOOKUP(A:A,[1]TDSheet!$A:$AI,35,0)</f>
        <v>апряб</v>
      </c>
      <c r="AJ59" s="13">
        <f t="shared" si="14"/>
        <v>90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235</v>
      </c>
      <c r="D60" s="8">
        <v>250</v>
      </c>
      <c r="E60" s="8">
        <v>342</v>
      </c>
      <c r="F60" s="8">
        <v>128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387</v>
      </c>
      <c r="K60" s="13">
        <f t="shared" si="10"/>
        <v>-45</v>
      </c>
      <c r="L60" s="13">
        <f>VLOOKUP(A:A,[1]TDSheet!$A:$M,13,0)</f>
        <v>130</v>
      </c>
      <c r="M60" s="13">
        <f>VLOOKUP(A:A,[1]TDSheet!$A:$V,22,0)</f>
        <v>180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68.400000000000006</v>
      </c>
      <c r="X60" s="15">
        <v>40</v>
      </c>
      <c r="Y60" s="16">
        <f t="shared" si="12"/>
        <v>8.742690058479532</v>
      </c>
      <c r="Z60" s="13">
        <f t="shared" si="13"/>
        <v>1.871345029239766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79.599999999999994</v>
      </c>
      <c r="AF60" s="13">
        <f>VLOOKUP(A:A,[1]TDSheet!$A:$AF,32,0)</f>
        <v>71.8</v>
      </c>
      <c r="AG60" s="13">
        <f>VLOOKUP(A:A,[1]TDSheet!$A:$AG,33,0)</f>
        <v>87.8</v>
      </c>
      <c r="AH60" s="13">
        <f>VLOOKUP(A:A,[3]TDSheet!$A:$D,4,0)</f>
        <v>73</v>
      </c>
      <c r="AI60" s="13" t="e">
        <f>VLOOKUP(A:A,[1]TDSheet!$A:$AI,35,0)</f>
        <v>#N/A</v>
      </c>
      <c r="AJ60" s="13">
        <f t="shared" si="14"/>
        <v>16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197</v>
      </c>
      <c r="D61" s="8">
        <v>436</v>
      </c>
      <c r="E61" s="8">
        <v>315</v>
      </c>
      <c r="F61" s="8">
        <v>293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354</v>
      </c>
      <c r="K61" s="13">
        <f t="shared" si="10"/>
        <v>-39</v>
      </c>
      <c r="L61" s="13">
        <f>VLOOKUP(A:A,[1]TDSheet!$A:$M,13,0)</f>
        <v>50</v>
      </c>
      <c r="M61" s="13">
        <f>VLOOKUP(A:A,[1]TDSheet!$A:$V,22,0)</f>
        <v>30</v>
      </c>
      <c r="N61" s="13">
        <f>VLOOKUP(A:A,[1]TDSheet!$A:$X,24,0)</f>
        <v>90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63</v>
      </c>
      <c r="X61" s="15">
        <v>90</v>
      </c>
      <c r="Y61" s="16">
        <f t="shared" si="12"/>
        <v>8.7777777777777786</v>
      </c>
      <c r="Z61" s="13">
        <f t="shared" si="13"/>
        <v>4.6507936507936511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73.2</v>
      </c>
      <c r="AF61" s="13">
        <f>VLOOKUP(A:A,[1]TDSheet!$A:$AF,32,0)</f>
        <v>53.4</v>
      </c>
      <c r="AG61" s="13">
        <f>VLOOKUP(A:A,[1]TDSheet!$A:$AG,33,0)</f>
        <v>72</v>
      </c>
      <c r="AH61" s="13">
        <f>VLOOKUP(A:A,[3]TDSheet!$A:$D,4,0)</f>
        <v>79</v>
      </c>
      <c r="AI61" s="13" t="e">
        <f>VLOOKUP(A:A,[1]TDSheet!$A:$AI,35,0)</f>
        <v>#N/A</v>
      </c>
      <c r="AJ61" s="13">
        <f t="shared" si="14"/>
        <v>36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857.09199999999998</v>
      </c>
      <c r="D62" s="8">
        <v>805.46600000000001</v>
      </c>
      <c r="E62" s="8">
        <v>723.755</v>
      </c>
      <c r="F62" s="8">
        <v>600.59500000000003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761.97199999999998</v>
      </c>
      <c r="K62" s="13">
        <f t="shared" si="10"/>
        <v>-38.216999999999985</v>
      </c>
      <c r="L62" s="13">
        <f>VLOOKUP(A:A,[1]TDSheet!$A:$M,13,0)</f>
        <v>250</v>
      </c>
      <c r="M62" s="13">
        <f>VLOOKUP(A:A,[1]TDSheet!$A:$V,22,0)</f>
        <v>150</v>
      </c>
      <c r="N62" s="13">
        <f>VLOOKUP(A:A,[1]TDSheet!$A:$X,24,0)</f>
        <v>200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144.751</v>
      </c>
      <c r="X62" s="15">
        <v>150</v>
      </c>
      <c r="Y62" s="16">
        <f t="shared" si="12"/>
        <v>9.3304709466601263</v>
      </c>
      <c r="Z62" s="13">
        <f t="shared" si="13"/>
        <v>4.1491595912981607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165.2312</v>
      </c>
      <c r="AF62" s="13">
        <f>VLOOKUP(A:A,[1]TDSheet!$A:$AF,32,0)</f>
        <v>163.20959999999999</v>
      </c>
      <c r="AG62" s="13">
        <f>VLOOKUP(A:A,[1]TDSheet!$A:$AG,33,0)</f>
        <v>157.34120000000001</v>
      </c>
      <c r="AH62" s="13">
        <f>VLOOKUP(A:A,[3]TDSheet!$A:$D,4,0)</f>
        <v>79.132000000000005</v>
      </c>
      <c r="AI62" s="13">
        <f>VLOOKUP(A:A,[1]TDSheet!$A:$AI,35,0)</f>
        <v>0</v>
      </c>
      <c r="AJ62" s="13">
        <f t="shared" si="14"/>
        <v>150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955</v>
      </c>
      <c r="D63" s="8">
        <v>310</v>
      </c>
      <c r="E63" s="8">
        <v>256</v>
      </c>
      <c r="F63" s="8">
        <v>979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292</v>
      </c>
      <c r="K63" s="13">
        <f t="shared" si="10"/>
        <v>-36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51.2</v>
      </c>
      <c r="X63" s="15"/>
      <c r="Y63" s="16">
        <f t="shared" si="12"/>
        <v>19.12109375</v>
      </c>
      <c r="Z63" s="13">
        <f t="shared" si="13"/>
        <v>19.12109375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97.6</v>
      </c>
      <c r="AF63" s="13">
        <f>VLOOKUP(A:A,[1]TDSheet!$A:$AF,32,0)</f>
        <v>64.400000000000006</v>
      </c>
      <c r="AG63" s="13">
        <f>VLOOKUP(A:A,[1]TDSheet!$A:$AG,33,0)</f>
        <v>72</v>
      </c>
      <c r="AH63" s="13">
        <f>VLOOKUP(A:A,[3]TDSheet!$A:$D,4,0)</f>
        <v>59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250.35300000000001</v>
      </c>
      <c r="D64" s="8">
        <v>123.03700000000001</v>
      </c>
      <c r="E64" s="8">
        <v>194.542</v>
      </c>
      <c r="F64" s="8">
        <v>166.61500000000001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214.99600000000001</v>
      </c>
      <c r="K64" s="13">
        <f t="shared" si="10"/>
        <v>-20.454000000000008</v>
      </c>
      <c r="L64" s="13">
        <f>VLOOKUP(A:A,[1]TDSheet!$A:$M,13,0)</f>
        <v>100</v>
      </c>
      <c r="M64" s="13">
        <f>VLOOKUP(A:A,[1]TDSheet!$A:$V,22,0)</f>
        <v>0</v>
      </c>
      <c r="N64" s="13">
        <f>VLOOKUP(A:A,[1]TDSheet!$A:$X,24,0)</f>
        <v>60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38.9084</v>
      </c>
      <c r="X64" s="15"/>
      <c r="Y64" s="16">
        <f t="shared" si="12"/>
        <v>8.3944598081648181</v>
      </c>
      <c r="Z64" s="13">
        <f t="shared" si="13"/>
        <v>4.2822372546802239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57.188199999999995</v>
      </c>
      <c r="AF64" s="13">
        <f>VLOOKUP(A:A,[1]TDSheet!$A:$AF,32,0)</f>
        <v>39.780799999999999</v>
      </c>
      <c r="AG64" s="13">
        <f>VLOOKUP(A:A,[1]TDSheet!$A:$AG,33,0)</f>
        <v>47.3018</v>
      </c>
      <c r="AH64" s="13">
        <f>VLOOKUP(A:A,[3]TDSheet!$A:$D,4,0)</f>
        <v>28.602</v>
      </c>
      <c r="AI64" s="13" t="e">
        <f>VLOOKUP(A:A,[1]TDSheet!$A:$AI,35,0)</f>
        <v>#N/A</v>
      </c>
      <c r="AJ64" s="13">
        <f t="shared" si="14"/>
        <v>0</v>
      </c>
      <c r="AK64" s="13"/>
      <c r="AL64" s="13"/>
      <c r="AM64" s="13"/>
    </row>
    <row r="65" spans="1:39" s="1" customFormat="1" ht="11.1" customHeight="1" outlineLevel="1" x14ac:dyDescent="0.2">
      <c r="A65" s="19" t="s">
        <v>68</v>
      </c>
      <c r="B65" s="7" t="s">
        <v>8</v>
      </c>
      <c r="C65" s="8">
        <v>24.152999999999999</v>
      </c>
      <c r="D65" s="8"/>
      <c r="E65" s="8">
        <v>0</v>
      </c>
      <c r="F65" s="8">
        <v>24.152999999999999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5.2510000000000003</v>
      </c>
      <c r="K65" s="13">
        <f t="shared" si="10"/>
        <v>-5.2510000000000003</v>
      </c>
      <c r="L65" s="13">
        <f>VLOOKUP(A:A,[1]TDSheet!$A:$M,13,0)</f>
        <v>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0</v>
      </c>
      <c r="X65" s="15"/>
      <c r="Y65" s="16" t="e">
        <f t="shared" si="12"/>
        <v>#DIV/0!</v>
      </c>
      <c r="Z65" s="13" t="e">
        <f t="shared" si="13"/>
        <v>#DIV/0!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1.9263999999999999</v>
      </c>
      <c r="AF65" s="13">
        <f>VLOOKUP(A:A,[1]TDSheet!$A:$AF,32,0)</f>
        <v>1.0933999999999999</v>
      </c>
      <c r="AG65" s="13">
        <f>VLOOKUP(A:A,[1]TDSheet!$A:$AG,33,0)</f>
        <v>0.2752</v>
      </c>
      <c r="AH65" s="13">
        <v>0</v>
      </c>
      <c r="AI65" s="18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1482</v>
      </c>
      <c r="D66" s="8">
        <v>2834</v>
      </c>
      <c r="E66" s="8">
        <v>2722</v>
      </c>
      <c r="F66" s="8">
        <v>1510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2854</v>
      </c>
      <c r="K66" s="13">
        <f t="shared" si="10"/>
        <v>-132</v>
      </c>
      <c r="L66" s="13">
        <f>VLOOKUP(A:A,[1]TDSheet!$A:$M,13,0)</f>
        <v>1000</v>
      </c>
      <c r="M66" s="13">
        <f>VLOOKUP(A:A,[1]TDSheet!$A:$V,22,0)</f>
        <v>0</v>
      </c>
      <c r="N66" s="13">
        <f>VLOOKUP(A:A,[1]TDSheet!$A:$X,24,0)</f>
        <v>600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448.4</v>
      </c>
      <c r="X66" s="15">
        <v>900</v>
      </c>
      <c r="Y66" s="16">
        <f t="shared" si="12"/>
        <v>8.9429081177520082</v>
      </c>
      <c r="Z66" s="13">
        <f t="shared" si="13"/>
        <v>3.3675289919714544</v>
      </c>
      <c r="AA66" s="13"/>
      <c r="AB66" s="13"/>
      <c r="AC66" s="13"/>
      <c r="AD66" s="13">
        <f>VLOOKUP(A:A,[1]TDSheet!$A:$AD,30,0)</f>
        <v>480</v>
      </c>
      <c r="AE66" s="13">
        <f>VLOOKUP(A:A,[1]TDSheet!$A:$AE,31,0)</f>
        <v>509.8</v>
      </c>
      <c r="AF66" s="13">
        <f>VLOOKUP(A:A,[1]TDSheet!$A:$AF,32,0)</f>
        <v>414.2</v>
      </c>
      <c r="AG66" s="13">
        <f>VLOOKUP(A:A,[1]TDSheet!$A:$AG,33,0)</f>
        <v>484.8</v>
      </c>
      <c r="AH66" s="13">
        <f>VLOOKUP(A:A,[3]TDSheet!$A:$D,4,0)</f>
        <v>511</v>
      </c>
      <c r="AI66" s="13">
        <f>VLOOKUP(A:A,[1]TDSheet!$A:$AI,35,0)</f>
        <v>0</v>
      </c>
      <c r="AJ66" s="13">
        <f t="shared" si="14"/>
        <v>360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1417</v>
      </c>
      <c r="D67" s="8">
        <v>1840</v>
      </c>
      <c r="E67" s="8">
        <v>1869</v>
      </c>
      <c r="F67" s="8">
        <v>1283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1998</v>
      </c>
      <c r="K67" s="13">
        <f t="shared" si="10"/>
        <v>-129</v>
      </c>
      <c r="L67" s="13">
        <f>VLOOKUP(A:A,[1]TDSheet!$A:$M,13,0)</f>
        <v>700</v>
      </c>
      <c r="M67" s="13">
        <f>VLOOKUP(A:A,[1]TDSheet!$A:$V,22,0)</f>
        <v>180</v>
      </c>
      <c r="N67" s="13">
        <f>VLOOKUP(A:A,[1]TDSheet!$A:$X,24,0)</f>
        <v>700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373.8</v>
      </c>
      <c r="X67" s="15">
        <v>450</v>
      </c>
      <c r="Y67" s="16">
        <f t="shared" si="12"/>
        <v>8.8630283574103803</v>
      </c>
      <c r="Z67" s="13">
        <f t="shared" si="13"/>
        <v>3.4323167469234885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437.4</v>
      </c>
      <c r="AF67" s="13">
        <f>VLOOKUP(A:A,[1]TDSheet!$A:$AF,32,0)</f>
        <v>376.4</v>
      </c>
      <c r="AG67" s="13">
        <f>VLOOKUP(A:A,[1]TDSheet!$A:$AG,33,0)</f>
        <v>396.8</v>
      </c>
      <c r="AH67" s="13">
        <f>VLOOKUP(A:A,[3]TDSheet!$A:$D,4,0)</f>
        <v>341</v>
      </c>
      <c r="AI67" s="13">
        <f>VLOOKUP(A:A,[1]TDSheet!$A:$AI,35,0)</f>
        <v>0</v>
      </c>
      <c r="AJ67" s="13">
        <f t="shared" si="14"/>
        <v>180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428.44900000000001</v>
      </c>
      <c r="D68" s="8">
        <v>401.54300000000001</v>
      </c>
      <c r="E68" s="8">
        <v>461.78300000000002</v>
      </c>
      <c r="F68" s="8">
        <v>337.82299999999998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513.54600000000005</v>
      </c>
      <c r="K68" s="13">
        <f t="shared" si="10"/>
        <v>-51.763000000000034</v>
      </c>
      <c r="L68" s="13">
        <f>VLOOKUP(A:A,[1]TDSheet!$A:$M,13,0)</f>
        <v>200</v>
      </c>
      <c r="M68" s="13">
        <f>VLOOKUP(A:A,[1]TDSheet!$A:$V,22,0)</f>
        <v>0</v>
      </c>
      <c r="N68" s="13">
        <f>VLOOKUP(A:A,[1]TDSheet!$A:$X,24,0)</f>
        <v>140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92.3566</v>
      </c>
      <c r="X68" s="15">
        <v>130</v>
      </c>
      <c r="Y68" s="16">
        <f t="shared" si="12"/>
        <v>8.7467814969368725</v>
      </c>
      <c r="Z68" s="13">
        <f t="shared" si="13"/>
        <v>3.6578111363995642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118.1618</v>
      </c>
      <c r="AF68" s="13">
        <f>VLOOKUP(A:A,[1]TDSheet!$A:$AF,32,0)</f>
        <v>94.443600000000004</v>
      </c>
      <c r="AG68" s="13">
        <f>VLOOKUP(A:A,[1]TDSheet!$A:$AG,33,0)</f>
        <v>101.7504</v>
      </c>
      <c r="AH68" s="13">
        <f>VLOOKUP(A:A,[3]TDSheet!$A:$D,4,0)</f>
        <v>95.108999999999995</v>
      </c>
      <c r="AI68" s="13" t="e">
        <f>VLOOKUP(A:A,[1]TDSheet!$A:$AI,35,0)</f>
        <v>#N/A</v>
      </c>
      <c r="AJ68" s="13">
        <f t="shared" si="14"/>
        <v>130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186.63900000000001</v>
      </c>
      <c r="D69" s="8">
        <v>241.25399999999999</v>
      </c>
      <c r="E69" s="8">
        <v>258.66899999999998</v>
      </c>
      <c r="F69" s="8">
        <v>160.256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282.15199999999999</v>
      </c>
      <c r="K69" s="13">
        <f t="shared" si="10"/>
        <v>-23.483000000000004</v>
      </c>
      <c r="L69" s="13">
        <f>VLOOKUP(A:A,[1]TDSheet!$A:$M,13,0)</f>
        <v>80</v>
      </c>
      <c r="M69" s="13">
        <f>VLOOKUP(A:A,[1]TDSheet!$A:$V,22,0)</f>
        <v>50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51.733799999999995</v>
      </c>
      <c r="X69" s="15">
        <v>100</v>
      </c>
      <c r="Y69" s="16">
        <f t="shared" si="12"/>
        <v>8.8966207779053548</v>
      </c>
      <c r="Z69" s="13">
        <f t="shared" si="13"/>
        <v>3.0977040155565612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56.296199999999999</v>
      </c>
      <c r="AF69" s="13">
        <f>VLOOKUP(A:A,[1]TDSheet!$A:$AF,32,0)</f>
        <v>47.778199999999998</v>
      </c>
      <c r="AG69" s="13">
        <f>VLOOKUP(A:A,[1]TDSheet!$A:$AG,33,0)</f>
        <v>49.955799999999996</v>
      </c>
      <c r="AH69" s="13">
        <f>VLOOKUP(A:A,[3]TDSheet!$A:$D,4,0)</f>
        <v>65.058999999999997</v>
      </c>
      <c r="AI69" s="13" t="e">
        <f>VLOOKUP(A:A,[1]TDSheet!$A:$AI,35,0)</f>
        <v>#N/A</v>
      </c>
      <c r="AJ69" s="13">
        <f t="shared" si="14"/>
        <v>100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269.70800000000003</v>
      </c>
      <c r="D70" s="8">
        <v>653.202</v>
      </c>
      <c r="E70" s="8">
        <v>527.55799999999999</v>
      </c>
      <c r="F70" s="8">
        <v>368.428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562.37699999999995</v>
      </c>
      <c r="K70" s="13">
        <f t="shared" si="10"/>
        <v>-34.81899999999996</v>
      </c>
      <c r="L70" s="13">
        <f>VLOOKUP(A:A,[1]TDSheet!$A:$M,13,0)</f>
        <v>190</v>
      </c>
      <c r="M70" s="13">
        <f>VLOOKUP(A:A,[1]TDSheet!$A:$V,22,0)</f>
        <v>0</v>
      </c>
      <c r="N70" s="13">
        <f>VLOOKUP(A:A,[1]TDSheet!$A:$X,24,0)</f>
        <v>130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105.5116</v>
      </c>
      <c r="X70" s="15">
        <v>220</v>
      </c>
      <c r="Y70" s="16">
        <f t="shared" si="12"/>
        <v>8.609745279192051</v>
      </c>
      <c r="Z70" s="13">
        <f t="shared" si="13"/>
        <v>3.4918245955894895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116.3386</v>
      </c>
      <c r="AF70" s="13">
        <f>VLOOKUP(A:A,[1]TDSheet!$A:$AF,32,0)</f>
        <v>93.186599999999999</v>
      </c>
      <c r="AG70" s="13">
        <f>VLOOKUP(A:A,[1]TDSheet!$A:$AG,33,0)</f>
        <v>111.06440000000001</v>
      </c>
      <c r="AH70" s="13">
        <f>VLOOKUP(A:A,[3]TDSheet!$A:$D,4,0)</f>
        <v>131.84299999999999</v>
      </c>
      <c r="AI70" s="13" t="e">
        <f>VLOOKUP(A:A,[1]TDSheet!$A:$AI,35,0)</f>
        <v>#N/A</v>
      </c>
      <c r="AJ70" s="13">
        <f t="shared" si="14"/>
        <v>220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310.32100000000003</v>
      </c>
      <c r="D71" s="8">
        <v>280.53199999999998</v>
      </c>
      <c r="E71" s="8">
        <v>387.71800000000002</v>
      </c>
      <c r="F71" s="8">
        <v>180.179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433.75299999999999</v>
      </c>
      <c r="K71" s="13">
        <f t="shared" si="10"/>
        <v>-46.034999999999968</v>
      </c>
      <c r="L71" s="13">
        <f>VLOOKUP(A:A,[1]TDSheet!$A:$M,13,0)</f>
        <v>110</v>
      </c>
      <c r="M71" s="13">
        <f>VLOOKUP(A:A,[1]TDSheet!$A:$V,22,0)</f>
        <v>120</v>
      </c>
      <c r="N71" s="13">
        <f>VLOOKUP(A:A,[1]TDSheet!$A:$X,24,0)</f>
        <v>120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77.543599999999998</v>
      </c>
      <c r="X71" s="15">
        <v>150</v>
      </c>
      <c r="Y71" s="16">
        <f t="shared" si="12"/>
        <v>8.7715685111343813</v>
      </c>
      <c r="Z71" s="13">
        <f t="shared" si="13"/>
        <v>2.3235831196900842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79.630600000000001</v>
      </c>
      <c r="AF71" s="13">
        <f>VLOOKUP(A:A,[1]TDSheet!$A:$AF,32,0)</f>
        <v>70.131</v>
      </c>
      <c r="AG71" s="13">
        <f>VLOOKUP(A:A,[1]TDSheet!$A:$AG,33,0)</f>
        <v>70.787000000000006</v>
      </c>
      <c r="AH71" s="13">
        <f>VLOOKUP(A:A,[3]TDSheet!$A:$D,4,0)</f>
        <v>100.46299999999999</v>
      </c>
      <c r="AI71" s="13" t="e">
        <f>VLOOKUP(A:A,[1]TDSheet!$A:$AI,35,0)</f>
        <v>#N/A</v>
      </c>
      <c r="AJ71" s="13">
        <f t="shared" si="14"/>
        <v>150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129.815</v>
      </c>
      <c r="D72" s="8">
        <v>107</v>
      </c>
      <c r="E72" s="8">
        <v>88</v>
      </c>
      <c r="F72" s="8">
        <v>144.815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118</v>
      </c>
      <c r="K72" s="13">
        <f t="shared" ref="K72:K119" si="15">E72-J72</f>
        <v>-30</v>
      </c>
      <c r="L72" s="13">
        <f>VLOOKUP(A:A,[1]TDSheet!$A:$M,13,0)</f>
        <v>30</v>
      </c>
      <c r="M72" s="13">
        <f>VLOOKUP(A:A,[1]TDSheet!$A:$V,22,0)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6">(E72-AD72)/5</f>
        <v>17.600000000000001</v>
      </c>
      <c r="X72" s="15"/>
      <c r="Y72" s="16">
        <f t="shared" ref="Y72:Y119" si="17">(F72+L72+M72+N72+X72)/W72</f>
        <v>9.9326704545454536</v>
      </c>
      <c r="Z72" s="13">
        <f t="shared" ref="Z72:Z119" si="18">F72/W72</f>
        <v>8.2281249999999986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22.6</v>
      </c>
      <c r="AF72" s="13">
        <f>VLOOKUP(A:A,[1]TDSheet!$A:$AF,32,0)</f>
        <v>20.399999999999999</v>
      </c>
      <c r="AG72" s="13">
        <f>VLOOKUP(A:A,[1]TDSheet!$A:$AG,33,0)</f>
        <v>19.8</v>
      </c>
      <c r="AH72" s="13">
        <f>VLOOKUP(A:A,[3]TDSheet!$A:$D,4,0)</f>
        <v>36</v>
      </c>
      <c r="AI72" s="13">
        <f>VLOOKUP(A:A,[1]TDSheet!$A:$AI,35,0)</f>
        <v>0</v>
      </c>
      <c r="AJ72" s="13">
        <f t="shared" ref="AJ72:AJ119" si="19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207</v>
      </c>
      <c r="D73" s="8">
        <v>165</v>
      </c>
      <c r="E73" s="8">
        <v>223</v>
      </c>
      <c r="F73" s="8">
        <v>142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226</v>
      </c>
      <c r="K73" s="13">
        <f t="shared" si="15"/>
        <v>-3</v>
      </c>
      <c r="L73" s="13">
        <f>VLOOKUP(A:A,[1]TDSheet!$A:$M,13,0)</f>
        <v>80</v>
      </c>
      <c r="M73" s="13">
        <f>VLOOKUP(A:A,[1]TDSheet!$A:$V,22,0)</f>
        <v>50</v>
      </c>
      <c r="N73" s="13">
        <f>VLOOKUP(A:A,[1]TDSheet!$A:$X,24,0)</f>
        <v>70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44.6</v>
      </c>
      <c r="X73" s="15">
        <v>50</v>
      </c>
      <c r="Y73" s="16">
        <f t="shared" si="17"/>
        <v>8.7892376681614355</v>
      </c>
      <c r="Z73" s="13">
        <f t="shared" si="18"/>
        <v>3.1838565022421523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46.2</v>
      </c>
      <c r="AF73" s="13">
        <f>VLOOKUP(A:A,[1]TDSheet!$A:$AF,32,0)</f>
        <v>50.4</v>
      </c>
      <c r="AG73" s="13">
        <f>VLOOKUP(A:A,[1]TDSheet!$A:$AG,33,0)</f>
        <v>44.4</v>
      </c>
      <c r="AH73" s="13">
        <f>VLOOKUP(A:A,[3]TDSheet!$A:$D,4,0)</f>
        <v>33</v>
      </c>
      <c r="AI73" s="13">
        <f>VLOOKUP(A:A,[1]TDSheet!$A:$AI,35,0)</f>
        <v>0</v>
      </c>
      <c r="AJ73" s="13">
        <f t="shared" si="19"/>
        <v>30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561.19299999999998</v>
      </c>
      <c r="D74" s="8">
        <v>130</v>
      </c>
      <c r="E74" s="8">
        <v>491</v>
      </c>
      <c r="F74" s="8">
        <v>190.19300000000001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507</v>
      </c>
      <c r="K74" s="13">
        <f t="shared" si="15"/>
        <v>-16</v>
      </c>
      <c r="L74" s="13">
        <f>VLOOKUP(A:A,[1]TDSheet!$A:$M,13,0)</f>
        <v>210</v>
      </c>
      <c r="M74" s="13">
        <f>VLOOKUP(A:A,[1]TDSheet!$A:$V,22,0)</f>
        <v>220</v>
      </c>
      <c r="N74" s="13">
        <f>VLOOKUP(A:A,[1]TDSheet!$A:$X,24,0)</f>
        <v>170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98.2</v>
      </c>
      <c r="X74" s="15">
        <v>80</v>
      </c>
      <c r="Y74" s="16">
        <f t="shared" si="17"/>
        <v>8.8614358452138493</v>
      </c>
      <c r="Z74" s="13">
        <f t="shared" si="18"/>
        <v>1.9367922606924644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93</v>
      </c>
      <c r="AF74" s="13">
        <f>VLOOKUP(A:A,[1]TDSheet!$A:$AF,32,0)</f>
        <v>95</v>
      </c>
      <c r="AG74" s="13">
        <f>VLOOKUP(A:A,[1]TDSheet!$A:$AG,33,0)</f>
        <v>99.4</v>
      </c>
      <c r="AH74" s="13">
        <f>VLOOKUP(A:A,[3]TDSheet!$A:$D,4,0)</f>
        <v>59</v>
      </c>
      <c r="AI74" s="13" t="str">
        <f>VLOOKUP(A:A,[1]TDSheet!$A:$AI,35,0)</f>
        <v>продапр</v>
      </c>
      <c r="AJ74" s="13">
        <f t="shared" si="19"/>
        <v>48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14.553000000000001</v>
      </c>
      <c r="D75" s="8">
        <v>169.512</v>
      </c>
      <c r="E75" s="8">
        <v>113.059</v>
      </c>
      <c r="F75" s="8">
        <v>66.813999999999993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133.42500000000001</v>
      </c>
      <c r="K75" s="13">
        <f t="shared" si="15"/>
        <v>-20.366000000000014</v>
      </c>
      <c r="L75" s="13">
        <f>VLOOKUP(A:A,[1]TDSheet!$A:$M,13,0)</f>
        <v>40</v>
      </c>
      <c r="M75" s="13">
        <f>VLOOKUP(A:A,[1]TDSheet!$A:$V,22,0)</f>
        <v>20</v>
      </c>
      <c r="N75" s="13">
        <f>VLOOKUP(A:A,[1]TDSheet!$A:$X,24,0)</f>
        <v>10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22.611799999999999</v>
      </c>
      <c r="X75" s="15">
        <v>70</v>
      </c>
      <c r="Y75" s="16">
        <f t="shared" si="17"/>
        <v>9.14628645220637</v>
      </c>
      <c r="Z75" s="13">
        <f t="shared" si="18"/>
        <v>2.9548288946479269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25.7058</v>
      </c>
      <c r="AF75" s="13">
        <f>VLOOKUP(A:A,[1]TDSheet!$A:$AF,32,0)</f>
        <v>14.362200000000001</v>
      </c>
      <c r="AG75" s="13">
        <f>VLOOKUP(A:A,[1]TDSheet!$A:$AG,33,0)</f>
        <v>24.543799999999997</v>
      </c>
      <c r="AH75" s="13">
        <f>VLOOKUP(A:A,[3]TDSheet!$A:$D,4,0)</f>
        <v>37.947000000000003</v>
      </c>
      <c r="AI75" s="13">
        <f>VLOOKUP(A:A,[1]TDSheet!$A:$AI,35,0)</f>
        <v>0</v>
      </c>
      <c r="AJ75" s="13">
        <f t="shared" si="19"/>
        <v>70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635</v>
      </c>
      <c r="D76" s="8">
        <v>145</v>
      </c>
      <c r="E76" s="8">
        <v>535</v>
      </c>
      <c r="F76" s="8">
        <v>233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520</v>
      </c>
      <c r="K76" s="13">
        <f t="shared" si="15"/>
        <v>15</v>
      </c>
      <c r="L76" s="13">
        <f>VLOOKUP(A:A,[1]TDSheet!$A:$M,13,0)</f>
        <v>280</v>
      </c>
      <c r="M76" s="13">
        <f>VLOOKUP(A:A,[1]TDSheet!$A:$V,22,0)</f>
        <v>120</v>
      </c>
      <c r="N76" s="13">
        <f>VLOOKUP(A:A,[1]TDSheet!$A:$X,24,0)</f>
        <v>250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107</v>
      </c>
      <c r="X76" s="15">
        <v>150</v>
      </c>
      <c r="Y76" s="16">
        <f t="shared" si="17"/>
        <v>9.6542056074766354</v>
      </c>
      <c r="Z76" s="13">
        <f t="shared" si="18"/>
        <v>2.1775700934579438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120.4</v>
      </c>
      <c r="AF76" s="13">
        <f>VLOOKUP(A:A,[1]TDSheet!$A:$AF,32,0)</f>
        <v>108.6</v>
      </c>
      <c r="AG76" s="13">
        <f>VLOOKUP(A:A,[1]TDSheet!$A:$AG,33,0)</f>
        <v>105.8</v>
      </c>
      <c r="AH76" s="13">
        <f>VLOOKUP(A:A,[3]TDSheet!$A:$D,4,0)</f>
        <v>75</v>
      </c>
      <c r="AI76" s="13" t="str">
        <f>VLOOKUP(A:A,[1]TDSheet!$A:$AI,35,0)</f>
        <v>апряб</v>
      </c>
      <c r="AJ76" s="13">
        <f t="shared" si="19"/>
        <v>90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691</v>
      </c>
      <c r="D77" s="8">
        <v>567</v>
      </c>
      <c r="E77" s="8">
        <v>743</v>
      </c>
      <c r="F77" s="8">
        <v>497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737</v>
      </c>
      <c r="K77" s="13">
        <f t="shared" si="15"/>
        <v>6</v>
      </c>
      <c r="L77" s="13">
        <f>VLOOKUP(A:A,[1]TDSheet!$A:$M,13,0)</f>
        <v>200</v>
      </c>
      <c r="M77" s="13">
        <f>VLOOKUP(A:A,[1]TDSheet!$A:$V,22,0)</f>
        <v>160</v>
      </c>
      <c r="N77" s="13">
        <f>VLOOKUP(A:A,[1]TDSheet!$A:$X,24,0)</f>
        <v>350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148.6</v>
      </c>
      <c r="X77" s="15">
        <v>250</v>
      </c>
      <c r="Y77" s="16">
        <f t="shared" si="17"/>
        <v>9.8048452220726787</v>
      </c>
      <c r="Z77" s="13">
        <f t="shared" si="18"/>
        <v>3.3445491251682369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155.4</v>
      </c>
      <c r="AF77" s="13">
        <f>VLOOKUP(A:A,[1]TDSheet!$A:$AF,32,0)</f>
        <v>166</v>
      </c>
      <c r="AG77" s="13">
        <f>VLOOKUP(A:A,[1]TDSheet!$A:$AG,33,0)</f>
        <v>151.19999999999999</v>
      </c>
      <c r="AH77" s="13">
        <f>VLOOKUP(A:A,[3]TDSheet!$A:$D,4,0)</f>
        <v>124</v>
      </c>
      <c r="AI77" s="13" t="str">
        <f>VLOOKUP(A:A,[1]TDSheet!$A:$AI,35,0)</f>
        <v>апряб</v>
      </c>
      <c r="AJ77" s="13">
        <f t="shared" si="19"/>
        <v>150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474</v>
      </c>
      <c r="D78" s="8">
        <v>575</v>
      </c>
      <c r="E78" s="8">
        <v>643</v>
      </c>
      <c r="F78" s="8">
        <v>394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696</v>
      </c>
      <c r="K78" s="13">
        <f t="shared" si="15"/>
        <v>-53</v>
      </c>
      <c r="L78" s="13">
        <f>VLOOKUP(A:A,[1]TDSheet!$A:$M,13,0)</f>
        <v>250</v>
      </c>
      <c r="M78" s="13">
        <f>VLOOKUP(A:A,[1]TDSheet!$A:$V,22,0)</f>
        <v>100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128.6</v>
      </c>
      <c r="X78" s="15">
        <v>220</v>
      </c>
      <c r="Y78" s="16">
        <f t="shared" si="17"/>
        <v>8.4292379471228625</v>
      </c>
      <c r="Z78" s="13">
        <f t="shared" si="18"/>
        <v>3.063763608087092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151.6</v>
      </c>
      <c r="AF78" s="13">
        <f>VLOOKUP(A:A,[1]TDSheet!$A:$AF,32,0)</f>
        <v>130</v>
      </c>
      <c r="AG78" s="13">
        <f>VLOOKUP(A:A,[1]TDSheet!$A:$AG,33,0)</f>
        <v>131.4</v>
      </c>
      <c r="AH78" s="13">
        <f>VLOOKUP(A:A,[3]TDSheet!$A:$D,4,0)</f>
        <v>176</v>
      </c>
      <c r="AI78" s="13">
        <f>VLOOKUP(A:A,[1]TDSheet!$A:$AI,35,0)</f>
        <v>0</v>
      </c>
      <c r="AJ78" s="13">
        <f t="shared" si="19"/>
        <v>88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331</v>
      </c>
      <c r="D79" s="8">
        <v>777</v>
      </c>
      <c r="E79" s="8">
        <v>769</v>
      </c>
      <c r="F79" s="8">
        <v>333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816</v>
      </c>
      <c r="K79" s="13">
        <f t="shared" si="15"/>
        <v>-47</v>
      </c>
      <c r="L79" s="13">
        <f>VLOOKUP(A:A,[1]TDSheet!$A:$M,13,0)</f>
        <v>300</v>
      </c>
      <c r="M79" s="13">
        <f>VLOOKUP(A:A,[1]TDSheet!$A:$V,22,0)</f>
        <v>200</v>
      </c>
      <c r="N79" s="13">
        <f>VLOOKUP(A:A,[1]TDSheet!$A:$X,24,0)</f>
        <v>250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153.80000000000001</v>
      </c>
      <c r="X79" s="15">
        <v>220</v>
      </c>
      <c r="Y79" s="16">
        <f t="shared" si="17"/>
        <v>8.4720416124837445</v>
      </c>
      <c r="Z79" s="13">
        <f t="shared" si="18"/>
        <v>2.1651495448634588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124.6</v>
      </c>
      <c r="AF79" s="13">
        <f>VLOOKUP(A:A,[1]TDSheet!$A:$AF,32,0)</f>
        <v>130.80000000000001</v>
      </c>
      <c r="AG79" s="13">
        <f>VLOOKUP(A:A,[1]TDSheet!$A:$AG,33,0)</f>
        <v>150</v>
      </c>
      <c r="AH79" s="13">
        <f>VLOOKUP(A:A,[3]TDSheet!$A:$D,4,0)</f>
        <v>155</v>
      </c>
      <c r="AI79" s="13">
        <f>VLOOKUP(A:A,[1]TDSheet!$A:$AI,35,0)</f>
        <v>0</v>
      </c>
      <c r="AJ79" s="13">
        <f t="shared" si="19"/>
        <v>72.600000000000009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221</v>
      </c>
      <c r="D80" s="8">
        <v>557</v>
      </c>
      <c r="E80" s="8">
        <v>422</v>
      </c>
      <c r="F80" s="8">
        <v>345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461</v>
      </c>
      <c r="K80" s="13">
        <f t="shared" si="15"/>
        <v>-39</v>
      </c>
      <c r="L80" s="13">
        <f>VLOOKUP(A:A,[1]TDSheet!$A:$M,13,0)</f>
        <v>200</v>
      </c>
      <c r="M80" s="13">
        <f>VLOOKUP(A:A,[1]TDSheet!$A:$V,22,0)</f>
        <v>0</v>
      </c>
      <c r="N80" s="13">
        <f>VLOOKUP(A:A,[1]TDSheet!$A:$X,24,0)</f>
        <v>50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84.4</v>
      </c>
      <c r="X80" s="15">
        <v>120</v>
      </c>
      <c r="Y80" s="16">
        <f t="shared" si="17"/>
        <v>8.4715639810426531</v>
      </c>
      <c r="Z80" s="13">
        <f t="shared" si="18"/>
        <v>4.0876777251184828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104</v>
      </c>
      <c r="AF80" s="13">
        <f>VLOOKUP(A:A,[1]TDSheet!$A:$AF,32,0)</f>
        <v>76.8</v>
      </c>
      <c r="AG80" s="13">
        <f>VLOOKUP(A:A,[1]TDSheet!$A:$AG,33,0)</f>
        <v>104</v>
      </c>
      <c r="AH80" s="13">
        <f>VLOOKUP(A:A,[3]TDSheet!$A:$D,4,0)</f>
        <v>116</v>
      </c>
      <c r="AI80" s="13">
        <f>VLOOKUP(A:A,[1]TDSheet!$A:$AI,35,0)</f>
        <v>0</v>
      </c>
      <c r="AJ80" s="13">
        <f t="shared" si="19"/>
        <v>42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135</v>
      </c>
      <c r="D81" s="8">
        <v>400</v>
      </c>
      <c r="E81" s="8">
        <v>394</v>
      </c>
      <c r="F81" s="8">
        <v>127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401</v>
      </c>
      <c r="K81" s="13">
        <f t="shared" si="15"/>
        <v>-7</v>
      </c>
      <c r="L81" s="13">
        <f>VLOOKUP(A:A,[1]TDSheet!$A:$M,13,0)</f>
        <v>370</v>
      </c>
      <c r="M81" s="13">
        <f>VLOOKUP(A:A,[1]TDSheet!$A:$V,22,0)</f>
        <v>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78.8</v>
      </c>
      <c r="X81" s="15">
        <v>50</v>
      </c>
      <c r="Y81" s="16">
        <f t="shared" si="17"/>
        <v>6.9416243654822338</v>
      </c>
      <c r="Z81" s="13">
        <f t="shared" si="18"/>
        <v>1.6116751269035534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43.4</v>
      </c>
      <c r="AF81" s="13">
        <f>VLOOKUP(A:A,[1]TDSheet!$A:$AF,32,0)</f>
        <v>53.6</v>
      </c>
      <c r="AG81" s="13">
        <f>VLOOKUP(A:A,[1]TDSheet!$A:$AG,33,0)</f>
        <v>82.4</v>
      </c>
      <c r="AH81" s="13">
        <f>VLOOKUP(A:A,[3]TDSheet!$A:$D,4,0)</f>
        <v>11</v>
      </c>
      <c r="AI81" s="13" t="str">
        <f>VLOOKUP(A:A,[1]TDSheet!$A:$AI,35,0)</f>
        <v>оконч</v>
      </c>
      <c r="AJ81" s="13">
        <f t="shared" si="19"/>
        <v>16.5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3291</v>
      </c>
      <c r="D82" s="8">
        <v>501</v>
      </c>
      <c r="E82" s="8">
        <v>2699</v>
      </c>
      <c r="F82" s="8">
        <v>1028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2840</v>
      </c>
      <c r="K82" s="13">
        <f t="shared" si="15"/>
        <v>-141</v>
      </c>
      <c r="L82" s="13">
        <f>VLOOKUP(A:A,[1]TDSheet!$A:$M,13,0)</f>
        <v>1300</v>
      </c>
      <c r="M82" s="13">
        <f>VLOOKUP(A:A,[1]TDSheet!$A:$V,22,0)</f>
        <v>500</v>
      </c>
      <c r="N82" s="13">
        <f>VLOOKUP(A:A,[1]TDSheet!$A:$X,24,0)</f>
        <v>1500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515.79999999999995</v>
      </c>
      <c r="X82" s="15">
        <v>800</v>
      </c>
      <c r="Y82" s="16">
        <f t="shared" si="17"/>
        <v>9.9418379216750683</v>
      </c>
      <c r="Z82" s="13">
        <f t="shared" si="18"/>
        <v>1.9930205506010084</v>
      </c>
      <c r="AA82" s="13"/>
      <c r="AB82" s="13"/>
      <c r="AC82" s="13"/>
      <c r="AD82" s="13">
        <f>VLOOKUP(A:A,[1]TDSheet!$A:$AD,30,0)</f>
        <v>120</v>
      </c>
      <c r="AE82" s="13">
        <f>VLOOKUP(A:A,[1]TDSheet!$A:$AE,31,0)</f>
        <v>632.20000000000005</v>
      </c>
      <c r="AF82" s="13">
        <f>VLOOKUP(A:A,[1]TDSheet!$A:$AF,32,0)</f>
        <v>444</v>
      </c>
      <c r="AG82" s="13">
        <f>VLOOKUP(A:A,[1]TDSheet!$A:$AG,33,0)</f>
        <v>508</v>
      </c>
      <c r="AH82" s="13">
        <f>VLOOKUP(A:A,[3]TDSheet!$A:$D,4,0)</f>
        <v>515</v>
      </c>
      <c r="AI82" s="13" t="str">
        <f>VLOOKUP(A:A,[1]TDSheet!$A:$AI,35,0)</f>
        <v>апряб</v>
      </c>
      <c r="AJ82" s="13">
        <f t="shared" si="19"/>
        <v>280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3758</v>
      </c>
      <c r="D83" s="8">
        <v>15720</v>
      </c>
      <c r="E83" s="17">
        <v>10349</v>
      </c>
      <c r="F83" s="17">
        <v>5866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9581</v>
      </c>
      <c r="K83" s="13">
        <f t="shared" si="15"/>
        <v>768</v>
      </c>
      <c r="L83" s="13">
        <f>VLOOKUP(A:A,[1]TDSheet!$A:$M,13,0)</f>
        <v>2500</v>
      </c>
      <c r="M83" s="13">
        <f>VLOOKUP(A:A,[1]TDSheet!$A:$V,22,0)</f>
        <v>2200</v>
      </c>
      <c r="N83" s="13">
        <f>VLOOKUP(A:A,[1]TDSheet!$A:$X,24,0)</f>
        <v>1800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1780.6</v>
      </c>
      <c r="X83" s="15">
        <v>2800</v>
      </c>
      <c r="Y83" s="16">
        <f t="shared" si="17"/>
        <v>8.5173537009996636</v>
      </c>
      <c r="Z83" s="13">
        <f t="shared" si="18"/>
        <v>3.2943951477030216</v>
      </c>
      <c r="AA83" s="13"/>
      <c r="AB83" s="13"/>
      <c r="AC83" s="13"/>
      <c r="AD83" s="13">
        <f>VLOOKUP(A:A,[1]TDSheet!$A:$AD,30,0)</f>
        <v>1446</v>
      </c>
      <c r="AE83" s="13">
        <f>VLOOKUP(A:A,[1]TDSheet!$A:$AE,31,0)</f>
        <v>1400.8</v>
      </c>
      <c r="AF83" s="13">
        <f>VLOOKUP(A:A,[1]TDSheet!$A:$AF,32,0)</f>
        <v>1418</v>
      </c>
      <c r="AG83" s="13">
        <f>VLOOKUP(A:A,[1]TDSheet!$A:$AG,33,0)</f>
        <v>1774.4</v>
      </c>
      <c r="AH83" s="13">
        <f>VLOOKUP(A:A,[3]TDSheet!$A:$D,4,0)</f>
        <v>999</v>
      </c>
      <c r="AI83" s="13" t="str">
        <f>VLOOKUP(A:A,[1]TDSheet!$A:$AI,35,0)</f>
        <v>оконч</v>
      </c>
      <c r="AJ83" s="13">
        <f t="shared" si="19"/>
        <v>979.99999999999989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16</v>
      </c>
      <c r="D84" s="8"/>
      <c r="E84" s="8">
        <v>9</v>
      </c>
      <c r="F84" s="8">
        <v>7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9</v>
      </c>
      <c r="K84" s="13">
        <f t="shared" si="15"/>
        <v>0</v>
      </c>
      <c r="L84" s="13">
        <f>VLOOKUP(A:A,[1]TDSheet!$A:$M,13,0)</f>
        <v>10</v>
      </c>
      <c r="M84" s="13">
        <f>VLOOKUP(A:A,[1]TDSheet!$A:$V,22,0)</f>
        <v>0</v>
      </c>
      <c r="N84" s="13">
        <f>VLOOKUP(A:A,[1]TDSheet!$A:$X,24,0)</f>
        <v>10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1.8</v>
      </c>
      <c r="X84" s="15">
        <v>10</v>
      </c>
      <c r="Y84" s="16">
        <f t="shared" si="17"/>
        <v>20.555555555555554</v>
      </c>
      <c r="Z84" s="13">
        <f t="shared" si="18"/>
        <v>3.8888888888888888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1.6</v>
      </c>
      <c r="AF84" s="13">
        <f>VLOOKUP(A:A,[1]TDSheet!$A:$AF,32,0)</f>
        <v>1.4</v>
      </c>
      <c r="AG84" s="13">
        <f>VLOOKUP(A:A,[1]TDSheet!$A:$AG,33,0)</f>
        <v>1.4</v>
      </c>
      <c r="AH84" s="13">
        <f>VLOOKUP(A:A,[3]TDSheet!$A:$D,4,0)</f>
        <v>1</v>
      </c>
      <c r="AI84" s="13" t="str">
        <f>VLOOKUP(A:A,[1]TDSheet!$A:$AI,35,0)</f>
        <v>увел</v>
      </c>
      <c r="AJ84" s="13">
        <f t="shared" si="19"/>
        <v>1.1000000000000001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311</v>
      </c>
      <c r="D85" s="8">
        <v>385</v>
      </c>
      <c r="E85" s="8">
        <v>325</v>
      </c>
      <c r="F85" s="8">
        <v>365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347</v>
      </c>
      <c r="K85" s="13">
        <f t="shared" si="15"/>
        <v>-22</v>
      </c>
      <c r="L85" s="13">
        <f>VLOOKUP(A:A,[1]TDSheet!$A:$M,13,0)</f>
        <v>30</v>
      </c>
      <c r="M85" s="13">
        <f>VLOOKUP(A:A,[1]TDSheet!$A:$V,22,0)</f>
        <v>0</v>
      </c>
      <c r="N85" s="13">
        <f>VLOOKUP(A:A,[1]TDSheet!$A:$X,24,0)</f>
        <v>70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65</v>
      </c>
      <c r="X85" s="15">
        <v>90</v>
      </c>
      <c r="Y85" s="16">
        <f t="shared" si="17"/>
        <v>8.5384615384615383</v>
      </c>
      <c r="Z85" s="13">
        <f t="shared" si="18"/>
        <v>5.615384615384615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100.8</v>
      </c>
      <c r="AF85" s="13">
        <f>VLOOKUP(A:A,[1]TDSheet!$A:$AF,32,0)</f>
        <v>82</v>
      </c>
      <c r="AG85" s="13">
        <f>VLOOKUP(A:A,[1]TDSheet!$A:$AG,33,0)</f>
        <v>77.8</v>
      </c>
      <c r="AH85" s="13">
        <f>VLOOKUP(A:A,[3]TDSheet!$A:$D,4,0)</f>
        <v>95</v>
      </c>
      <c r="AI85" s="13">
        <f>VLOOKUP(A:A,[1]TDSheet!$A:$AI,35,0)</f>
        <v>0</v>
      </c>
      <c r="AJ85" s="13">
        <f t="shared" si="19"/>
        <v>36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158.35</v>
      </c>
      <c r="D86" s="8">
        <v>218.37799999999999</v>
      </c>
      <c r="E86" s="8">
        <v>140.24199999999999</v>
      </c>
      <c r="F86" s="8">
        <v>230.68600000000001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143.25399999999999</v>
      </c>
      <c r="K86" s="13">
        <f t="shared" si="15"/>
        <v>-3.0120000000000005</v>
      </c>
      <c r="L86" s="13">
        <f>VLOOKUP(A:A,[1]TDSheet!$A:$M,13,0)</f>
        <v>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28.048399999999997</v>
      </c>
      <c r="X86" s="15"/>
      <c r="Y86" s="16">
        <f t="shared" si="17"/>
        <v>8.2245689593702327</v>
      </c>
      <c r="Z86" s="13">
        <f t="shared" si="18"/>
        <v>8.2245689593702327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34.209400000000002</v>
      </c>
      <c r="AF86" s="13">
        <f>VLOOKUP(A:A,[1]TDSheet!$A:$AF,32,0)</f>
        <v>38.499000000000002</v>
      </c>
      <c r="AG86" s="13">
        <f>VLOOKUP(A:A,[1]TDSheet!$A:$AG,33,0)</f>
        <v>34.360199999999999</v>
      </c>
      <c r="AH86" s="13">
        <f>VLOOKUP(A:A,[3]TDSheet!$A:$D,4,0)</f>
        <v>33.182000000000002</v>
      </c>
      <c r="AI86" s="13" t="str">
        <f>VLOOKUP(A:A,[1]TDSheet!$A:$AI,35,0)</f>
        <v>Паша50%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19" t="s">
        <v>90</v>
      </c>
      <c r="B87" s="7" t="s">
        <v>8</v>
      </c>
      <c r="C87" s="8">
        <v>11.432</v>
      </c>
      <c r="D87" s="8">
        <v>24.446999999999999</v>
      </c>
      <c r="E87" s="8">
        <v>7.3040000000000003</v>
      </c>
      <c r="F87" s="8">
        <v>27.125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7.45</v>
      </c>
      <c r="K87" s="13">
        <f t="shared" si="15"/>
        <v>-0.14599999999999991</v>
      </c>
      <c r="L87" s="13">
        <f>VLOOKUP(A:A,[1]TDSheet!$A:$M,13,0)</f>
        <v>0</v>
      </c>
      <c r="M87" s="13">
        <f>VLOOKUP(A:A,[1]TDSheet!$A:$V,22,0)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1.4608000000000001</v>
      </c>
      <c r="X87" s="15"/>
      <c r="Y87" s="16">
        <f t="shared" si="17"/>
        <v>18.568592552026285</v>
      </c>
      <c r="Z87" s="13">
        <f t="shared" si="18"/>
        <v>18.568592552026285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3.4799999999999995</v>
      </c>
      <c r="AF87" s="13">
        <f>VLOOKUP(A:A,[1]TDSheet!$A:$AF,32,0)</f>
        <v>3.1865999999999999</v>
      </c>
      <c r="AG87" s="13">
        <f>VLOOKUP(A:A,[1]TDSheet!$A:$AG,33,0)</f>
        <v>2.3115999999999999</v>
      </c>
      <c r="AH87" s="13">
        <v>0</v>
      </c>
      <c r="AI87" s="20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294</v>
      </c>
      <c r="D88" s="8">
        <v>1</v>
      </c>
      <c r="E88" s="8">
        <v>199</v>
      </c>
      <c r="F88" s="8">
        <v>85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229</v>
      </c>
      <c r="K88" s="13">
        <f t="shared" si="15"/>
        <v>-30</v>
      </c>
      <c r="L88" s="13">
        <f>VLOOKUP(A:A,[1]TDSheet!$A:$M,13,0)</f>
        <v>60</v>
      </c>
      <c r="M88" s="13">
        <f>VLOOKUP(A:A,[1]TDSheet!$A:$V,22,0)</f>
        <v>70</v>
      </c>
      <c r="N88" s="13">
        <f>VLOOKUP(A:A,[1]TDSheet!$A:$X,24,0)</f>
        <v>30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39.799999999999997</v>
      </c>
      <c r="X88" s="15">
        <v>100</v>
      </c>
      <c r="Y88" s="16">
        <f t="shared" si="17"/>
        <v>8.6683417085427141</v>
      </c>
      <c r="Z88" s="13">
        <f t="shared" si="18"/>
        <v>2.1356783919597992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61.4</v>
      </c>
      <c r="AF88" s="13">
        <f>VLOOKUP(A:A,[1]TDSheet!$A:$AF,32,0)</f>
        <v>46.8</v>
      </c>
      <c r="AG88" s="13">
        <f>VLOOKUP(A:A,[1]TDSheet!$A:$AG,33,0)</f>
        <v>37.6</v>
      </c>
      <c r="AH88" s="13">
        <f>VLOOKUP(A:A,[3]TDSheet!$A:$D,4,0)</f>
        <v>49</v>
      </c>
      <c r="AI88" s="13">
        <f>VLOOKUP(A:A,[1]TDSheet!$A:$AI,35,0)</f>
        <v>0</v>
      </c>
      <c r="AJ88" s="13">
        <f t="shared" si="19"/>
        <v>40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102.23399999999999</v>
      </c>
      <c r="D89" s="8">
        <v>46.38</v>
      </c>
      <c r="E89" s="8">
        <v>75.272999999999996</v>
      </c>
      <c r="F89" s="8">
        <v>64.649000000000001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83.55</v>
      </c>
      <c r="K89" s="13">
        <f t="shared" si="15"/>
        <v>-8.277000000000001</v>
      </c>
      <c r="L89" s="13">
        <f>VLOOKUP(A:A,[1]TDSheet!$A:$M,13,0)</f>
        <v>30</v>
      </c>
      <c r="M89" s="13">
        <f>VLOOKUP(A:A,[1]TDSheet!$A:$V,22,0)</f>
        <v>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15.054599999999999</v>
      </c>
      <c r="X89" s="15"/>
      <c r="Y89" s="16">
        <f t="shared" si="17"/>
        <v>8.2797948799702432</v>
      </c>
      <c r="Z89" s="13">
        <f t="shared" si="18"/>
        <v>4.294302073784757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20.5884</v>
      </c>
      <c r="AF89" s="13">
        <f>VLOOKUP(A:A,[1]TDSheet!$A:$AF,32,0)</f>
        <v>18.203200000000002</v>
      </c>
      <c r="AG89" s="13">
        <f>VLOOKUP(A:A,[1]TDSheet!$A:$AG,33,0)</f>
        <v>17.609400000000001</v>
      </c>
      <c r="AH89" s="13">
        <f>VLOOKUP(A:A,[3]TDSheet!$A:$D,4,0)</f>
        <v>15.907999999999999</v>
      </c>
      <c r="AI89" s="13" t="str">
        <f>VLOOKUP(A:A,[1]TDSheet!$A:$AI,35,0)</f>
        <v>Паша50%</v>
      </c>
      <c r="AJ89" s="13">
        <f t="shared" si="19"/>
        <v>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38</v>
      </c>
      <c r="D90" s="8">
        <v>7</v>
      </c>
      <c r="E90" s="8">
        <v>29</v>
      </c>
      <c r="F90" s="8">
        <v>4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40</v>
      </c>
      <c r="K90" s="13">
        <f t="shared" si="15"/>
        <v>-11</v>
      </c>
      <c r="L90" s="13">
        <f>VLOOKUP(A:A,[1]TDSheet!$A:$M,13,0)</f>
        <v>20</v>
      </c>
      <c r="M90" s="13">
        <f>VLOOKUP(A:A,[1]TDSheet!$A:$V,22,0)</f>
        <v>30</v>
      </c>
      <c r="N90" s="13">
        <f>VLOOKUP(A:A,[1]TDSheet!$A:$X,24,0)</f>
        <v>20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5.8</v>
      </c>
      <c r="X90" s="15">
        <v>20</v>
      </c>
      <c r="Y90" s="16">
        <f t="shared" si="17"/>
        <v>16.206896551724139</v>
      </c>
      <c r="Z90" s="13">
        <f t="shared" si="18"/>
        <v>0.68965517241379315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8.1999999999999993</v>
      </c>
      <c r="AF90" s="13">
        <f>VLOOKUP(A:A,[1]TDSheet!$A:$AF,32,0)</f>
        <v>3.6</v>
      </c>
      <c r="AG90" s="13">
        <f>VLOOKUP(A:A,[1]TDSheet!$A:$AG,33,0)</f>
        <v>4.4000000000000004</v>
      </c>
      <c r="AH90" s="13">
        <f>VLOOKUP(A:A,[3]TDSheet!$A:$D,4,0)</f>
        <v>1</v>
      </c>
      <c r="AI90" s="13">
        <f>VLOOKUP(A:A,[1]TDSheet!$A:$AI,35,0)</f>
        <v>0</v>
      </c>
      <c r="AJ90" s="13">
        <f t="shared" si="19"/>
        <v>4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/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20</v>
      </c>
      <c r="K91" s="13">
        <f t="shared" si="15"/>
        <v>-20</v>
      </c>
      <c r="L91" s="13">
        <f>VLOOKUP(A:A,[1]TDSheet!$A:$M,13,0)</f>
        <v>10</v>
      </c>
      <c r="M91" s="13">
        <f>VLOOKUP(A:A,[1]TDSheet!$A:$V,22,0)</f>
        <v>10</v>
      </c>
      <c r="N91" s="13">
        <f>VLOOKUP(A:A,[1]TDSheet!$A:$X,24,0)</f>
        <v>10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5">
        <v>20</v>
      </c>
      <c r="Y91" s="16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2.6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>
        <f>VLOOKUP(A:A,[1]TDSheet!$A:$AI,35,0)</f>
        <v>0</v>
      </c>
      <c r="AJ91" s="13">
        <f t="shared" si="19"/>
        <v>4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-4</v>
      </c>
      <c r="D92" s="8">
        <v>135</v>
      </c>
      <c r="E92" s="8">
        <v>54</v>
      </c>
      <c r="F92" s="8">
        <v>74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106</v>
      </c>
      <c r="K92" s="13">
        <f t="shared" si="15"/>
        <v>-52</v>
      </c>
      <c r="L92" s="13">
        <f>VLOOKUP(A:A,[1]TDSheet!$A:$M,13,0)</f>
        <v>0</v>
      </c>
      <c r="M92" s="13">
        <f>VLOOKUP(A:A,[1]TDSheet!$A:$V,22,0)</f>
        <v>30</v>
      </c>
      <c r="N92" s="13">
        <f>VLOOKUP(A:A,[1]TDSheet!$A:$X,24,0)</f>
        <v>20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10.8</v>
      </c>
      <c r="X92" s="15">
        <v>30</v>
      </c>
      <c r="Y92" s="16">
        <f t="shared" si="17"/>
        <v>14.259259259259258</v>
      </c>
      <c r="Z92" s="13">
        <f t="shared" si="18"/>
        <v>6.8518518518518512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15.8</v>
      </c>
      <c r="AF92" s="13">
        <f>VLOOKUP(A:A,[1]TDSheet!$A:$AF,32,0)</f>
        <v>8.1999999999999993</v>
      </c>
      <c r="AG92" s="13">
        <f>VLOOKUP(A:A,[1]TDSheet!$A:$AG,33,0)</f>
        <v>11</v>
      </c>
      <c r="AH92" s="13">
        <f>VLOOKUP(A:A,[3]TDSheet!$A:$D,4,0)</f>
        <v>19</v>
      </c>
      <c r="AI92" s="13" t="str">
        <f>VLOOKUP(A:A,[1]TDSheet!$A:$AI,35,0)</f>
        <v>склад</v>
      </c>
      <c r="AJ92" s="13">
        <f t="shared" si="19"/>
        <v>6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407</v>
      </c>
      <c r="D93" s="8">
        <v>505</v>
      </c>
      <c r="E93" s="8">
        <v>431</v>
      </c>
      <c r="F93" s="8">
        <v>468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447</v>
      </c>
      <c r="K93" s="13">
        <f t="shared" si="15"/>
        <v>-16</v>
      </c>
      <c r="L93" s="13">
        <f>VLOOKUP(A:A,[1]TDSheet!$A:$M,13,0)</f>
        <v>200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86.2</v>
      </c>
      <c r="X93" s="15">
        <v>30</v>
      </c>
      <c r="Y93" s="16">
        <f t="shared" si="17"/>
        <v>8.0974477958236655</v>
      </c>
      <c r="Z93" s="13">
        <f t="shared" si="18"/>
        <v>5.4292343387470998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105</v>
      </c>
      <c r="AF93" s="13">
        <f>VLOOKUP(A:A,[1]TDSheet!$A:$AF,32,0)</f>
        <v>98.4</v>
      </c>
      <c r="AG93" s="13">
        <f>VLOOKUP(A:A,[1]TDSheet!$A:$AG,33,0)</f>
        <v>109</v>
      </c>
      <c r="AH93" s="13">
        <f>VLOOKUP(A:A,[3]TDSheet!$A:$D,4,0)</f>
        <v>19</v>
      </c>
      <c r="AI93" s="13" t="str">
        <f>VLOOKUP(A:A,[1]TDSheet!$A:$AI,35,0)</f>
        <v>оконч</v>
      </c>
      <c r="AJ93" s="13">
        <f t="shared" si="19"/>
        <v>9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355.47399999999999</v>
      </c>
      <c r="D94" s="8">
        <v>188.333</v>
      </c>
      <c r="E94" s="8">
        <v>285.38499999999999</v>
      </c>
      <c r="F94" s="8">
        <v>250.786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303.86799999999999</v>
      </c>
      <c r="K94" s="13">
        <f t="shared" si="15"/>
        <v>-18.483000000000004</v>
      </c>
      <c r="L94" s="13">
        <f>VLOOKUP(A:A,[1]TDSheet!$A:$M,13,0)</f>
        <v>120</v>
      </c>
      <c r="M94" s="13">
        <f>VLOOKUP(A:A,[1]TDSheet!$A:$V,22,0)</f>
        <v>0</v>
      </c>
      <c r="N94" s="13">
        <f>VLOOKUP(A:A,[1]TDSheet!$A:$X,24,0)</f>
        <v>120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57.076999999999998</v>
      </c>
      <c r="X94" s="15">
        <v>50</v>
      </c>
      <c r="Y94" s="16">
        <f t="shared" si="17"/>
        <v>9.474674562433206</v>
      </c>
      <c r="Z94" s="13">
        <f t="shared" si="18"/>
        <v>4.3938188762548842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71.229600000000005</v>
      </c>
      <c r="AF94" s="13">
        <f>VLOOKUP(A:A,[1]TDSheet!$A:$AF,32,0)</f>
        <v>63.882600000000004</v>
      </c>
      <c r="AG94" s="13">
        <f>VLOOKUP(A:A,[1]TDSheet!$A:$AG,33,0)</f>
        <v>66.479399999999998</v>
      </c>
      <c r="AH94" s="13">
        <f>VLOOKUP(A:A,[3]TDSheet!$A:$D,4,0)</f>
        <v>34.871000000000002</v>
      </c>
      <c r="AI94" s="13" t="e">
        <f>VLOOKUP(A:A,[1]TDSheet!$A:$AI,35,0)</f>
        <v>#N/A</v>
      </c>
      <c r="AJ94" s="13">
        <f t="shared" si="19"/>
        <v>50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3074.2469999999998</v>
      </c>
      <c r="D95" s="8">
        <v>2468.085</v>
      </c>
      <c r="E95" s="8">
        <v>3060.2739999999999</v>
      </c>
      <c r="F95" s="8">
        <v>2402.8249999999998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3324.6239999999998</v>
      </c>
      <c r="K95" s="13">
        <f t="shared" si="15"/>
        <v>-264.34999999999991</v>
      </c>
      <c r="L95" s="13">
        <f>VLOOKUP(A:A,[1]TDSheet!$A:$M,13,0)</f>
        <v>300</v>
      </c>
      <c r="M95" s="13">
        <f>VLOOKUP(A:A,[1]TDSheet!$A:$V,22,0)</f>
        <v>1000</v>
      </c>
      <c r="N95" s="13">
        <f>VLOOKUP(A:A,[1]TDSheet!$A:$X,24,0)</f>
        <v>1000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612.0548</v>
      </c>
      <c r="X95" s="15">
        <v>1400</v>
      </c>
      <c r="Y95" s="16">
        <f t="shared" si="17"/>
        <v>9.9710434425152776</v>
      </c>
      <c r="Z95" s="13">
        <f t="shared" si="18"/>
        <v>3.9258331116756211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700.80939999999998</v>
      </c>
      <c r="AF95" s="13">
        <f>VLOOKUP(A:A,[1]TDSheet!$A:$AF,32,0)</f>
        <v>576.40620000000001</v>
      </c>
      <c r="AG95" s="13">
        <f>VLOOKUP(A:A,[1]TDSheet!$A:$AG,33,0)</f>
        <v>584.87659999999994</v>
      </c>
      <c r="AH95" s="13">
        <f>VLOOKUP(A:A,[3]TDSheet!$A:$D,4,0)</f>
        <v>638.22400000000005</v>
      </c>
      <c r="AI95" s="13">
        <f>VLOOKUP(A:A,[1]TDSheet!$A:$AI,35,0)</f>
        <v>0</v>
      </c>
      <c r="AJ95" s="13">
        <f t="shared" si="19"/>
        <v>1400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6202.1580000000004</v>
      </c>
      <c r="D96" s="8">
        <v>10795.101000000001</v>
      </c>
      <c r="E96" s="17">
        <v>7270</v>
      </c>
      <c r="F96" s="17">
        <v>6937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6302.8959999999997</v>
      </c>
      <c r="K96" s="13">
        <f t="shared" si="15"/>
        <v>967.10400000000027</v>
      </c>
      <c r="L96" s="13">
        <f>VLOOKUP(A:A,[1]TDSheet!$A:$M,13,0)</f>
        <v>500</v>
      </c>
      <c r="M96" s="13">
        <f>VLOOKUP(A:A,[1]TDSheet!$A:$V,22,0)</f>
        <v>2450</v>
      </c>
      <c r="N96" s="13">
        <f>VLOOKUP(A:A,[1]TDSheet!$A:$X,24,0)</f>
        <v>1200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1454</v>
      </c>
      <c r="X96" s="15">
        <v>2850</v>
      </c>
      <c r="Y96" s="16">
        <f t="shared" si="17"/>
        <v>9.5852819807427778</v>
      </c>
      <c r="Z96" s="13">
        <f t="shared" si="18"/>
        <v>4.7709766162310867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1216.5999999999999</v>
      </c>
      <c r="AF96" s="13">
        <f>VLOOKUP(A:A,[1]TDSheet!$A:$AF,32,0)</f>
        <v>1238.2</v>
      </c>
      <c r="AG96" s="13">
        <f>VLOOKUP(A:A,[1]TDSheet!$A:$AG,33,0)</f>
        <v>1474.4</v>
      </c>
      <c r="AH96" s="13">
        <f>VLOOKUP(A:A,[3]TDSheet!$A:$D,4,0)</f>
        <v>762.97699999999998</v>
      </c>
      <c r="AI96" s="13">
        <f>VLOOKUP(A:A,[1]TDSheet!$A:$AI,35,0)</f>
        <v>0</v>
      </c>
      <c r="AJ96" s="13">
        <f t="shared" si="19"/>
        <v>2850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2913.4929999999999</v>
      </c>
      <c r="D97" s="8">
        <v>4649.6490000000003</v>
      </c>
      <c r="E97" s="8">
        <v>3252.5430000000001</v>
      </c>
      <c r="F97" s="8">
        <v>2556.6990000000001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3492.2420000000002</v>
      </c>
      <c r="K97" s="13">
        <f t="shared" si="15"/>
        <v>-239.69900000000007</v>
      </c>
      <c r="L97" s="13">
        <f>VLOOKUP(A:A,[1]TDSheet!$A:$M,13,0)</f>
        <v>400</v>
      </c>
      <c r="M97" s="13">
        <f>VLOOKUP(A:A,[1]TDSheet!$A:$V,22,0)</f>
        <v>1100</v>
      </c>
      <c r="N97" s="13">
        <f>VLOOKUP(A:A,[1]TDSheet!$A:$X,24,0)</f>
        <v>1600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650.5086</v>
      </c>
      <c r="X97" s="15">
        <v>1500</v>
      </c>
      <c r="Y97" s="16">
        <f t="shared" si="17"/>
        <v>11.001697748500174</v>
      </c>
      <c r="Z97" s="13">
        <f t="shared" si="18"/>
        <v>3.9303077622647882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723.03459999999995</v>
      </c>
      <c r="AF97" s="13">
        <f>VLOOKUP(A:A,[1]TDSheet!$A:$AF,32,0)</f>
        <v>578.86040000000003</v>
      </c>
      <c r="AG97" s="13">
        <f>VLOOKUP(A:A,[1]TDSheet!$A:$AG,33,0)</f>
        <v>623.7586</v>
      </c>
      <c r="AH97" s="13">
        <f>VLOOKUP(A:A,[3]TDSheet!$A:$D,4,0)</f>
        <v>615.58699999999999</v>
      </c>
      <c r="AI97" s="13" t="str">
        <f>VLOOKUP(A:A,[1]TDSheet!$A:$AI,35,0)</f>
        <v>апряб</v>
      </c>
      <c r="AJ97" s="13">
        <f t="shared" si="19"/>
        <v>1500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17.812999999999999</v>
      </c>
      <c r="D98" s="8"/>
      <c r="E98" s="8">
        <v>6.71</v>
      </c>
      <c r="F98" s="8">
        <v>11.103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6.5</v>
      </c>
      <c r="K98" s="13">
        <f t="shared" si="15"/>
        <v>0.20999999999999996</v>
      </c>
      <c r="L98" s="13">
        <f>VLOOKUP(A:A,[1]TDSheet!$A:$M,13,0)</f>
        <v>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1.3420000000000001</v>
      </c>
      <c r="X98" s="15"/>
      <c r="Y98" s="16">
        <f t="shared" si="17"/>
        <v>8.273472429210134</v>
      </c>
      <c r="Z98" s="13">
        <f t="shared" si="18"/>
        <v>8.273472429210134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0.53680000000000005</v>
      </c>
      <c r="AG98" s="13">
        <f>VLOOKUP(A:A,[1]TDSheet!$A:$AG,33,0)</f>
        <v>1.8812000000000002</v>
      </c>
      <c r="AH98" s="13">
        <v>0</v>
      </c>
      <c r="AI98" s="13" t="str">
        <f>VLOOKUP(A:A,[1]TDSheet!$A:$AI,35,0)</f>
        <v>увел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218.59200000000001</v>
      </c>
      <c r="D99" s="8">
        <v>261.54899999999998</v>
      </c>
      <c r="E99" s="8">
        <v>237.196</v>
      </c>
      <c r="F99" s="8">
        <v>230.702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263.24599999999998</v>
      </c>
      <c r="K99" s="13">
        <f t="shared" si="15"/>
        <v>-26.049999999999983</v>
      </c>
      <c r="L99" s="13">
        <f>VLOOKUP(A:A,[1]TDSheet!$A:$M,13,0)</f>
        <v>50</v>
      </c>
      <c r="M99" s="13">
        <f>VLOOKUP(A:A,[1]TDSheet!$A:$V,22,0)</f>
        <v>0</v>
      </c>
      <c r="N99" s="13">
        <f>VLOOKUP(A:A,[1]TDSheet!$A:$X,24,0)</f>
        <v>60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47.4392</v>
      </c>
      <c r="X99" s="15">
        <v>80</v>
      </c>
      <c r="Y99" s="16">
        <f t="shared" si="17"/>
        <v>8.8682355520329175</v>
      </c>
      <c r="Z99" s="13">
        <f t="shared" si="18"/>
        <v>4.8631089900335587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52.299800000000005</v>
      </c>
      <c r="AF99" s="13">
        <f>VLOOKUP(A:A,[1]TDSheet!$A:$AF,32,0)</f>
        <v>54.500399999999999</v>
      </c>
      <c r="AG99" s="13">
        <f>VLOOKUP(A:A,[1]TDSheet!$A:$AG,33,0)</f>
        <v>51.910199999999996</v>
      </c>
      <c r="AH99" s="13">
        <f>VLOOKUP(A:A,[3]TDSheet!$A:$D,4,0)</f>
        <v>59.281999999999996</v>
      </c>
      <c r="AI99" s="13">
        <f>VLOOKUP(A:A,[1]TDSheet!$A:$AI,35,0)</f>
        <v>0</v>
      </c>
      <c r="AJ99" s="13">
        <f t="shared" si="19"/>
        <v>80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103</v>
      </c>
      <c r="D100" s="8">
        <v>62</v>
      </c>
      <c r="E100" s="8">
        <v>109</v>
      </c>
      <c r="F100" s="8">
        <v>55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125</v>
      </c>
      <c r="K100" s="13">
        <f t="shared" si="15"/>
        <v>-16</v>
      </c>
      <c r="L100" s="13">
        <f>VLOOKUP(A:A,[1]TDSheet!$A:$M,13,0)</f>
        <v>60</v>
      </c>
      <c r="M100" s="13">
        <f>VLOOKUP(A:A,[1]TDSheet!$A:$V,22,0)</f>
        <v>0</v>
      </c>
      <c r="N100" s="13">
        <f>VLOOKUP(A:A,[1]TDSheet!$A:$X,24,0)</f>
        <v>30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21.8</v>
      </c>
      <c r="X100" s="15">
        <v>50</v>
      </c>
      <c r="Y100" s="16">
        <f t="shared" si="17"/>
        <v>8.9449541284403669</v>
      </c>
      <c r="Z100" s="13">
        <f t="shared" si="18"/>
        <v>2.5229357798165135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20</v>
      </c>
      <c r="AF100" s="13">
        <f>VLOOKUP(A:A,[1]TDSheet!$A:$AF,32,0)</f>
        <v>22.4</v>
      </c>
      <c r="AG100" s="13">
        <f>VLOOKUP(A:A,[1]TDSheet!$A:$AG,33,0)</f>
        <v>22.4</v>
      </c>
      <c r="AH100" s="13">
        <f>VLOOKUP(A:A,[3]TDSheet!$A:$D,4,0)</f>
        <v>35</v>
      </c>
      <c r="AI100" s="13" t="e">
        <f>VLOOKUP(A:A,[1]TDSheet!$A:$AI,35,0)</f>
        <v>#N/A</v>
      </c>
      <c r="AJ100" s="13">
        <f t="shared" si="19"/>
        <v>25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3</v>
      </c>
      <c r="F101" s="8">
        <v>7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0</v>
      </c>
      <c r="J101" s="13">
        <f>VLOOKUP(A:A,[2]TDSheet!$A:$F,6,0)</f>
        <v>3</v>
      </c>
      <c r="K101" s="13">
        <f t="shared" si="15"/>
        <v>0</v>
      </c>
      <c r="L101" s="13">
        <f>VLOOKUP(A:A,[1]TDSheet!$A:$M,13,0)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5"/>
      <c r="Y101" s="16">
        <f t="shared" si="17"/>
        <v>11.666666666666668</v>
      </c>
      <c r="Z101" s="13">
        <f t="shared" si="18"/>
        <v>11.666666666666668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</v>
      </c>
      <c r="AF101" s="13">
        <f>VLOOKUP(A:A,[1]TDSheet!$A:$AF,32,0)</f>
        <v>0.6</v>
      </c>
      <c r="AG101" s="13">
        <f>VLOOKUP(A:A,[1]TDSheet!$A:$AG,33,0)</f>
        <v>0</v>
      </c>
      <c r="AH101" s="13">
        <v>0</v>
      </c>
      <c r="AI101" s="13" t="str">
        <f>VLOOKUP(A:A,[1]TDSheet!$A:$AI,35,0)</f>
        <v>зв 2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94.513000000000005</v>
      </c>
      <c r="D102" s="8">
        <v>51.256</v>
      </c>
      <c r="E102" s="8">
        <v>90.17</v>
      </c>
      <c r="F102" s="8">
        <v>54.265999999999998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118.169</v>
      </c>
      <c r="K102" s="13">
        <f t="shared" si="15"/>
        <v>-27.998999999999995</v>
      </c>
      <c r="L102" s="13">
        <f>VLOOKUP(A:A,[1]TDSheet!$A:$M,13,0)</f>
        <v>0</v>
      </c>
      <c r="M102" s="13">
        <f>VLOOKUP(A:A,[1]TDSheet!$A:$V,22,0)</f>
        <v>40</v>
      </c>
      <c r="N102" s="13">
        <f>VLOOKUP(A:A,[1]TDSheet!$A:$X,24,0)</f>
        <v>20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18.033999999999999</v>
      </c>
      <c r="X102" s="15">
        <v>30</v>
      </c>
      <c r="Y102" s="16">
        <f t="shared" si="17"/>
        <v>7.999667295109238</v>
      </c>
      <c r="Z102" s="13">
        <f t="shared" si="18"/>
        <v>3.0090939336808251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22.3932</v>
      </c>
      <c r="AF102" s="13">
        <f>VLOOKUP(A:A,[1]TDSheet!$A:$AF,32,0)</f>
        <v>20.961400000000001</v>
      </c>
      <c r="AG102" s="13">
        <f>VLOOKUP(A:A,[1]TDSheet!$A:$AG,33,0)</f>
        <v>15.5458</v>
      </c>
      <c r="AH102" s="13">
        <f>VLOOKUP(A:A,[3]TDSheet!$A:$D,4,0)</f>
        <v>16.199000000000002</v>
      </c>
      <c r="AI102" s="13">
        <f>VLOOKUP(A:A,[1]TDSheet!$A:$AI,35,0)</f>
        <v>0</v>
      </c>
      <c r="AJ102" s="13">
        <f t="shared" si="19"/>
        <v>30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20</v>
      </c>
      <c r="D103" s="8"/>
      <c r="E103" s="8">
        <v>11</v>
      </c>
      <c r="F103" s="8">
        <v>9</v>
      </c>
      <c r="G103" s="21" t="s">
        <v>146</v>
      </c>
      <c r="H103" s="22">
        <v>0</v>
      </c>
      <c r="I103" s="1" t="e">
        <f>VLOOKUP(A:A,[1]TDSheet!$A:$I,9,0)</f>
        <v>#N/A</v>
      </c>
      <c r="J103" s="13">
        <f>VLOOKUP(A:A,[2]TDSheet!$A:$F,6,0)</f>
        <v>18</v>
      </c>
      <c r="K103" s="13">
        <f t="shared" si="15"/>
        <v>-7</v>
      </c>
      <c r="L103" s="13">
        <f>VLOOKUP(A:A,[1]TDSheet!$A:$M,13,0)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2.2000000000000002</v>
      </c>
      <c r="X103" s="15"/>
      <c r="Y103" s="16">
        <f t="shared" si="17"/>
        <v>4.0909090909090908</v>
      </c>
      <c r="Z103" s="13">
        <f t="shared" si="18"/>
        <v>4.0909090909090908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0.8</v>
      </c>
      <c r="AF103" s="13">
        <f>VLOOKUP(A:A,[1]TDSheet!$A:$AF,32,0)</f>
        <v>2.8</v>
      </c>
      <c r="AG103" s="13">
        <f>VLOOKUP(A:A,[1]TDSheet!$A:$AG,33,0)</f>
        <v>2.8</v>
      </c>
      <c r="AH103" s="13">
        <f>VLOOKUP(A:A,[3]TDSheet!$A:$D,4,0)</f>
        <v>2</v>
      </c>
      <c r="AI103" s="23" t="s">
        <v>147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22</v>
      </c>
      <c r="D104" s="8"/>
      <c r="E104" s="8">
        <v>0</v>
      </c>
      <c r="F104" s="8">
        <v>16</v>
      </c>
      <c r="G104" s="21" t="s">
        <v>146</v>
      </c>
      <c r="H104" s="22">
        <v>0</v>
      </c>
      <c r="I104" s="1" t="e">
        <f>VLOOKUP(A:A,[1]TDSheet!$A:$I,9,0)</f>
        <v>#N/A</v>
      </c>
      <c r="J104" s="13">
        <f>VLOOKUP(A:A,[2]TDSheet!$A:$F,6,0)</f>
        <v>29</v>
      </c>
      <c r="K104" s="13">
        <f t="shared" si="15"/>
        <v>-29</v>
      </c>
      <c r="L104" s="13">
        <f>VLOOKUP(A:A,[1]TDSheet!$A:$M,13,0)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</v>
      </c>
      <c r="AF104" s="13">
        <f>VLOOKUP(A:A,[1]TDSheet!$A:$AF,32,0)</f>
        <v>5.6</v>
      </c>
      <c r="AG104" s="13">
        <f>VLOOKUP(A:A,[1]TDSheet!$A:$AG,33,0)</f>
        <v>0.6</v>
      </c>
      <c r="AH104" s="13">
        <v>0</v>
      </c>
      <c r="AI104" s="23" t="s">
        <v>147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16</v>
      </c>
      <c r="D105" s="8"/>
      <c r="E105" s="8">
        <v>2</v>
      </c>
      <c r="F105" s="8">
        <v>14</v>
      </c>
      <c r="G105" s="21" t="s">
        <v>146</v>
      </c>
      <c r="H105" s="22">
        <v>0</v>
      </c>
      <c r="I105" s="1" t="e">
        <f>VLOOKUP(A:A,[1]TDSheet!$A:$I,9,0)</f>
        <v>#N/A</v>
      </c>
      <c r="J105" s="13">
        <f>VLOOKUP(A:A,[2]TDSheet!$A:$F,6,0)</f>
        <v>17</v>
      </c>
      <c r="K105" s="13">
        <f t="shared" si="15"/>
        <v>-15</v>
      </c>
      <c r="L105" s="13">
        <f>VLOOKUP(A:A,[1]TDSheet!$A:$M,13,0)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0.4</v>
      </c>
      <c r="X105" s="15"/>
      <c r="Y105" s="16">
        <f t="shared" si="17"/>
        <v>35</v>
      </c>
      <c r="Z105" s="13">
        <f t="shared" si="18"/>
        <v>35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</v>
      </c>
      <c r="AF105" s="13">
        <f>VLOOKUP(A:A,[1]TDSheet!$A:$AF,32,0)</f>
        <v>3</v>
      </c>
      <c r="AG105" s="13">
        <f>VLOOKUP(A:A,[1]TDSheet!$A:$AG,33,0)</f>
        <v>1</v>
      </c>
      <c r="AH105" s="13">
        <f>VLOOKUP(A:A,[3]TDSheet!$A:$D,4,0)</f>
        <v>2</v>
      </c>
      <c r="AI105" s="23" t="s">
        <v>147</v>
      </c>
      <c r="AJ105" s="13">
        <f t="shared" si="19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651</v>
      </c>
      <c r="D106" s="8">
        <v>1018</v>
      </c>
      <c r="E106" s="8">
        <v>875</v>
      </c>
      <c r="F106" s="8">
        <v>782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920</v>
      </c>
      <c r="K106" s="13">
        <f t="shared" si="15"/>
        <v>-45</v>
      </c>
      <c r="L106" s="13">
        <f>VLOOKUP(A:A,[1]TDSheet!$A:$M,13,0)</f>
        <v>200</v>
      </c>
      <c r="M106" s="13">
        <f>VLOOKUP(A:A,[1]TDSheet!$A:$V,22,0)</f>
        <v>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175</v>
      </c>
      <c r="X106" s="15">
        <v>400</v>
      </c>
      <c r="Y106" s="16">
        <f t="shared" si="17"/>
        <v>9.0399999999999991</v>
      </c>
      <c r="Z106" s="13">
        <f t="shared" si="18"/>
        <v>4.4685714285714289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226.2</v>
      </c>
      <c r="AF106" s="13">
        <f>VLOOKUP(A:A,[1]TDSheet!$A:$AF,32,0)</f>
        <v>190</v>
      </c>
      <c r="AG106" s="13">
        <f>VLOOKUP(A:A,[1]TDSheet!$A:$AG,33,0)</f>
        <v>192.2</v>
      </c>
      <c r="AH106" s="13">
        <f>VLOOKUP(A:A,[3]TDSheet!$A:$D,4,0)</f>
        <v>236</v>
      </c>
      <c r="AI106" s="13" t="e">
        <f>VLOOKUP(A:A,[1]TDSheet!$A:$AI,35,0)</f>
        <v>#N/A</v>
      </c>
      <c r="AJ106" s="13">
        <f t="shared" si="19"/>
        <v>120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348</v>
      </c>
      <c r="D107" s="8">
        <v>460</v>
      </c>
      <c r="E107" s="8">
        <v>459</v>
      </c>
      <c r="F107" s="8">
        <v>334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496</v>
      </c>
      <c r="K107" s="13">
        <f t="shared" si="15"/>
        <v>-37</v>
      </c>
      <c r="L107" s="13">
        <f>VLOOKUP(A:A,[1]TDSheet!$A:$M,13,0)</f>
        <v>120</v>
      </c>
      <c r="M107" s="13">
        <f>VLOOKUP(A:A,[1]TDSheet!$A:$V,22,0)</f>
        <v>50</v>
      </c>
      <c r="N107" s="13">
        <f>VLOOKUP(A:A,[1]TDSheet!$A:$X,24,0)</f>
        <v>120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91.8</v>
      </c>
      <c r="X107" s="15">
        <v>200</v>
      </c>
      <c r="Y107" s="16">
        <f t="shared" si="17"/>
        <v>8.9760348583878002</v>
      </c>
      <c r="Z107" s="13">
        <f t="shared" si="18"/>
        <v>3.6383442265795209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109.8</v>
      </c>
      <c r="AF107" s="13">
        <f>VLOOKUP(A:A,[1]TDSheet!$A:$AF,32,0)</f>
        <v>96.2</v>
      </c>
      <c r="AG107" s="13">
        <f>VLOOKUP(A:A,[1]TDSheet!$A:$AG,33,0)</f>
        <v>94</v>
      </c>
      <c r="AH107" s="13">
        <f>VLOOKUP(A:A,[3]TDSheet!$A:$D,4,0)</f>
        <v>124</v>
      </c>
      <c r="AI107" s="13" t="e">
        <f>VLOOKUP(A:A,[1]TDSheet!$A:$AI,35,0)</f>
        <v>#N/A</v>
      </c>
      <c r="AJ107" s="13">
        <f t="shared" si="19"/>
        <v>60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305</v>
      </c>
      <c r="D108" s="8">
        <v>676</v>
      </c>
      <c r="E108" s="8">
        <v>579</v>
      </c>
      <c r="F108" s="8">
        <v>385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673</v>
      </c>
      <c r="K108" s="13">
        <f t="shared" si="15"/>
        <v>-94</v>
      </c>
      <c r="L108" s="13">
        <f>VLOOKUP(A:A,[1]TDSheet!$A:$M,13,0)</f>
        <v>150</v>
      </c>
      <c r="M108" s="13">
        <f>VLOOKUP(A:A,[1]TDSheet!$A:$V,22,0)</f>
        <v>60</v>
      </c>
      <c r="N108" s="13">
        <f>VLOOKUP(A:A,[1]TDSheet!$A:$X,24,0)</f>
        <v>200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115.8</v>
      </c>
      <c r="X108" s="15">
        <v>250</v>
      </c>
      <c r="Y108" s="16">
        <f t="shared" si="17"/>
        <v>9.024179620034543</v>
      </c>
      <c r="Z108" s="13">
        <f t="shared" si="18"/>
        <v>3.3246977547495682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124</v>
      </c>
      <c r="AF108" s="13">
        <f>VLOOKUP(A:A,[1]TDSheet!$A:$AF,32,0)</f>
        <v>103</v>
      </c>
      <c r="AG108" s="13">
        <f>VLOOKUP(A:A,[1]TDSheet!$A:$AG,33,0)</f>
        <v>113.4</v>
      </c>
      <c r="AH108" s="13">
        <f>VLOOKUP(A:A,[3]TDSheet!$A:$D,4,0)</f>
        <v>155</v>
      </c>
      <c r="AI108" s="13" t="e">
        <f>VLOOKUP(A:A,[1]TDSheet!$A:$AI,35,0)</f>
        <v>#N/A</v>
      </c>
      <c r="AJ108" s="13">
        <f t="shared" si="19"/>
        <v>75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137</v>
      </c>
      <c r="D109" s="8">
        <v>520</v>
      </c>
      <c r="E109" s="8">
        <v>421</v>
      </c>
      <c r="F109" s="8">
        <v>228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500</v>
      </c>
      <c r="K109" s="13">
        <f t="shared" si="15"/>
        <v>-79</v>
      </c>
      <c r="L109" s="13">
        <f>VLOOKUP(A:A,[1]TDSheet!$A:$M,13,0)</f>
        <v>120</v>
      </c>
      <c r="M109" s="13">
        <f>VLOOKUP(A:A,[1]TDSheet!$A:$V,22,0)</f>
        <v>60</v>
      </c>
      <c r="N109" s="13">
        <f>VLOOKUP(A:A,[1]TDSheet!$A:$X,24,0)</f>
        <v>150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84.2</v>
      </c>
      <c r="X109" s="15">
        <v>200</v>
      </c>
      <c r="Y109" s="16">
        <f t="shared" si="17"/>
        <v>9.0023752969121134</v>
      </c>
      <c r="Z109" s="13">
        <f t="shared" si="18"/>
        <v>2.7078384798099759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83.8</v>
      </c>
      <c r="AF109" s="13">
        <f>VLOOKUP(A:A,[1]TDSheet!$A:$AF,32,0)</f>
        <v>77.400000000000006</v>
      </c>
      <c r="AG109" s="13">
        <f>VLOOKUP(A:A,[1]TDSheet!$A:$AG,33,0)</f>
        <v>78.599999999999994</v>
      </c>
      <c r="AH109" s="13">
        <f>VLOOKUP(A:A,[3]TDSheet!$A:$D,4,0)</f>
        <v>116</v>
      </c>
      <c r="AI109" s="13" t="e">
        <f>VLOOKUP(A:A,[1]TDSheet!$A:$AI,35,0)</f>
        <v>#N/A</v>
      </c>
      <c r="AJ109" s="13">
        <f t="shared" si="19"/>
        <v>60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14.117000000000001</v>
      </c>
      <c r="D110" s="8">
        <v>19.841999999999999</v>
      </c>
      <c r="E110" s="8">
        <v>15.04</v>
      </c>
      <c r="F110" s="8">
        <v>18.919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16.05</v>
      </c>
      <c r="K110" s="13">
        <f t="shared" si="15"/>
        <v>-1.0100000000000016</v>
      </c>
      <c r="L110" s="13">
        <f>VLOOKUP(A:A,[1]TDSheet!$A:$M,13,0)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3.008</v>
      </c>
      <c r="X110" s="15">
        <v>10</v>
      </c>
      <c r="Y110" s="16">
        <f t="shared" si="17"/>
        <v>9.6140292553191493</v>
      </c>
      <c r="Z110" s="13">
        <f t="shared" si="18"/>
        <v>6.2895611702127665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2.7465999999999999</v>
      </c>
      <c r="AF110" s="13">
        <f>VLOOKUP(A:A,[1]TDSheet!$A:$AF,32,0)</f>
        <v>3.0278</v>
      </c>
      <c r="AG110" s="13">
        <f>VLOOKUP(A:A,[1]TDSheet!$A:$AG,33,0)</f>
        <v>2.1943999999999999</v>
      </c>
      <c r="AH110" s="13">
        <f>VLOOKUP(A:A,[3]TDSheet!$A:$D,4,0)</f>
        <v>4</v>
      </c>
      <c r="AI110" s="13" t="str">
        <f>VLOOKUP(A:A,[1]TDSheet!$A:$AI,35,0)</f>
        <v>увел</v>
      </c>
      <c r="AJ110" s="13">
        <f t="shared" si="19"/>
        <v>10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192</v>
      </c>
      <c r="D111" s="8">
        <v>19</v>
      </c>
      <c r="E111" s="8">
        <v>60</v>
      </c>
      <c r="F111" s="8">
        <v>141</v>
      </c>
      <c r="G111" s="1"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704</v>
      </c>
      <c r="K111" s="13">
        <f t="shared" si="15"/>
        <v>-644</v>
      </c>
      <c r="L111" s="13">
        <f>VLOOKUP(A:A,[1]TDSheet!$A:$M,13,0)</f>
        <v>200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12</v>
      </c>
      <c r="X111" s="15">
        <v>200</v>
      </c>
      <c r="Y111" s="16">
        <f t="shared" si="17"/>
        <v>45.083333333333336</v>
      </c>
      <c r="Z111" s="13">
        <f t="shared" si="18"/>
        <v>11.75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130.6</v>
      </c>
      <c r="AF111" s="13">
        <f>VLOOKUP(A:A,[1]TDSheet!$A:$AF,32,0)</f>
        <v>102.8</v>
      </c>
      <c r="AG111" s="13">
        <f>VLOOKUP(A:A,[1]TDSheet!$A:$AG,33,0)</f>
        <v>93.8</v>
      </c>
      <c r="AH111" s="13">
        <f>VLOOKUP(A:A,[3]TDSheet!$A:$D,4,0)</f>
        <v>3</v>
      </c>
      <c r="AI111" s="23" t="s">
        <v>148</v>
      </c>
      <c r="AJ111" s="13">
        <f t="shared" si="19"/>
        <v>56.000000000000007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12</v>
      </c>
      <c r="D112" s="8"/>
      <c r="E112" s="8">
        <v>0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9</v>
      </c>
      <c r="K112" s="13">
        <f t="shared" si="15"/>
        <v>-9</v>
      </c>
      <c r="L112" s="13">
        <f>VLOOKUP(A:A,[1]TDSheet!$A:$M,13,0)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0</v>
      </c>
      <c r="X112" s="15">
        <v>10</v>
      </c>
      <c r="Y112" s="16" t="e">
        <f t="shared" si="17"/>
        <v>#DIV/0!</v>
      </c>
      <c r="Z112" s="13" t="e">
        <f t="shared" si="18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0.6</v>
      </c>
      <c r="AF112" s="13">
        <f>VLOOKUP(A:A,[1]TDSheet!$A:$AF,32,0)</f>
        <v>0.6</v>
      </c>
      <c r="AG112" s="13">
        <f>VLOOKUP(A:A,[1]TDSheet!$A:$AG,33,0)</f>
        <v>0.8</v>
      </c>
      <c r="AH112" s="13">
        <v>0</v>
      </c>
      <c r="AI112" s="13" t="str">
        <f>VLOOKUP(A:A,[1]TDSheet!$A:$AI,35,0)</f>
        <v>склад</v>
      </c>
      <c r="AJ112" s="13">
        <f t="shared" si="19"/>
        <v>3.3000000000000003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32.125999999999998</v>
      </c>
      <c r="D113" s="8">
        <v>22.998000000000001</v>
      </c>
      <c r="E113" s="8">
        <v>20.282</v>
      </c>
      <c r="F113" s="8">
        <v>33.530999999999999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21.15</v>
      </c>
      <c r="K113" s="13">
        <f t="shared" si="15"/>
        <v>-0.86799999999999855</v>
      </c>
      <c r="L113" s="13">
        <f>VLOOKUP(A:A,[1]TDSheet!$A:$M,13,0)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4.0564</v>
      </c>
      <c r="X113" s="15"/>
      <c r="Y113" s="16">
        <f t="shared" si="17"/>
        <v>8.2661966275515226</v>
      </c>
      <c r="Z113" s="13">
        <f t="shared" si="18"/>
        <v>8.2661966275515226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3.536</v>
      </c>
      <c r="AF113" s="13">
        <f>VLOOKUP(A:A,[1]TDSheet!$A:$AF,32,0)</f>
        <v>5.3113999999999999</v>
      </c>
      <c r="AG113" s="13">
        <f>VLOOKUP(A:A,[1]TDSheet!$A:$AG,33,0)</f>
        <v>3.7247999999999997</v>
      </c>
      <c r="AH113" s="13">
        <f>VLOOKUP(A:A,[3]TDSheet!$A:$D,4,0)</f>
        <v>1.36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13</v>
      </c>
      <c r="D114" s="8">
        <v>36</v>
      </c>
      <c r="E114" s="8">
        <v>1</v>
      </c>
      <c r="F114" s="8"/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3</v>
      </c>
      <c r="K114" s="13">
        <f t="shared" si="15"/>
        <v>-2</v>
      </c>
      <c r="L114" s="13">
        <f>VLOOKUP(A:A,[1]TDSheet!$A:$M,13,0)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0.2</v>
      </c>
      <c r="X114" s="15"/>
      <c r="Y114" s="16">
        <f t="shared" si="17"/>
        <v>0</v>
      </c>
      <c r="Z114" s="13">
        <f t="shared" si="18"/>
        <v>0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19.600000000000001</v>
      </c>
      <c r="AF114" s="13">
        <f>VLOOKUP(A:A,[1]TDSheet!$A:$AF,32,0)</f>
        <v>11</v>
      </c>
      <c r="AG114" s="13">
        <f>VLOOKUP(A:A,[1]TDSheet!$A:$AG,33,0)</f>
        <v>1.2</v>
      </c>
      <c r="AH114" s="13">
        <v>0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12</v>
      </c>
      <c r="C115" s="8">
        <v>119</v>
      </c>
      <c r="D115" s="8">
        <v>1</v>
      </c>
      <c r="E115" s="8">
        <v>34</v>
      </c>
      <c r="F115" s="8">
        <v>85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37</v>
      </c>
      <c r="K115" s="13">
        <f t="shared" si="15"/>
        <v>-3</v>
      </c>
      <c r="L115" s="13">
        <f>VLOOKUP(A:A,[1]TDSheet!$A:$M,13,0)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6.8</v>
      </c>
      <c r="X115" s="15"/>
      <c r="Y115" s="16">
        <f t="shared" si="17"/>
        <v>12.5</v>
      </c>
      <c r="Z115" s="13">
        <f t="shared" si="18"/>
        <v>12.5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11.4</v>
      </c>
      <c r="AH115" s="13">
        <f>VLOOKUP(A:A,[3]TDSheet!$A:$D,4,0)</f>
        <v>9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120</v>
      </c>
      <c r="B116" s="7" t="s">
        <v>8</v>
      </c>
      <c r="C116" s="8">
        <v>618.34100000000001</v>
      </c>
      <c r="D116" s="8">
        <v>25.719000000000001</v>
      </c>
      <c r="E116" s="17">
        <v>522.54100000000005</v>
      </c>
      <c r="F116" s="17">
        <v>94.325000000000003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563.94200000000001</v>
      </c>
      <c r="K116" s="13">
        <f t="shared" si="15"/>
        <v>-41.400999999999954</v>
      </c>
      <c r="L116" s="13">
        <f>VLOOKUP(A:A,[1]TDSheet!$A:$M,13,0)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104.50820000000002</v>
      </c>
      <c r="X116" s="15"/>
      <c r="Y116" s="16">
        <f t="shared" si="17"/>
        <v>0.90256075599809382</v>
      </c>
      <c r="Z116" s="13">
        <f t="shared" si="18"/>
        <v>0.90256075599809382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86.670199999999994</v>
      </c>
      <c r="AF116" s="13">
        <f>VLOOKUP(A:A,[1]TDSheet!$A:$AF,32,0)</f>
        <v>91.338999999999999</v>
      </c>
      <c r="AG116" s="13">
        <f>VLOOKUP(A:A,[1]TDSheet!$A:$AG,33,0)</f>
        <v>98.3476</v>
      </c>
      <c r="AH116" s="13">
        <f>VLOOKUP(A:A,[3]TDSheet!$A:$D,4,0)</f>
        <v>73.84</v>
      </c>
      <c r="AI116" s="13">
        <f>VLOOKUP(A:A,[1]TDSheet!$A:$AI,35,0)</f>
        <v>0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121</v>
      </c>
      <c r="B117" s="7" t="s">
        <v>8</v>
      </c>
      <c r="C117" s="8">
        <v>987.76499999999999</v>
      </c>
      <c r="D117" s="8">
        <v>2750.97</v>
      </c>
      <c r="E117" s="17">
        <v>1303.239</v>
      </c>
      <c r="F117" s="17">
        <v>2184.4160000000002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1417.5050000000001</v>
      </c>
      <c r="K117" s="13">
        <f t="shared" si="15"/>
        <v>-114.26600000000008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260.64780000000002</v>
      </c>
      <c r="X117" s="15"/>
      <c r="Y117" s="16">
        <f t="shared" si="17"/>
        <v>8.3807191159871675</v>
      </c>
      <c r="Z117" s="13">
        <f t="shared" si="18"/>
        <v>8.3807191159871675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178.10340000000002</v>
      </c>
      <c r="AF117" s="13">
        <f>VLOOKUP(A:A,[1]TDSheet!$A:$AF,32,0)</f>
        <v>230.30439999999999</v>
      </c>
      <c r="AG117" s="13">
        <f>VLOOKUP(A:A,[1]TDSheet!$A:$AG,33,0)</f>
        <v>236.20079999999999</v>
      </c>
      <c r="AH117" s="13">
        <f>VLOOKUP(A:A,[3]TDSheet!$A:$D,4,0)</f>
        <v>254.20099999999999</v>
      </c>
      <c r="AI117" s="13">
        <f>VLOOKUP(A:A,[1]TDSheet!$A:$AI,35,0)</f>
        <v>0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122</v>
      </c>
      <c r="B118" s="7" t="s">
        <v>12</v>
      </c>
      <c r="C118" s="8">
        <v>688</v>
      </c>
      <c r="D118" s="8">
        <v>3055</v>
      </c>
      <c r="E118" s="17">
        <v>1182</v>
      </c>
      <c r="F118" s="17">
        <v>2510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1262</v>
      </c>
      <c r="K118" s="13">
        <f t="shared" si="15"/>
        <v>-80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236.4</v>
      </c>
      <c r="X118" s="15"/>
      <c r="Y118" s="16">
        <f t="shared" si="17"/>
        <v>10.617597292724197</v>
      </c>
      <c r="Z118" s="13">
        <f t="shared" si="18"/>
        <v>10.617597292724197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217</v>
      </c>
      <c r="AF118" s="13">
        <f>VLOOKUP(A:A,[1]TDSheet!$A:$AF,32,0)</f>
        <v>223.6</v>
      </c>
      <c r="AG118" s="13">
        <f>VLOOKUP(A:A,[1]TDSheet!$A:$AG,33,0)</f>
        <v>251</v>
      </c>
      <c r="AH118" s="13">
        <f>VLOOKUP(A:A,[3]TDSheet!$A:$D,4,0)</f>
        <v>256</v>
      </c>
      <c r="AI118" s="13">
        <f>VLOOKUP(A:A,[1]TDSheet!$A:$AI,35,0)</f>
        <v>0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118</v>
      </c>
      <c r="B119" s="7" t="s">
        <v>12</v>
      </c>
      <c r="C119" s="8">
        <v>30</v>
      </c>
      <c r="D119" s="8">
        <v>579</v>
      </c>
      <c r="E119" s="17">
        <v>374</v>
      </c>
      <c r="F119" s="17">
        <v>162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400</v>
      </c>
      <c r="K119" s="13">
        <f t="shared" si="15"/>
        <v>-26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74.8</v>
      </c>
      <c r="X119" s="15"/>
      <c r="Y119" s="16">
        <f t="shared" si="17"/>
        <v>2.1657754010695189</v>
      </c>
      <c r="Z119" s="13">
        <f t="shared" si="18"/>
        <v>2.1657754010695189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75.599999999999994</v>
      </c>
      <c r="AF119" s="13">
        <f>VLOOKUP(A:A,[1]TDSheet!$A:$AF,32,0)</f>
        <v>69.8</v>
      </c>
      <c r="AG119" s="13">
        <f>VLOOKUP(A:A,[1]TDSheet!$A:$AG,33,0)</f>
        <v>75.8</v>
      </c>
      <c r="AH119" s="13">
        <f>VLOOKUP(A:A,[3]TDSheet!$A:$D,4,0)</f>
        <v>90</v>
      </c>
      <c r="AI119" s="13">
        <f>VLOOKUP(A:A,[1]TDSheet!$A:$AI,35,0)</f>
        <v>0</v>
      </c>
      <c r="AJ119" s="13">
        <f t="shared" si="19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2025-03-27T08:49:56Z</dcterms:modified>
</cp:coreProperties>
</file>