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55D6C4-8667-47D9-991E-7278EA8DF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Y596" i="1" s="1"/>
  <c r="X592" i="1"/>
  <c r="X591" i="1"/>
  <c r="BO590" i="1"/>
  <c r="BM590" i="1"/>
  <c r="Y590" i="1"/>
  <c r="X588" i="1"/>
  <c r="X587" i="1"/>
  <c r="BO586" i="1"/>
  <c r="BM586" i="1"/>
  <c r="Y586" i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P540" i="1" s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X427" i="1"/>
  <c r="X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4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L607" i="1" s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Y164" i="1" s="1"/>
  <c r="P158" i="1"/>
  <c r="X156" i="1"/>
  <c r="X155" i="1"/>
  <c r="BO154" i="1"/>
  <c r="BM154" i="1"/>
  <c r="Y154" i="1"/>
  <c r="H60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BO121" i="1"/>
  <c r="BM121" i="1"/>
  <c r="Y121" i="1"/>
  <c r="Y130" i="1" s="1"/>
  <c r="P121" i="1"/>
  <c r="BP120" i="1"/>
  <c r="BO120" i="1"/>
  <c r="BN120" i="1"/>
  <c r="BM120" i="1"/>
  <c r="Z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2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99" i="1" s="1"/>
  <c r="BM22" i="1"/>
  <c r="Y22" i="1"/>
  <c r="B607" i="1" s="1"/>
  <c r="P22" i="1"/>
  <c r="H10" i="1"/>
  <c r="A9" i="1"/>
  <c r="A10" i="1" s="1"/>
  <c r="D7" i="1"/>
  <c r="Q6" i="1"/>
  <c r="P2" i="1"/>
  <c r="BP252" i="1" l="1"/>
  <c r="BN252" i="1"/>
  <c r="Z252" i="1"/>
  <c r="Q607" i="1"/>
  <c r="Y283" i="1"/>
  <c r="BP282" i="1"/>
  <c r="BN282" i="1"/>
  <c r="Z282" i="1"/>
  <c r="Z283" i="1" s="1"/>
  <c r="Y288" i="1"/>
  <c r="Y287" i="1"/>
  <c r="BP286" i="1"/>
  <c r="BN286" i="1"/>
  <c r="Z286" i="1"/>
  <c r="Z287" i="1" s="1"/>
  <c r="Y292" i="1"/>
  <c r="Y291" i="1"/>
  <c r="BP290" i="1"/>
  <c r="BN290" i="1"/>
  <c r="Z290" i="1"/>
  <c r="Z291" i="1" s="1"/>
  <c r="Y296" i="1"/>
  <c r="BP295" i="1"/>
  <c r="BN295" i="1"/>
  <c r="Z295" i="1"/>
  <c r="Z296" i="1" s="1"/>
  <c r="BP299" i="1"/>
  <c r="BN299" i="1"/>
  <c r="Z299" i="1"/>
  <c r="BP339" i="1"/>
  <c r="BN339" i="1"/>
  <c r="Z339" i="1"/>
  <c r="BP380" i="1"/>
  <c r="BN380" i="1"/>
  <c r="Z380" i="1"/>
  <c r="BP408" i="1"/>
  <c r="BN408" i="1"/>
  <c r="Z408" i="1"/>
  <c r="BP444" i="1"/>
  <c r="BN444" i="1"/>
  <c r="Z444" i="1"/>
  <c r="BP549" i="1"/>
  <c r="BN549" i="1"/>
  <c r="Z549" i="1"/>
  <c r="BP551" i="1"/>
  <c r="BN551" i="1"/>
  <c r="Z551" i="1"/>
  <c r="Y571" i="1"/>
  <c r="Y570" i="1"/>
  <c r="BP565" i="1"/>
  <c r="BN565" i="1"/>
  <c r="Z565" i="1"/>
  <c r="BP567" i="1"/>
  <c r="BN567" i="1"/>
  <c r="Z567" i="1"/>
  <c r="BP569" i="1"/>
  <c r="BN569" i="1"/>
  <c r="Z569" i="1"/>
  <c r="Z25" i="1"/>
  <c r="BN25" i="1"/>
  <c r="X597" i="1"/>
  <c r="Z43" i="1"/>
  <c r="Z44" i="1" s="1"/>
  <c r="BN43" i="1"/>
  <c r="BP43" i="1"/>
  <c r="Y44" i="1"/>
  <c r="Z48" i="1"/>
  <c r="BN48" i="1"/>
  <c r="Y55" i="1"/>
  <c r="Z58" i="1"/>
  <c r="BN58" i="1"/>
  <c r="Y63" i="1"/>
  <c r="Z74" i="1"/>
  <c r="BN74" i="1"/>
  <c r="Z87" i="1"/>
  <c r="BN87" i="1"/>
  <c r="Y90" i="1"/>
  <c r="Z101" i="1"/>
  <c r="BN101" i="1"/>
  <c r="Z114" i="1"/>
  <c r="BN114" i="1"/>
  <c r="Y117" i="1"/>
  <c r="Z138" i="1"/>
  <c r="BN138" i="1"/>
  <c r="Y141" i="1"/>
  <c r="Z161" i="1"/>
  <c r="BN161" i="1"/>
  <c r="Z181" i="1"/>
  <c r="BN181" i="1"/>
  <c r="Z195" i="1"/>
  <c r="BN195" i="1"/>
  <c r="Y198" i="1"/>
  <c r="Y208" i="1"/>
  <c r="Z207" i="1"/>
  <c r="BN207" i="1"/>
  <c r="BP213" i="1"/>
  <c r="BN213" i="1"/>
  <c r="K607" i="1"/>
  <c r="BP235" i="1"/>
  <c r="BN235" i="1"/>
  <c r="Z235" i="1"/>
  <c r="BP268" i="1"/>
  <c r="BN268" i="1"/>
  <c r="Z268" i="1"/>
  <c r="BP325" i="1"/>
  <c r="BN325" i="1"/>
  <c r="Z325" i="1"/>
  <c r="BP349" i="1"/>
  <c r="BN349" i="1"/>
  <c r="Z349" i="1"/>
  <c r="BP388" i="1"/>
  <c r="BN388" i="1"/>
  <c r="Z388" i="1"/>
  <c r="BP443" i="1"/>
  <c r="BN443" i="1"/>
  <c r="Z443" i="1"/>
  <c r="Y55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Y302" i="1"/>
  <c r="Y501" i="1"/>
  <c r="BP182" i="1"/>
  <c r="BN182" i="1"/>
  <c r="Z182" i="1"/>
  <c r="BP201" i="1"/>
  <c r="BN201" i="1"/>
  <c r="Z201" i="1"/>
  <c r="Y222" i="1"/>
  <c r="BP211" i="1"/>
  <c r="BN211" i="1"/>
  <c r="Z211" i="1"/>
  <c r="BP219" i="1"/>
  <c r="BN219" i="1"/>
  <c r="Z219" i="1"/>
  <c r="BP233" i="1"/>
  <c r="BN233" i="1"/>
  <c r="Z233" i="1"/>
  <c r="BP250" i="1"/>
  <c r="BN250" i="1"/>
  <c r="Z250" i="1"/>
  <c r="M607" i="1"/>
  <c r="Y262" i="1"/>
  <c r="BP261" i="1"/>
  <c r="BN261" i="1"/>
  <c r="Z261" i="1"/>
  <c r="Z262" i="1" s="1"/>
  <c r="BP266" i="1"/>
  <c r="BN266" i="1"/>
  <c r="Z266" i="1"/>
  <c r="BP277" i="1"/>
  <c r="BN277" i="1"/>
  <c r="Z277" i="1"/>
  <c r="BP323" i="1"/>
  <c r="BN323" i="1"/>
  <c r="Z323" i="1"/>
  <c r="BP333" i="1"/>
  <c r="BN333" i="1"/>
  <c r="Z333" i="1"/>
  <c r="Y351" i="1"/>
  <c r="BP347" i="1"/>
  <c r="BN347" i="1"/>
  <c r="Z347" i="1"/>
  <c r="BP372" i="1"/>
  <c r="BN372" i="1"/>
  <c r="Z372" i="1"/>
  <c r="X598" i="1"/>
  <c r="X600" i="1" s="1"/>
  <c r="Z23" i="1"/>
  <c r="BN23" i="1"/>
  <c r="X601" i="1"/>
  <c r="Z29" i="1"/>
  <c r="Z30" i="1" s="1"/>
  <c r="BN29" i="1"/>
  <c r="BP29" i="1"/>
  <c r="Y30" i="1"/>
  <c r="Z35" i="1"/>
  <c r="BN35" i="1"/>
  <c r="Y40" i="1"/>
  <c r="Z39" i="1"/>
  <c r="BN39" i="1"/>
  <c r="Z50" i="1"/>
  <c r="BN50" i="1"/>
  <c r="Z54" i="1"/>
  <c r="BN54" i="1"/>
  <c r="Y62" i="1"/>
  <c r="Z60" i="1"/>
  <c r="BN60" i="1"/>
  <c r="Y69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Y111" i="1"/>
  <c r="Z110" i="1"/>
  <c r="BN110" i="1"/>
  <c r="Y118" i="1"/>
  <c r="Z116" i="1"/>
  <c r="BN116" i="1"/>
  <c r="Y129" i="1"/>
  <c r="Z133" i="1"/>
  <c r="BN133" i="1"/>
  <c r="Z144" i="1"/>
  <c r="BN144" i="1"/>
  <c r="Y150" i="1"/>
  <c r="Z159" i="1"/>
  <c r="BN159" i="1"/>
  <c r="Z167" i="1"/>
  <c r="BN167" i="1"/>
  <c r="Y187" i="1"/>
  <c r="Z179" i="1"/>
  <c r="BN179" i="1"/>
  <c r="J607" i="1"/>
  <c r="BP191" i="1"/>
  <c r="BN191" i="1"/>
  <c r="Z191" i="1"/>
  <c r="BP205" i="1"/>
  <c r="BN205" i="1"/>
  <c r="Z205" i="1"/>
  <c r="BP215" i="1"/>
  <c r="BN215" i="1"/>
  <c r="Z215" i="1"/>
  <c r="Y228" i="1"/>
  <c r="BP224" i="1"/>
  <c r="BN224" i="1"/>
  <c r="Z224" i="1"/>
  <c r="BP237" i="1"/>
  <c r="BN237" i="1"/>
  <c r="Z237" i="1"/>
  <c r="BP254" i="1"/>
  <c r="BN254" i="1"/>
  <c r="Z254" i="1"/>
  <c r="BP273" i="1"/>
  <c r="BN273" i="1"/>
  <c r="Z273" i="1"/>
  <c r="BP310" i="1"/>
  <c r="BN310" i="1"/>
  <c r="Z310" i="1"/>
  <c r="BP327" i="1"/>
  <c r="BN327" i="1"/>
  <c r="Z327" i="1"/>
  <c r="BP341" i="1"/>
  <c r="BN341" i="1"/>
  <c r="Z341" i="1"/>
  <c r="BP355" i="1"/>
  <c r="BN355" i="1"/>
  <c r="Z355" i="1"/>
  <c r="BP382" i="1"/>
  <c r="BN382" i="1"/>
  <c r="Z382" i="1"/>
  <c r="BP392" i="1"/>
  <c r="BN392" i="1"/>
  <c r="Z392" i="1"/>
  <c r="BP398" i="1"/>
  <c r="BN398" i="1"/>
  <c r="Z398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6" i="1"/>
  <c r="BN446" i="1"/>
  <c r="Z446" i="1"/>
  <c r="BP462" i="1"/>
  <c r="BN462" i="1"/>
  <c r="Z462" i="1"/>
  <c r="BP486" i="1"/>
  <c r="BN486" i="1"/>
  <c r="Z486" i="1"/>
  <c r="BP491" i="1"/>
  <c r="BN491" i="1"/>
  <c r="Z491" i="1"/>
  <c r="BP500" i="1"/>
  <c r="BN500" i="1"/>
  <c r="Z500" i="1"/>
  <c r="BP533" i="1"/>
  <c r="BN533" i="1"/>
  <c r="Z533" i="1"/>
  <c r="Y583" i="1"/>
  <c r="BP581" i="1"/>
  <c r="BN581" i="1"/>
  <c r="Z581" i="1"/>
  <c r="Y197" i="1"/>
  <c r="Y229" i="1"/>
  <c r="Y301" i="1"/>
  <c r="Y335" i="1"/>
  <c r="Y344" i="1"/>
  <c r="Y357" i="1"/>
  <c r="Y363" i="1"/>
  <c r="BP386" i="1"/>
  <c r="BN386" i="1"/>
  <c r="Z386" i="1"/>
  <c r="Y400" i="1"/>
  <c r="Y399" i="1"/>
  <c r="BP397" i="1"/>
  <c r="BN397" i="1"/>
  <c r="Z397" i="1"/>
  <c r="Y418" i="1"/>
  <c r="BP416" i="1"/>
  <c r="BN416" i="1"/>
  <c r="Z416" i="1"/>
  <c r="BP435" i="1"/>
  <c r="BN435" i="1"/>
  <c r="Z435" i="1"/>
  <c r="BP437" i="1"/>
  <c r="BN437" i="1"/>
  <c r="Z437" i="1"/>
  <c r="BP441" i="1"/>
  <c r="BN441" i="1"/>
  <c r="Z441" i="1"/>
  <c r="BP457" i="1"/>
  <c r="BN457" i="1"/>
  <c r="Z457" i="1"/>
  <c r="BP463" i="1"/>
  <c r="BN463" i="1"/>
  <c r="Z463" i="1"/>
  <c r="BP490" i="1"/>
  <c r="BN490" i="1"/>
  <c r="Z490" i="1"/>
  <c r="BP497" i="1"/>
  <c r="BN497" i="1"/>
  <c r="Z497" i="1"/>
  <c r="Y535" i="1"/>
  <c r="Y534" i="1"/>
  <c r="BP532" i="1"/>
  <c r="BN532" i="1"/>
  <c r="Z532" i="1"/>
  <c r="BP582" i="1"/>
  <c r="BN582" i="1"/>
  <c r="Z582" i="1"/>
  <c r="Y592" i="1"/>
  <c r="Y591" i="1"/>
  <c r="BP590" i="1"/>
  <c r="BN590" i="1"/>
  <c r="Z590" i="1"/>
  <c r="Z591" i="1" s="1"/>
  <c r="F9" i="1"/>
  <c r="J9" i="1"/>
  <c r="F10" i="1"/>
  <c r="Z22" i="1"/>
  <c r="BN22" i="1"/>
  <c r="BP22" i="1"/>
  <c r="Z24" i="1"/>
  <c r="BN24" i="1"/>
  <c r="Y27" i="1"/>
  <c r="C607" i="1"/>
  <c r="Z36" i="1"/>
  <c r="BN36" i="1"/>
  <c r="BP36" i="1"/>
  <c r="Z38" i="1"/>
  <c r="BN38" i="1"/>
  <c r="Y41" i="1"/>
  <c r="D607" i="1"/>
  <c r="Z49" i="1"/>
  <c r="BN49" i="1"/>
  <c r="BP49" i="1"/>
  <c r="Z51" i="1"/>
  <c r="BN51" i="1"/>
  <c r="Z53" i="1"/>
  <c r="BN53" i="1"/>
  <c r="Y56" i="1"/>
  <c r="Z59" i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BN81" i="1"/>
  <c r="BP81" i="1"/>
  <c r="E607" i="1"/>
  <c r="Z88" i="1"/>
  <c r="BN88" i="1"/>
  <c r="BP88" i="1"/>
  <c r="Y91" i="1"/>
  <c r="Z94" i="1"/>
  <c r="BN94" i="1"/>
  <c r="BP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BN107" i="1"/>
  <c r="BP107" i="1"/>
  <c r="Z109" i="1"/>
  <c r="BN109" i="1"/>
  <c r="Y112" i="1"/>
  <c r="Z115" i="1"/>
  <c r="Z117" i="1" s="1"/>
  <c r="BN115" i="1"/>
  <c r="BP115" i="1"/>
  <c r="Z121" i="1"/>
  <c r="BN121" i="1"/>
  <c r="BP121" i="1"/>
  <c r="Z122" i="1"/>
  <c r="BN122" i="1"/>
  <c r="Z125" i="1"/>
  <c r="BN125" i="1"/>
  <c r="Z126" i="1"/>
  <c r="BN126" i="1"/>
  <c r="Z128" i="1"/>
  <c r="BN128" i="1"/>
  <c r="Z132" i="1"/>
  <c r="BN132" i="1"/>
  <c r="BP132" i="1"/>
  <c r="Y135" i="1"/>
  <c r="G607" i="1"/>
  <c r="Z139" i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07" i="1"/>
  <c r="Y175" i="1"/>
  <c r="Z178" i="1"/>
  <c r="BN178" i="1"/>
  <c r="Z180" i="1"/>
  <c r="BN180" i="1"/>
  <c r="Z183" i="1"/>
  <c r="BN183" i="1"/>
  <c r="Z185" i="1"/>
  <c r="BN185" i="1"/>
  <c r="Y186" i="1"/>
  <c r="Z190" i="1"/>
  <c r="BN190" i="1"/>
  <c r="BP190" i="1"/>
  <c r="Y193" i="1"/>
  <c r="Z196" i="1"/>
  <c r="Z197" i="1" s="1"/>
  <c r="BN196" i="1"/>
  <c r="BP196" i="1"/>
  <c r="Z200" i="1"/>
  <c r="BN200" i="1"/>
  <c r="BP200" i="1"/>
  <c r="Z202" i="1"/>
  <c r="BN202" i="1"/>
  <c r="Z204" i="1"/>
  <c r="BN204" i="1"/>
  <c r="Z206" i="1"/>
  <c r="BN206" i="1"/>
  <c r="Y209" i="1"/>
  <c r="Z212" i="1"/>
  <c r="BN212" i="1"/>
  <c r="Z214" i="1"/>
  <c r="BN214" i="1"/>
  <c r="Z216" i="1"/>
  <c r="BN216" i="1"/>
  <c r="Z218" i="1"/>
  <c r="BN218" i="1"/>
  <c r="Z220" i="1"/>
  <c r="BN220" i="1"/>
  <c r="Y221" i="1"/>
  <c r="Z225" i="1"/>
  <c r="BN225" i="1"/>
  <c r="BP225" i="1"/>
  <c r="Z227" i="1"/>
  <c r="BN227" i="1"/>
  <c r="Z232" i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Y245" i="1"/>
  <c r="Z249" i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Z269" i="1" s="1"/>
  <c r="BN267" i="1"/>
  <c r="Y270" i="1"/>
  <c r="P607" i="1"/>
  <c r="Z274" i="1"/>
  <c r="BN274" i="1"/>
  <c r="Z276" i="1"/>
  <c r="BN276" i="1"/>
  <c r="Y279" i="1"/>
  <c r="Y284" i="1"/>
  <c r="R607" i="1"/>
  <c r="Y297" i="1"/>
  <c r="Z300" i="1"/>
  <c r="Z301" i="1" s="1"/>
  <c r="BN300" i="1"/>
  <c r="BP300" i="1"/>
  <c r="Z305" i="1"/>
  <c r="Z306" i="1" s="1"/>
  <c r="BN305" i="1"/>
  <c r="BP305" i="1"/>
  <c r="Y306" i="1"/>
  <c r="Z309" i="1"/>
  <c r="BN309" i="1"/>
  <c r="BP309" i="1"/>
  <c r="Y312" i="1"/>
  <c r="Y317" i="1"/>
  <c r="U607" i="1"/>
  <c r="Y329" i="1"/>
  <c r="BP320" i="1"/>
  <c r="BP324" i="1"/>
  <c r="BN324" i="1"/>
  <c r="Z324" i="1"/>
  <c r="Y328" i="1"/>
  <c r="BP332" i="1"/>
  <c r="BN332" i="1"/>
  <c r="Z332" i="1"/>
  <c r="BP340" i="1"/>
  <c r="BN340" i="1"/>
  <c r="Z340" i="1"/>
  <c r="BP348" i="1"/>
  <c r="BN348" i="1"/>
  <c r="Z348" i="1"/>
  <c r="Z350" i="1" s="1"/>
  <c r="H9" i="1"/>
  <c r="Y26" i="1"/>
  <c r="Y156" i="1"/>
  <c r="Y192" i="1"/>
  <c r="Y242" i="1"/>
  <c r="Y257" i="1"/>
  <c r="Y269" i="1"/>
  <c r="Y278" i="1"/>
  <c r="Y307" i="1"/>
  <c r="BP322" i="1"/>
  <c r="BN322" i="1"/>
  <c r="Z322" i="1"/>
  <c r="BP326" i="1"/>
  <c r="BN326" i="1"/>
  <c r="Z326" i="1"/>
  <c r="BP334" i="1"/>
  <c r="BN334" i="1"/>
  <c r="Z334" i="1"/>
  <c r="Y336" i="1"/>
  <c r="Y345" i="1"/>
  <c r="BP338" i="1"/>
  <c r="BN338" i="1"/>
  <c r="Z338" i="1"/>
  <c r="BP342" i="1"/>
  <c r="BN342" i="1"/>
  <c r="Z342" i="1"/>
  <c r="Y350" i="1"/>
  <c r="Y358" i="1"/>
  <c r="Y364" i="1"/>
  <c r="Y369" i="1"/>
  <c r="Y375" i="1"/>
  <c r="W607" i="1"/>
  <c r="Y390" i="1"/>
  <c r="BP379" i="1"/>
  <c r="BN379" i="1"/>
  <c r="BP381" i="1"/>
  <c r="BN381" i="1"/>
  <c r="Z381" i="1"/>
  <c r="BP385" i="1"/>
  <c r="BN385" i="1"/>
  <c r="Z385" i="1"/>
  <c r="Y389" i="1"/>
  <c r="BP393" i="1"/>
  <c r="BN393" i="1"/>
  <c r="Z393" i="1"/>
  <c r="Y395" i="1"/>
  <c r="Y403" i="1"/>
  <c r="BP402" i="1"/>
  <c r="BN402" i="1"/>
  <c r="Z402" i="1"/>
  <c r="Z403" i="1" s="1"/>
  <c r="Y404" i="1"/>
  <c r="X607" i="1"/>
  <c r="Y414" i="1"/>
  <c r="BP407" i="1"/>
  <c r="BN407" i="1"/>
  <c r="Z407" i="1"/>
  <c r="BP411" i="1"/>
  <c r="BN411" i="1"/>
  <c r="Z411" i="1"/>
  <c r="BP422" i="1"/>
  <c r="BN422" i="1"/>
  <c r="Z422" i="1"/>
  <c r="Y426" i="1"/>
  <c r="Y430" i="1"/>
  <c r="BP429" i="1"/>
  <c r="BN429" i="1"/>
  <c r="Z429" i="1"/>
  <c r="Z430" i="1" s="1"/>
  <c r="Y431" i="1"/>
  <c r="BP439" i="1"/>
  <c r="BN439" i="1"/>
  <c r="Z439" i="1"/>
  <c r="BP442" i="1"/>
  <c r="BN442" i="1"/>
  <c r="Z442" i="1"/>
  <c r="Y447" i="1"/>
  <c r="BP451" i="1"/>
  <c r="BN451" i="1"/>
  <c r="Z451" i="1"/>
  <c r="Z452" i="1" s="1"/>
  <c r="Y453" i="1"/>
  <c r="Z607" i="1"/>
  <c r="Y459" i="1"/>
  <c r="BP456" i="1"/>
  <c r="BN456" i="1"/>
  <c r="Z456" i="1"/>
  <c r="Z458" i="1" s="1"/>
  <c r="BP464" i="1"/>
  <c r="BN464" i="1"/>
  <c r="Z464" i="1"/>
  <c r="Y466" i="1"/>
  <c r="AA607" i="1"/>
  <c r="Y471" i="1"/>
  <c r="BP469" i="1"/>
  <c r="BN469" i="1"/>
  <c r="Z469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Z353" i="1"/>
  <c r="BN353" i="1"/>
  <c r="BP353" i="1"/>
  <c r="Z354" i="1"/>
  <c r="BN354" i="1"/>
  <c r="Z356" i="1"/>
  <c r="BN356" i="1"/>
  <c r="Z360" i="1"/>
  <c r="BN360" i="1"/>
  <c r="BP360" i="1"/>
  <c r="Z362" i="1"/>
  <c r="BN362" i="1"/>
  <c r="Z367" i="1"/>
  <c r="Z368" i="1" s="1"/>
  <c r="BN367" i="1"/>
  <c r="BP367" i="1"/>
  <c r="Y368" i="1"/>
  <c r="Z371" i="1"/>
  <c r="BN371" i="1"/>
  <c r="BP371" i="1"/>
  <c r="Z373" i="1"/>
  <c r="BN373" i="1"/>
  <c r="Z379" i="1"/>
  <c r="BP383" i="1"/>
  <c r="BN383" i="1"/>
  <c r="Z383" i="1"/>
  <c r="BP387" i="1"/>
  <c r="BN387" i="1"/>
  <c r="Z387" i="1"/>
  <c r="Y394" i="1"/>
  <c r="BP409" i="1"/>
  <c r="BN409" i="1"/>
  <c r="Z409" i="1"/>
  <c r="Y413" i="1"/>
  <c r="BP417" i="1"/>
  <c r="BN417" i="1"/>
  <c r="Z417" i="1"/>
  <c r="Z418" i="1" s="1"/>
  <c r="Y419" i="1"/>
  <c r="Y427" i="1"/>
  <c r="BP421" i="1"/>
  <c r="BN421" i="1"/>
  <c r="Z421" i="1"/>
  <c r="BP424" i="1"/>
  <c r="BN424" i="1"/>
  <c r="Z424" i="1"/>
  <c r="BP440" i="1"/>
  <c r="BN440" i="1"/>
  <c r="Z440" i="1"/>
  <c r="BP445" i="1"/>
  <c r="BN445" i="1"/>
  <c r="Z445" i="1"/>
  <c r="Y452" i="1"/>
  <c r="Y458" i="1"/>
  <c r="Y465" i="1"/>
  <c r="BP461" i="1"/>
  <c r="BN461" i="1"/>
  <c r="Z461" i="1"/>
  <c r="BP470" i="1"/>
  <c r="BN470" i="1"/>
  <c r="Z470" i="1"/>
  <c r="Y472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Y524" i="1"/>
  <c r="Y530" i="1"/>
  <c r="Y529" i="1"/>
  <c r="BP526" i="1"/>
  <c r="BN526" i="1"/>
  <c r="Z526" i="1"/>
  <c r="Y607" i="1"/>
  <c r="Y448" i="1"/>
  <c r="AD607" i="1"/>
  <c r="Y545" i="1"/>
  <c r="BP542" i="1"/>
  <c r="BN542" i="1"/>
  <c r="Z542" i="1"/>
  <c r="BP544" i="1"/>
  <c r="BN544" i="1"/>
  <c r="Z544" i="1"/>
  <c r="Y546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63" i="1"/>
  <c r="Y577" i="1"/>
  <c r="BP573" i="1"/>
  <c r="BN573" i="1"/>
  <c r="Z573" i="1"/>
  <c r="BP575" i="1"/>
  <c r="BN575" i="1"/>
  <c r="Z575" i="1"/>
  <c r="AE607" i="1"/>
  <c r="Z527" i="1"/>
  <c r="BN527" i="1"/>
  <c r="Z539" i="1"/>
  <c r="BN539" i="1"/>
  <c r="BP539" i="1"/>
  <c r="Z540" i="1"/>
  <c r="BN540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578" i="1"/>
  <c r="Y587" i="1"/>
  <c r="BP586" i="1"/>
  <c r="BN586" i="1"/>
  <c r="Z586" i="1"/>
  <c r="Z587" i="1" s="1"/>
  <c r="Y588" i="1"/>
  <c r="Y584" i="1"/>
  <c r="Z594" i="1"/>
  <c r="Z595" i="1" s="1"/>
  <c r="BN594" i="1"/>
  <c r="BP594" i="1"/>
  <c r="Y595" i="1"/>
  <c r="Z570" i="1" l="1"/>
  <c r="Z465" i="1"/>
  <c r="Z363" i="1"/>
  <c r="Z328" i="1"/>
  <c r="Z311" i="1"/>
  <c r="Z228" i="1"/>
  <c r="Z192" i="1"/>
  <c r="Z140" i="1"/>
  <c r="Z129" i="1"/>
  <c r="Z62" i="1"/>
  <c r="Z55" i="1"/>
  <c r="Z534" i="1"/>
  <c r="Z399" i="1"/>
  <c r="Z335" i="1"/>
  <c r="Z447" i="1"/>
  <c r="Z394" i="1"/>
  <c r="Z278" i="1"/>
  <c r="Z257" i="1"/>
  <c r="Z241" i="1"/>
  <c r="Z221" i="1"/>
  <c r="Z208" i="1"/>
  <c r="Z186" i="1"/>
  <c r="Z163" i="1"/>
  <c r="Z134" i="1"/>
  <c r="Z111" i="1"/>
  <c r="Z102" i="1"/>
  <c r="Z90" i="1"/>
  <c r="Z83" i="1"/>
  <c r="Z77" i="1"/>
  <c r="Z68" i="1"/>
  <c r="Z40" i="1"/>
  <c r="Z583" i="1"/>
  <c r="Z577" i="1"/>
  <c r="Z562" i="1"/>
  <c r="Z426" i="1"/>
  <c r="Z374" i="1"/>
  <c r="Z357" i="1"/>
  <c r="Z523" i="1"/>
  <c r="Z471" i="1"/>
  <c r="Z413" i="1"/>
  <c r="Y597" i="1"/>
  <c r="Y598" i="1"/>
  <c r="Z545" i="1"/>
  <c r="Z529" i="1"/>
  <c r="Z501" i="1"/>
  <c r="Z389" i="1"/>
  <c r="Z344" i="1"/>
  <c r="Y601" i="1"/>
  <c r="Y599" i="1"/>
  <c r="Z26" i="1"/>
  <c r="Z602" i="1" s="1"/>
  <c r="Y600" i="1" l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<sst xmlns="http://schemas.openxmlformats.org/spreadsheetml/2006/main" count="2786" uniqueCount="1001">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</sst>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45742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Среда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0.41666666666666669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500</v>
      </c>
      <c r="Y35" s="68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46.296296296296291</v>
      </c>
      <c r="Y40" s="689">
        <f>IFERROR(Y35/H35,"0")+IFERROR(Y36/H36,"0")+IFERROR(Y37/H37,"0")+IFERROR(Y38/H38,"0")+IFERROR(Y39/H39,"0")</f>
        <v>47</v>
      </c>
      <c r="Z40" s="689">
        <f>IFERROR(IF(Z35="",0,Z35),"0")+IFERROR(IF(Z36="",0,Z36),"0")+IFERROR(IF(Z37="",0,Z37),"0")+IFERROR(IF(Z38="",0,Z38),"0")+IFERROR(IF(Z39="",0,Z39),"0")</f>
        <v>0.89205999999999996</v>
      </c>
      <c r="AA40" s="690"/>
      <c r="AB40" s="690"/>
      <c r="AC40" s="690"/>
    </row>
    <row r="41" spans="1:68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500</v>
      </c>
      <c r="Y41" s="689">
        <f>IFERROR(SUM(Y35:Y39),"0")</f>
        <v>507.6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500</v>
      </c>
      <c r="Y49" s="688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46.296296296296291</v>
      </c>
      <c r="Y55" s="689">
        <f>IFERROR(Y48/H48,"0")+IFERROR(Y49/H49,"0")+IFERROR(Y50/H50,"0")+IFERROR(Y51/H51,"0")+IFERROR(Y52/H52,"0")+IFERROR(Y53/H53,"0")+IFERROR(Y54/H54,"0")</f>
        <v>47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500</v>
      </c>
      <c r="Y56" s="689">
        <f>IFERROR(SUM(Y48:Y54),"0")</f>
        <v>507.6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700</v>
      </c>
      <c r="Y87" s="688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64.81481481481481</v>
      </c>
      <c r="Y90" s="689">
        <f>IFERROR(Y87/H87,"0")+IFERROR(Y88/H88,"0")+IFERROR(Y89/H89,"0")</f>
        <v>65</v>
      </c>
      <c r="Z90" s="689">
        <f>IFERROR(IF(Z87="",0,Z87),"0")+IFERROR(IF(Z88="",0,Z88),"0")+IFERROR(IF(Z89="",0,Z89),"0")</f>
        <v>1.2337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700</v>
      </c>
      <c r="Y91" s="689">
        <f>IFERROR(SUM(Y87:Y89),"0")</f>
        <v>702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500</v>
      </c>
      <c r="Y94" s="688">
        <f t="shared" si="10"/>
        <v>504</v>
      </c>
      <c r="Z94" s="36">
        <f>IFERROR(IF(Y94=0,"",ROUNDUP(Y94/H94,0)*0.01898),"")</f>
        <v>1.1388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530.89285714285711</v>
      </c>
      <c r="BN94" s="64">
        <f t="shared" si="12"/>
        <v>535.14</v>
      </c>
      <c r="BO94" s="64">
        <f t="shared" si="13"/>
        <v>0.93005952380952372</v>
      </c>
      <c r="BP94" s="64">
        <f t="shared" si="14"/>
        <v>0.9375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225</v>
      </c>
      <c r="Y98" s="688">
        <f t="shared" si="10"/>
        <v>226.8</v>
      </c>
      <c r="Z98" s="36">
        <f>IFERROR(IF(Y98=0,"",ROUNDUP(Y98/H98,0)*0.00651),"")</f>
        <v>0.54683999999999999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246</v>
      </c>
      <c r="BN98" s="64">
        <f t="shared" si="12"/>
        <v>247.96799999999999</v>
      </c>
      <c r="BO98" s="64">
        <f t="shared" si="13"/>
        <v>0.45787545787545786</v>
      </c>
      <c r="BP98" s="64">
        <f t="shared" si="14"/>
        <v>0.46153846153846156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142.85714285714283</v>
      </c>
      <c r="Y102" s="689">
        <f>IFERROR(Y93/H93,"0")+IFERROR(Y94/H94,"0")+IFERROR(Y95/H95,"0")+IFERROR(Y96/H96,"0")+IFERROR(Y97/H97,"0")+IFERROR(Y98/H98,"0")+IFERROR(Y99/H99,"0")+IFERROR(Y100/H100,"0")+IFERROR(Y101/H101,"0")</f>
        <v>144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1.68564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725</v>
      </c>
      <c r="Y103" s="689">
        <f>IFERROR(SUM(Y93:Y101),"0")</f>
        <v>730.8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700</v>
      </c>
      <c r="Y107" s="688">
        <f>IFERROR(IF(X107="",0,CEILING((X107/$H107),1)*$H107),"")</f>
        <v>705.59999999999991</v>
      </c>
      <c r="Z107" s="36">
        <f>IFERROR(IF(Y107=0,"",ROUNDUP(Y107/H107,0)*0.01898),"")</f>
        <v>1.19574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727.1875</v>
      </c>
      <c r="BN107" s="64">
        <f>IFERROR(Y107*I107/H107,"0")</f>
        <v>733.005</v>
      </c>
      <c r="BO107" s="64">
        <f>IFERROR(1/J107*(X107/H107),"0")</f>
        <v>0.97656250000000011</v>
      </c>
      <c r="BP107" s="64">
        <f>IFERROR(1/J107*(Y107/H107),"0")</f>
        <v>0.98437499999999989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62.500000000000007</v>
      </c>
      <c r="Y111" s="689">
        <f>IFERROR(Y106/H106,"0")+IFERROR(Y107/H107,"0")+IFERROR(Y108/H108,"0")+IFERROR(Y109/H109,"0")+IFERROR(Y110/H110,"0")</f>
        <v>62.999999999999993</v>
      </c>
      <c r="Z111" s="689">
        <f>IFERROR(IF(Z106="",0,Z106),"0")+IFERROR(IF(Z107="",0,Z107),"0")+IFERROR(IF(Z108="",0,Z108),"0")+IFERROR(IF(Z109="",0,Z109),"0")+IFERROR(IF(Z110="",0,Z110),"0")</f>
        <v>1.19574</v>
      </c>
      <c r="AA111" s="690"/>
      <c r="AB111" s="690"/>
      <c r="AC111" s="690"/>
    </row>
    <row r="112" spans="1:68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700</v>
      </c>
      <c r="Y112" s="689">
        <f>IFERROR(SUM(Y106:Y110),"0")</f>
        <v>705.59999999999991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500</v>
      </c>
      <c r="Y121" s="688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675</v>
      </c>
      <c r="Y125" s="688">
        <f t="shared" si="15"/>
        <v>675</v>
      </c>
      <c r="Z125" s="36">
        <f t="shared" si="20"/>
        <v>1.6274999999999999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737.99999999999989</v>
      </c>
      <c r="BN125" s="64">
        <f t="shared" si="17"/>
        <v>737.99999999999989</v>
      </c>
      <c r="BO125" s="64">
        <f t="shared" si="18"/>
        <v>1.3736263736263736</v>
      </c>
      <c r="BP125" s="64">
        <f t="shared" si="19"/>
        <v>1.3736263736263736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309.52380952380952</v>
      </c>
      <c r="Y129" s="689">
        <f>IFERROR(Y120/H120,"0")+IFERROR(Y121/H121,"0")+IFERROR(Y122/H122,"0")+IFERROR(Y123/H123,"0")+IFERROR(Y124/H124,"0")+IFERROR(Y125/H125,"0")+IFERROR(Y126/H126,"0")+IFERROR(Y127/H127,"0")+IFERROR(Y128/H128,"0")</f>
        <v>310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2.7663000000000002</v>
      </c>
      <c r="AA129" s="690"/>
      <c r="AB129" s="690"/>
      <c r="AC129" s="690"/>
    </row>
    <row r="130" spans="1:68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1175</v>
      </c>
      <c r="Y130" s="689">
        <f>IFERROR(SUM(Y120:Y128),"0")</f>
        <v>1179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hidden="1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hidden="1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100</v>
      </c>
      <c r="Y211" s="688">
        <f t="shared" ref="Y211:Y220" si="31">IFERROR(IF(X211="",0,CEILING((X211/$H211),1)*$H211),"")</f>
        <v>105.3</v>
      </c>
      <c r="Z211" s="36">
        <f>IFERROR(IF(Y211=0,"",ROUNDUP(Y211/H211,0)*0.01898),"")</f>
        <v>0.24674000000000001</v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106.4074074074074</v>
      </c>
      <c r="BN211" s="64">
        <f t="shared" ref="BN211:BN220" si="33">IFERROR(Y211*I211/H211,"0")</f>
        <v>112.047</v>
      </c>
      <c r="BO211" s="64">
        <f t="shared" ref="BO211:BO220" si="34">IFERROR(1/J211*(X211/H211),"0")</f>
        <v>0.19290123456790123</v>
      </c>
      <c r="BP211" s="64">
        <f t="shared" ref="BP211:BP220" si="35">IFERROR(1/J211*(Y211/H211),"0")</f>
        <v>0.203125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200</v>
      </c>
      <c r="Y216" s="688">
        <f t="shared" si="31"/>
        <v>201.6</v>
      </c>
      <c r="Z216" s="36">
        <f t="shared" si="36"/>
        <v>0.54683999999999999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221</v>
      </c>
      <c r="BN216" s="64">
        <f t="shared" si="33"/>
        <v>222.768</v>
      </c>
      <c r="BO216" s="64">
        <f t="shared" si="34"/>
        <v>0.45787545787545797</v>
      </c>
      <c r="BP216" s="64">
        <f t="shared" si="35"/>
        <v>0.46153846153846156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60</v>
      </c>
      <c r="Y217" s="688">
        <f t="shared" si="31"/>
        <v>60</v>
      </c>
      <c r="Z217" s="36">
        <f t="shared" si="36"/>
        <v>0.16275000000000001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66.300000000000011</v>
      </c>
      <c r="BN217" s="64">
        <f t="shared" si="33"/>
        <v>66.300000000000011</v>
      </c>
      <c r="BO217" s="64">
        <f t="shared" si="34"/>
        <v>0.13736263736263737</v>
      </c>
      <c r="BP217" s="64">
        <f t="shared" si="35"/>
        <v>0.13736263736263737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120.67901234567903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122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0.9563299999999999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360</v>
      </c>
      <c r="Y222" s="689">
        <f>IFERROR(SUM(Y211:Y220),"0")</f>
        <v>366.9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hidden="1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200</v>
      </c>
      <c r="Y338" s="688">
        <f t="shared" ref="Y338:Y343" si="52">IFERROR(IF(X338="",0,CEILING((X338/$H338),1)*$H338),"")</f>
        <v>202.79999999999998</v>
      </c>
      <c r="Z338" s="36">
        <f>IFERROR(IF(Y338=0,"",ROUNDUP(Y338/H338,0)*0.01898),"")</f>
        <v>0.49348000000000003</v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213.15384615384619</v>
      </c>
      <c r="BN338" s="64">
        <f t="shared" ref="BN338:BN343" si="54">IFERROR(Y338*I338/H338,"0")</f>
        <v>216.13799999999998</v>
      </c>
      <c r="BO338" s="64">
        <f t="shared" ref="BO338:BO343" si="55">IFERROR(1/J338*(X338/H338),"0")</f>
        <v>0.40064102564102566</v>
      </c>
      <c r="BP338" s="64">
        <f t="shared" ref="BP338:BP343" si="56">IFERROR(1/J338*(Y338/H338),"0")</f>
        <v>0.40625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25.641025641025642</v>
      </c>
      <c r="Y344" s="689">
        <f>IFERROR(Y338/H338,"0")+IFERROR(Y339/H339,"0")+IFERROR(Y340/H340,"0")+IFERROR(Y341/H341,"0")+IFERROR(Y342/H342,"0")+IFERROR(Y343/H343,"0")</f>
        <v>26</v>
      </c>
      <c r="Z344" s="689">
        <f>IFERROR(IF(Z338="",0,Z338),"0")+IFERROR(IF(Z339="",0,Z339),"0")+IFERROR(IF(Z340="",0,Z340),"0")+IFERROR(IF(Z341="",0,Z341),"0")+IFERROR(IF(Z342="",0,Z342),"0")+IFERROR(IF(Z343="",0,Z343),"0")</f>
        <v>0.49348000000000003</v>
      </c>
      <c r="AA344" s="690"/>
      <c r="AB344" s="690"/>
      <c r="AC344" s="690"/>
    </row>
    <row r="345" spans="1:68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200</v>
      </c>
      <c r="Y345" s="689">
        <f>IFERROR(SUM(Y338:Y343),"0")</f>
        <v>202.79999999999998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100</v>
      </c>
      <c r="Y348" s="688">
        <f>IFERROR(IF(X348="",0,CEILING((X348/$H348),1)*$H348),"")</f>
        <v>101.39999999999999</v>
      </c>
      <c r="Z348" s="36">
        <f>IFERROR(IF(Y348=0,"",ROUNDUP(Y348/H348,0)*0.01898),"")</f>
        <v>0.24674000000000001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106.65384615384617</v>
      </c>
      <c r="BN348" s="64">
        <f>IFERROR(Y348*I348/H348,"0")</f>
        <v>108.14700000000001</v>
      </c>
      <c r="BO348" s="64">
        <f>IFERROR(1/J348*(X348/H348),"0")</f>
        <v>0.20032051282051283</v>
      </c>
      <c r="BP348" s="64">
        <f>IFERROR(1/J348*(Y348/H348),"0")</f>
        <v>0.203125</v>
      </c>
    </row>
    <row r="349" spans="1:68" ht="16.5" hidden="1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12.820512820512821</v>
      </c>
      <c r="Y350" s="689">
        <f>IFERROR(Y347/H347,"0")+IFERROR(Y348/H348,"0")+IFERROR(Y349/H349,"0")</f>
        <v>13</v>
      </c>
      <c r="Z350" s="689">
        <f>IFERROR(IF(Z347="",0,Z347),"0")+IFERROR(IF(Z348="",0,Z348),"0")+IFERROR(IF(Z349="",0,Z349),"0")</f>
        <v>0.24674000000000001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100</v>
      </c>
      <c r="Y351" s="689">
        <f>IFERROR(SUM(Y347:Y349),"0")</f>
        <v>101.39999999999999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25.5</v>
      </c>
      <c r="Y356" s="688">
        <f>IFERROR(IF(X356="",0,CEILING((X356/$H356),1)*$H356),"")</f>
        <v>25.5</v>
      </c>
      <c r="Z356" s="36">
        <f>IFERROR(IF(Y356=0,"",ROUNDUP(Y356/H356,0)*0.00651),"")</f>
        <v>6.5100000000000005E-2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28.8</v>
      </c>
      <c r="BN356" s="64">
        <f>IFERROR(Y356*I356/H356,"0")</f>
        <v>28.8</v>
      </c>
      <c r="BO356" s="64">
        <f>IFERROR(1/J356*(X356/H356),"0")</f>
        <v>5.4945054945054951E-2</v>
      </c>
      <c r="BP356" s="64">
        <f>IFERROR(1/J356*(Y356/H356),"0")</f>
        <v>5.4945054945054951E-2</v>
      </c>
    </row>
    <row r="357" spans="1:68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10</v>
      </c>
      <c r="Y357" s="689">
        <f>IFERROR(Y353/H353,"0")+IFERROR(Y354/H354,"0")+IFERROR(Y355/H355,"0")+IFERROR(Y356/H356,"0")</f>
        <v>10</v>
      </c>
      <c r="Z357" s="689">
        <f>IFERROR(IF(Z353="",0,Z353),"0")+IFERROR(IF(Z354="",0,Z354),"0")+IFERROR(IF(Z355="",0,Z355),"0")+IFERROR(IF(Z356="",0,Z356),"0")</f>
        <v>6.5100000000000005E-2</v>
      </c>
      <c r="AA357" s="690"/>
      <c r="AB357" s="690"/>
      <c r="AC357" s="690"/>
    </row>
    <row r="358" spans="1:68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25.5</v>
      </c>
      <c r="Y358" s="689">
        <f>IFERROR(SUM(Y353:Y356),"0")</f>
        <v>25.5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294</v>
      </c>
      <c r="Y372" s="688">
        <f>IFERROR(IF(X372="",0,CEILING((X372/$H372),1)*$H372),"")</f>
        <v>294</v>
      </c>
      <c r="Z372" s="36">
        <f>IFERROR(IF(Y372=0,"",ROUNDUP(Y372/H372,0)*0.00651),"")</f>
        <v>0.91139999999999999</v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329.28</v>
      </c>
      <c r="BN372" s="64">
        <f>IFERROR(Y372*I372/H372,"0")</f>
        <v>329.28</v>
      </c>
      <c r="BO372" s="64">
        <f>IFERROR(1/J372*(X372/H372),"0")</f>
        <v>0.76923076923076927</v>
      </c>
      <c r="BP372" s="64">
        <f>IFERROR(1/J372*(Y372/H372),"0")</f>
        <v>0.76923076923076927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147</v>
      </c>
      <c r="Y373" s="688">
        <f>IFERROR(IF(X373="",0,CEILING((X373/$H373),1)*$H373),"")</f>
        <v>147</v>
      </c>
      <c r="Z373" s="36">
        <f>IFERROR(IF(Y373=0,"",ROUNDUP(Y373/H373,0)*0.00651),"")</f>
        <v>0.45569999999999999</v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163.79999999999998</v>
      </c>
      <c r="BN373" s="64">
        <f>IFERROR(Y373*I373/H373,"0")</f>
        <v>163.79999999999998</v>
      </c>
      <c r="BO373" s="64">
        <f>IFERROR(1/J373*(X373/H373),"0")</f>
        <v>0.38461538461538464</v>
      </c>
      <c r="BP373" s="64">
        <f>IFERROR(1/J373*(Y373/H373),"0")</f>
        <v>0.38461538461538464</v>
      </c>
    </row>
    <row r="374" spans="1:68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210</v>
      </c>
      <c r="Y374" s="689">
        <f>IFERROR(Y371/H371,"0")+IFERROR(Y372/H372,"0")+IFERROR(Y373/H373,"0")</f>
        <v>210</v>
      </c>
      <c r="Z374" s="689">
        <f>IFERROR(IF(Z371="",0,Z371),"0")+IFERROR(IF(Z372="",0,Z372),"0")+IFERROR(IF(Z373="",0,Z373),"0")</f>
        <v>1.3671</v>
      </c>
      <c r="AA374" s="690"/>
      <c r="AB374" s="690"/>
      <c r="AC374" s="690"/>
    </row>
    <row r="375" spans="1:68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441</v>
      </c>
      <c r="Y375" s="689">
        <f>IFERROR(SUM(Y371:Y373),"0")</f>
        <v>441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500</v>
      </c>
      <c r="Y379" s="688">
        <f t="shared" ref="Y379:Y388" si="57">IFERROR(IF(X379="",0,CEILING((X379/$H379),1)*$H379),"")</f>
        <v>510</v>
      </c>
      <c r="Z379" s="36">
        <f>IFERROR(IF(Y379=0,"",ROUNDUP(Y379/H379,0)*0.02175),"")</f>
        <v>0.73949999999999994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516</v>
      </c>
      <c r="BN379" s="64">
        <f t="shared" ref="BN379:BN388" si="59">IFERROR(Y379*I379/H379,"0")</f>
        <v>526.32000000000005</v>
      </c>
      <c r="BO379" s="64">
        <f t="shared" ref="BO379:BO388" si="60">IFERROR(1/J379*(X379/H379),"0")</f>
        <v>0.69444444444444442</v>
      </c>
      <c r="BP379" s="64">
        <f t="shared" ref="BP379:BP388" si="61">IFERROR(1/J379*(Y379/H379),"0")</f>
        <v>0.70833333333333326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500</v>
      </c>
      <c r="Y381" s="688">
        <f t="shared" si="57"/>
        <v>510</v>
      </c>
      <c r="Z381" s="36">
        <f>IFERROR(IF(Y381=0,"",ROUNDUP(Y381/H381,0)*0.02175),"")</f>
        <v>0.73949999999999994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516</v>
      </c>
      <c r="BN381" s="64">
        <f t="shared" si="59"/>
        <v>526.32000000000005</v>
      </c>
      <c r="BO381" s="64">
        <f t="shared" si="60"/>
        <v>0.69444444444444442</v>
      </c>
      <c r="BP381" s="64">
        <f t="shared" si="61"/>
        <v>0.70833333333333326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500</v>
      </c>
      <c r="Y384" s="688">
        <f t="shared" si="57"/>
        <v>510</v>
      </c>
      <c r="Z384" s="36">
        <f>IFERROR(IF(Y384=0,"",ROUNDUP(Y384/H384,0)*0.02175),"")</f>
        <v>0.73949999999999994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516</v>
      </c>
      <c r="BN384" s="64">
        <f t="shared" si="59"/>
        <v>526.32000000000005</v>
      </c>
      <c r="BO384" s="64">
        <f t="shared" si="60"/>
        <v>0.69444444444444442</v>
      </c>
      <c r="BP384" s="64">
        <f t="shared" si="61"/>
        <v>0.70833333333333326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100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102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2.2184999999999997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1500</v>
      </c>
      <c r="Y390" s="689">
        <f>IFERROR(SUM(Y379:Y388),"0")</f>
        <v>1530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500</v>
      </c>
      <c r="Y392" s="688">
        <f>IFERROR(IF(X392="",0,CEILING((X392/$H392),1)*$H392),"")</f>
        <v>510</v>
      </c>
      <c r="Z392" s="36">
        <f>IFERROR(IF(Y392=0,"",ROUNDUP(Y392/H392,0)*0.02175),"")</f>
        <v>0.73949999999999994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516</v>
      </c>
      <c r="BN392" s="64">
        <f>IFERROR(Y392*I392/H392,"0")</f>
        <v>526.32000000000005</v>
      </c>
      <c r="BO392" s="64">
        <f>IFERROR(1/J392*(X392/H392),"0")</f>
        <v>0.69444444444444442</v>
      </c>
      <c r="BP392" s="64">
        <f>IFERROR(1/J392*(Y392/H392),"0")</f>
        <v>0.70833333333333326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33.333333333333336</v>
      </c>
      <c r="Y394" s="689">
        <f>IFERROR(Y392/H392,"0")+IFERROR(Y393/H393,"0")</f>
        <v>34</v>
      </c>
      <c r="Z394" s="689">
        <f>IFERROR(IF(Z392="",0,Z392),"0")+IFERROR(IF(Z393="",0,Z393),"0")</f>
        <v>0.73949999999999994</v>
      </c>
      <c r="AA394" s="690"/>
      <c r="AB394" s="690"/>
      <c r="AC394" s="690"/>
    </row>
    <row r="395" spans="1:68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500</v>
      </c>
      <c r="Y395" s="689">
        <f>IFERROR(SUM(Y392:Y393),"0")</f>
        <v>510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hidden="1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4000</v>
      </c>
      <c r="Y421" s="688">
        <f>IFERROR(IF(X421="",0,CEILING((X421/$H421),1)*$H421),"")</f>
        <v>4005</v>
      </c>
      <c r="Z421" s="36">
        <f>IFERROR(IF(Y421=0,"",ROUNDUP(Y421/H421,0)*0.01898),"")</f>
        <v>8.4460999999999995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4230.666666666667</v>
      </c>
      <c r="BN421" s="64">
        <f>IFERROR(Y421*I421/H421,"0")</f>
        <v>4235.9549999999999</v>
      </c>
      <c r="BO421" s="64">
        <f>IFERROR(1/J421*(X421/H421),"0")</f>
        <v>6.9444444444444446</v>
      </c>
      <c r="BP421" s="64">
        <f>IFERROR(1/J421*(Y421/H421),"0")</f>
        <v>6.953125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200</v>
      </c>
      <c r="Y423" s="688">
        <f>IFERROR(IF(X423="",0,CEILING((X423/$H423),1)*$H423),"")</f>
        <v>201.6</v>
      </c>
      <c r="Z423" s="36">
        <f>IFERROR(IF(Y423=0,"",ROUNDUP(Y423/H423,0)*0.00651),"")</f>
        <v>0.54683999999999999</v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222.00000000000003</v>
      </c>
      <c r="BN423" s="64">
        <f>IFERROR(Y423*I423/H423,"0")</f>
        <v>223.77600000000001</v>
      </c>
      <c r="BO423" s="64">
        <f>IFERROR(1/J423*(X423/H423),"0")</f>
        <v>0.45787545787545797</v>
      </c>
      <c r="BP423" s="64">
        <f>IFERROR(1/J423*(Y423/H423),"0")</f>
        <v>0.46153846153846156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527.77777777777783</v>
      </c>
      <c r="Y426" s="689">
        <f>IFERROR(Y421/H421,"0")+IFERROR(Y422/H422,"0")+IFERROR(Y423/H423,"0")+IFERROR(Y424/H424,"0")+IFERROR(Y425/H425,"0")</f>
        <v>529</v>
      </c>
      <c r="Z426" s="689">
        <f>IFERROR(IF(Z421="",0,Z421),"0")+IFERROR(IF(Z422="",0,Z422),"0")+IFERROR(IF(Z423="",0,Z423),"0")+IFERROR(IF(Z424="",0,Z424),"0")+IFERROR(IF(Z425="",0,Z425),"0")</f>
        <v>8.992939999999999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4200</v>
      </c>
      <c r="Y427" s="689">
        <f>IFERROR(SUM(Y421:Y425),"0")</f>
        <v>4206.6000000000004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hidden="1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hidden="1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250</v>
      </c>
      <c r="Y485" s="688">
        <f t="shared" ref="Y485:Y500" si="73">IFERROR(IF(X485="",0,CEILING((X485/$H485),1)*$H485),"")</f>
        <v>253.44</v>
      </c>
      <c r="Z485" s="36">
        <f t="shared" ref="Z485:Z490" si="74">IFERROR(IF(Y485=0,"",ROUNDUP(Y485/H485,0)*0.01196),"")</f>
        <v>0.57408000000000003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267.04545454545456</v>
      </c>
      <c r="BN485" s="64">
        <f t="shared" ref="BN485:BN500" si="76">IFERROR(Y485*I485/H485,"0")</f>
        <v>270.71999999999997</v>
      </c>
      <c r="BO485" s="64">
        <f t="shared" ref="BO485:BO500" si="77">IFERROR(1/J485*(X485/H485),"0")</f>
        <v>0.45527389277389274</v>
      </c>
      <c r="BP485" s="64">
        <f t="shared" ref="BP485:BP500" si="78">IFERROR(1/J485*(Y485/H485),"0")</f>
        <v>0.46153846153846156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400</v>
      </c>
      <c r="Y486" s="688">
        <f t="shared" si="73"/>
        <v>401.28000000000003</v>
      </c>
      <c r="Z486" s="36">
        <f t="shared" si="74"/>
        <v>0.90895999999999999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427.27272727272725</v>
      </c>
      <c r="BN486" s="64">
        <f t="shared" si="76"/>
        <v>428.64</v>
      </c>
      <c r="BO486" s="64">
        <f t="shared" si="77"/>
        <v>0.72843822843822836</v>
      </c>
      <c r="BP486" s="64">
        <f t="shared" si="78"/>
        <v>0.73076923076923084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1000</v>
      </c>
      <c r="Y487" s="688">
        <f t="shared" si="73"/>
        <v>1003.2</v>
      </c>
      <c r="Z487" s="36">
        <f t="shared" si="74"/>
        <v>2.2724000000000002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1068.1818181818182</v>
      </c>
      <c r="BN487" s="64">
        <f t="shared" si="76"/>
        <v>1071.5999999999999</v>
      </c>
      <c r="BO487" s="64">
        <f t="shared" si="77"/>
        <v>1.821095571095571</v>
      </c>
      <c r="BP487" s="64">
        <f t="shared" si="78"/>
        <v>1.8269230769230771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1000</v>
      </c>
      <c r="Y489" s="688">
        <f t="shared" si="73"/>
        <v>1003.2</v>
      </c>
      <c r="Z489" s="36">
        <f t="shared" si="74"/>
        <v>2.2724000000000002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1068.1818181818182</v>
      </c>
      <c r="BN489" s="64">
        <f t="shared" si="76"/>
        <v>1071.5999999999999</v>
      </c>
      <c r="BO489" s="64">
        <f t="shared" si="77"/>
        <v>1.821095571095571</v>
      </c>
      <c r="BP489" s="64">
        <f t="shared" si="78"/>
        <v>1.8269230769230771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501.89393939393938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504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6.0278400000000003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2650</v>
      </c>
      <c r="Y502" s="689">
        <f>IFERROR(SUM(Y485:Y500),"0")</f>
        <v>2661.12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1000</v>
      </c>
      <c r="Y504" s="688">
        <f>IFERROR(IF(X504="",0,CEILING((X504/$H504),1)*$H504),"")</f>
        <v>1003.2</v>
      </c>
      <c r="Z504" s="36">
        <f>IFERROR(IF(Y504=0,"",ROUNDUP(Y504/H504,0)*0.01196),"")</f>
        <v>2.2724000000000002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1068.1818181818182</v>
      </c>
      <c r="BN504" s="64">
        <f>IFERROR(Y504*I504/H504,"0")</f>
        <v>1071.5999999999999</v>
      </c>
      <c r="BO504" s="64">
        <f>IFERROR(1/J504*(X504/H504),"0")</f>
        <v>1.821095571095571</v>
      </c>
      <c r="BP504" s="64">
        <f>IFERROR(1/J504*(Y504/H504),"0")</f>
        <v>1.8269230769230771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189.39393939393938</v>
      </c>
      <c r="Y508" s="689">
        <f>IFERROR(Y504/H504,"0")+IFERROR(Y505/H505,"0")+IFERROR(Y506/H506,"0")+IFERROR(Y507/H507,"0")</f>
        <v>190</v>
      </c>
      <c r="Z508" s="689">
        <f>IFERROR(IF(Z504="",0,Z504),"0")+IFERROR(IF(Z505="",0,Z505),"0")+IFERROR(IF(Z506="",0,Z506),"0")+IFERROR(IF(Z507="",0,Z507),"0")</f>
        <v>2.2724000000000002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1000</v>
      </c>
      <c r="Y509" s="689">
        <f>IFERROR(SUM(Y504:Y507),"0")</f>
        <v>1003.2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500</v>
      </c>
      <c r="Y511" s="688">
        <f t="shared" ref="Y511:Y522" si="79">IFERROR(IF(X511="",0,CEILING((X511/$H511),1)*$H511),"")</f>
        <v>501.6</v>
      </c>
      <c r="Z511" s="36">
        <f>IFERROR(IF(Y511=0,"",ROUNDUP(Y511/H511,0)*0.01196),"")</f>
        <v>1.1362000000000001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534.09090909090912</v>
      </c>
      <c r="BN511" s="64">
        <f t="shared" ref="BN511:BN522" si="81">IFERROR(Y511*I511/H511,"0")</f>
        <v>535.79999999999995</v>
      </c>
      <c r="BO511" s="64">
        <f t="shared" ref="BO511:BO522" si="82">IFERROR(1/J511*(X511/H511),"0")</f>
        <v>0.91054778554778548</v>
      </c>
      <c r="BP511" s="64">
        <f t="shared" ref="BP511:BP522" si="83">IFERROR(1/J511*(Y511/H511),"0")</f>
        <v>0.91346153846153855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500</v>
      </c>
      <c r="Y512" s="688">
        <f t="shared" si="79"/>
        <v>501.6</v>
      </c>
      <c r="Z512" s="36">
        <f>IFERROR(IF(Y512=0,"",ROUNDUP(Y512/H512,0)*0.01196),"")</f>
        <v>1.1362000000000001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534.09090909090912</v>
      </c>
      <c r="BN512" s="64">
        <f t="shared" si="81"/>
        <v>535.79999999999995</v>
      </c>
      <c r="BO512" s="64">
        <f t="shared" si="82"/>
        <v>0.91054778554778548</v>
      </c>
      <c r="BP512" s="64">
        <f t="shared" si="83"/>
        <v>0.91346153846153855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500</v>
      </c>
      <c r="Y513" s="688">
        <f t="shared" si="79"/>
        <v>501.6</v>
      </c>
      <c r="Z513" s="36">
        <f>IFERROR(IF(Y513=0,"",ROUNDUP(Y513/H513,0)*0.01196),"")</f>
        <v>1.1362000000000001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534.09090909090912</v>
      </c>
      <c r="BN513" s="64">
        <f t="shared" si="81"/>
        <v>535.79999999999995</v>
      </c>
      <c r="BO513" s="64">
        <f t="shared" si="82"/>
        <v>0.91054778554778548</v>
      </c>
      <c r="BP513" s="64">
        <f t="shared" si="83"/>
        <v>0.91346153846153855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284.09090909090907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285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3.4086000000000003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1500</v>
      </c>
      <c r="Y524" s="689">
        <f>IFERROR(SUM(Y511:Y522),"0")</f>
        <v>1504.8000000000002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200</v>
      </c>
      <c r="Y541" s="688">
        <f t="shared" si="84"/>
        <v>204</v>
      </c>
      <c r="Z541" s="36">
        <f>IFERROR(IF(Y541=0,"",ROUNDUP(Y541/H541,0)*0.01898),"")</f>
        <v>0.32266</v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207.25</v>
      </c>
      <c r="BN541" s="64">
        <f t="shared" si="86"/>
        <v>211.39500000000001</v>
      </c>
      <c r="BO541" s="64">
        <f t="shared" si="87"/>
        <v>0.26041666666666669</v>
      </c>
      <c r="BP541" s="64">
        <f t="shared" si="88"/>
        <v>0.265625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16.666666666666668</v>
      </c>
      <c r="Y545" s="689">
        <f>IFERROR(Y539/H539,"0")+IFERROR(Y540/H540,"0")+IFERROR(Y541/H541,"0")+IFERROR(Y542/H542,"0")+IFERROR(Y543/H543,"0")+IFERROR(Y544/H544,"0")</f>
        <v>17</v>
      </c>
      <c r="Z545" s="689">
        <f>IFERROR(IF(Z539="",0,Z539),"0")+IFERROR(IF(Z540="",0,Z540),"0")+IFERROR(IF(Z541="",0,Z541),"0")+IFERROR(IF(Z542="",0,Z542),"0")+IFERROR(IF(Z543="",0,Z543),"0")+IFERROR(IF(Z544="",0,Z544),"0")</f>
        <v>0.32266</v>
      </c>
      <c r="AA545" s="690"/>
      <c r="AB545" s="690"/>
      <c r="AC545" s="690"/>
    </row>
    <row r="546" spans="1:68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200</v>
      </c>
      <c r="Y546" s="689">
        <f>IFERROR(SUM(Y539:Y544),"0")</f>
        <v>204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300</v>
      </c>
      <c r="Y565" s="688">
        <f>IFERROR(IF(X565="",0,CEILING((X565/$H565),1)*$H565),"")</f>
        <v>304.2</v>
      </c>
      <c r="Z565" s="36">
        <f>IFERROR(IF(Y565=0,"",ROUNDUP(Y565/H565,0)*0.01898),"")</f>
        <v>0.74021999999999999</v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319.96153846153851</v>
      </c>
      <c r="BN565" s="64">
        <f>IFERROR(Y565*I565/H565,"0")</f>
        <v>324.44100000000003</v>
      </c>
      <c r="BO565" s="64">
        <f>IFERROR(1/J565*(X565/H565),"0")</f>
        <v>0.60096153846153844</v>
      </c>
      <c r="BP565" s="64">
        <f>IFERROR(1/J565*(Y565/H565),"0")</f>
        <v>0.609375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38.46153846153846</v>
      </c>
      <c r="Y570" s="689">
        <f>IFERROR(Y565/H565,"0")+IFERROR(Y566/H566,"0")+IFERROR(Y567/H567,"0")+IFERROR(Y568/H568,"0")+IFERROR(Y569/H569,"0")</f>
        <v>39</v>
      </c>
      <c r="Z570" s="689">
        <f>IFERROR(IF(Z565="",0,Z565),"0")+IFERROR(IF(Z566="",0,Z566),"0")+IFERROR(IF(Z567="",0,Z567),"0")+IFERROR(IF(Z568="",0,Z568),"0")+IFERROR(IF(Z569="",0,Z569),"0")</f>
        <v>0.74021999999999999</v>
      </c>
      <c r="AA570" s="690"/>
      <c r="AB570" s="690"/>
      <c r="AC570" s="690"/>
    </row>
    <row r="571" spans="1:68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300</v>
      </c>
      <c r="Y571" s="689">
        <f>IFERROR(SUM(Y565:Y569),"0")</f>
        <v>304.2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17376.5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17502.12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18425.525739908237</v>
      </c>
      <c r="Y598" s="689">
        <f>IFERROR(SUM(BN22:BN594),"0")</f>
        <v>18557.294999999995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31</v>
      </c>
      <c r="Y599" s="38">
        <f>ROUNDUP(SUM(BP22:BP594),0)</f>
        <v>31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19200.525739908237</v>
      </c>
      <c r="Y600" s="689">
        <f>GrossWeightTotalR+PalletQtyTotalR*25</f>
        <v>19332.294999999995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2752.3062739729403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2767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36.706710000000001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507.6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615.6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1432.8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1884.6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366.9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329.7</v>
      </c>
      <c r="V607" s="46">
        <f>IFERROR(Y367*1,"0")+IFERROR(Y371*1,"0")+IFERROR(Y372*1,"0")+IFERROR(Y373*1,"0")</f>
        <v>441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2040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4206.6000000000004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5169.1200000000008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508.2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75,00"/>
        <filter val="1 500,00"/>
        <filter val="10,00"/>
        <filter val="100,00"/>
        <filter val="12,82"/>
        <filter val="120,68"/>
        <filter val="142,86"/>
        <filter val="147,00"/>
        <filter val="16,67"/>
        <filter val="17 376,50"/>
        <filter val="18 425,53"/>
        <filter val="189,39"/>
        <filter val="19 200,53"/>
        <filter val="2 650,00"/>
        <filter val="2 752,31"/>
        <filter val="200,00"/>
        <filter val="210,00"/>
        <filter val="225,00"/>
        <filter val="25,50"/>
        <filter val="25,64"/>
        <filter val="250,00"/>
        <filter val="284,09"/>
        <filter val="294,00"/>
        <filter val="300,00"/>
        <filter val="309,52"/>
        <filter val="31"/>
        <filter val="33,33"/>
        <filter val="360,00"/>
        <filter val="38,46"/>
        <filter val="4 000,00"/>
        <filter val="4 200,00"/>
        <filter val="400,00"/>
        <filter val="441,00"/>
        <filter val="46,30"/>
        <filter val="500,00"/>
        <filter val="501,89"/>
        <filter val="527,78"/>
        <filter val="60,00"/>
        <filter val="62,50"/>
        <filter val="64,81"/>
        <filter val="675,00"/>
        <filter val="700,00"/>
        <filter val="725,00"/>
        <filter val="9,26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2025-03-24T09:08:16Z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