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383780-BE0A-4697-AA4E-75B068EF92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O446" i="1"/>
  <c r="BM446" i="1"/>
  <c r="Y446" i="1"/>
  <c r="P446" i="1"/>
  <c r="BO445" i="1"/>
  <c r="BM445" i="1"/>
  <c r="Y445" i="1"/>
  <c r="BP445" i="1" s="1"/>
  <c r="BO444" i="1"/>
  <c r="BM444" i="1"/>
  <c r="Y444" i="1"/>
  <c r="BP444" i="1" s="1"/>
  <c r="P444" i="1"/>
  <c r="BO443" i="1"/>
  <c r="BM443" i="1"/>
  <c r="Y443" i="1"/>
  <c r="X441" i="1"/>
  <c r="X440" i="1"/>
  <c r="BO439" i="1"/>
  <c r="BM439" i="1"/>
  <c r="Y439" i="1"/>
  <c r="BP439" i="1" s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O421" i="1"/>
  <c r="BM421" i="1"/>
  <c r="Y421" i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P380" i="1" s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107" i="1" l="1"/>
  <c r="BN107" i="1"/>
  <c r="BP119" i="1"/>
  <c r="BN119" i="1"/>
  <c r="Z119" i="1"/>
  <c r="BP143" i="1"/>
  <c r="BN143" i="1"/>
  <c r="Z143" i="1"/>
  <c r="BP188" i="1"/>
  <c r="BN188" i="1"/>
  <c r="Z188" i="1"/>
  <c r="BP214" i="1"/>
  <c r="BN214" i="1"/>
  <c r="Z214" i="1"/>
  <c r="BP249" i="1"/>
  <c r="BN249" i="1"/>
  <c r="Z249" i="1"/>
  <c r="BP306" i="1"/>
  <c r="BN306" i="1"/>
  <c r="Z306" i="1"/>
  <c r="BP338" i="1"/>
  <c r="BN338" i="1"/>
  <c r="Z338" i="1"/>
  <c r="BP365" i="1"/>
  <c r="BN365" i="1"/>
  <c r="Z365" i="1"/>
  <c r="BP406" i="1"/>
  <c r="BN406" i="1"/>
  <c r="Z406" i="1"/>
  <c r="BP422" i="1"/>
  <c r="BN422" i="1"/>
  <c r="Z422" i="1"/>
  <c r="BP471" i="1"/>
  <c r="BN471" i="1"/>
  <c r="Z471" i="1"/>
  <c r="BP481" i="1"/>
  <c r="BN481" i="1"/>
  <c r="Z481" i="1"/>
  <c r="X582" i="1"/>
  <c r="Z36" i="1"/>
  <c r="BN36" i="1"/>
  <c r="Z53" i="1"/>
  <c r="BN53" i="1"/>
  <c r="Z67" i="1"/>
  <c r="BN67" i="1"/>
  <c r="Y77" i="1"/>
  <c r="Z81" i="1"/>
  <c r="BN81" i="1"/>
  <c r="E588" i="1"/>
  <c r="Z107" i="1"/>
  <c r="BP120" i="1"/>
  <c r="BN120" i="1"/>
  <c r="Z120" i="1"/>
  <c r="BP164" i="1"/>
  <c r="BN164" i="1"/>
  <c r="Z164" i="1"/>
  <c r="BP202" i="1"/>
  <c r="BN202" i="1"/>
  <c r="Z202" i="1"/>
  <c r="BP229" i="1"/>
  <c r="BN229" i="1"/>
  <c r="Z229" i="1"/>
  <c r="BP268" i="1"/>
  <c r="BN268" i="1"/>
  <c r="Z268" i="1"/>
  <c r="BP316" i="1"/>
  <c r="BN316" i="1"/>
  <c r="Z316" i="1"/>
  <c r="Y350" i="1"/>
  <c r="BP349" i="1"/>
  <c r="BN349" i="1"/>
  <c r="Z349" i="1"/>
  <c r="Z350" i="1" s="1"/>
  <c r="BP353" i="1"/>
  <c r="BN353" i="1"/>
  <c r="Z353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BP472" i="1"/>
  <c r="BN472" i="1"/>
  <c r="Z472" i="1"/>
  <c r="BP508" i="1"/>
  <c r="BN508" i="1"/>
  <c r="Z508" i="1"/>
  <c r="I588" i="1"/>
  <c r="Y185" i="1"/>
  <c r="Y381" i="1"/>
  <c r="BP247" i="1"/>
  <c r="BN247" i="1"/>
  <c r="M588" i="1"/>
  <c r="Y255" i="1"/>
  <c r="BP254" i="1"/>
  <c r="BN254" i="1"/>
  <c r="Z254" i="1"/>
  <c r="Z255" i="1" s="1"/>
  <c r="BP259" i="1"/>
  <c r="BN259" i="1"/>
  <c r="Z259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Z24" i="1"/>
  <c r="BN24" i="1"/>
  <c r="C588" i="1"/>
  <c r="Z38" i="1"/>
  <c r="BN38" i="1"/>
  <c r="D588" i="1"/>
  <c r="Z51" i="1"/>
  <c r="BN51" i="1"/>
  <c r="Z59" i="1"/>
  <c r="BN59" i="1"/>
  <c r="Z65" i="1"/>
  <c r="BN65" i="1"/>
  <c r="BP65" i="1"/>
  <c r="Z71" i="1"/>
  <c r="BN71" i="1"/>
  <c r="BP71" i="1"/>
  <c r="Z75" i="1"/>
  <c r="BN75" i="1"/>
  <c r="Y83" i="1"/>
  <c r="Z88" i="1"/>
  <c r="BN88" i="1"/>
  <c r="Y102" i="1"/>
  <c r="Z100" i="1"/>
  <c r="BN100" i="1"/>
  <c r="F588" i="1"/>
  <c r="Z109" i="1"/>
  <c r="BN109" i="1"/>
  <c r="Y117" i="1"/>
  <c r="Z115" i="1"/>
  <c r="BN115" i="1"/>
  <c r="Y128" i="1"/>
  <c r="Z122" i="1"/>
  <c r="BN122" i="1"/>
  <c r="Z123" i="1"/>
  <c r="BN123" i="1"/>
  <c r="Z126" i="1"/>
  <c r="BN126" i="1"/>
  <c r="Z137" i="1"/>
  <c r="BN137" i="1"/>
  <c r="Z147" i="1"/>
  <c r="BN147" i="1"/>
  <c r="BP147" i="1"/>
  <c r="H588" i="1"/>
  <c r="Y162" i="1"/>
  <c r="Z160" i="1"/>
  <c r="BN160" i="1"/>
  <c r="Y166" i="1"/>
  <c r="Z176" i="1"/>
  <c r="BN176" i="1"/>
  <c r="Z183" i="1"/>
  <c r="BN183" i="1"/>
  <c r="Z194" i="1"/>
  <c r="BN194" i="1"/>
  <c r="Y206" i="1"/>
  <c r="Z200" i="1"/>
  <c r="BN200" i="1"/>
  <c r="Z204" i="1"/>
  <c r="BN204" i="1"/>
  <c r="Y218" i="1"/>
  <c r="Z212" i="1"/>
  <c r="BN212" i="1"/>
  <c r="Z216" i="1"/>
  <c r="BN216" i="1"/>
  <c r="Z227" i="1"/>
  <c r="BN227" i="1"/>
  <c r="Z231" i="1"/>
  <c r="BN231" i="1"/>
  <c r="L588" i="1"/>
  <c r="Z247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X588" i="1"/>
  <c r="BP424" i="1"/>
  <c r="BN424" i="1"/>
  <c r="Z424" i="1"/>
  <c r="Y440" i="1"/>
  <c r="BP438" i="1"/>
  <c r="BN438" i="1"/>
  <c r="Z438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9" i="1"/>
  <c r="U588" i="1"/>
  <c r="Y357" i="1"/>
  <c r="Y448" i="1"/>
  <c r="BP443" i="1"/>
  <c r="BN443" i="1"/>
  <c r="Z443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5" i="1"/>
  <c r="Y161" i="1"/>
  <c r="Y167" i="1"/>
  <c r="Y173" i="1"/>
  <c r="Y184" i="1"/>
  <c r="Y191" i="1"/>
  <c r="Y195" i="1"/>
  <c r="Y207" i="1"/>
  <c r="Y219" i="1"/>
  <c r="Y223" i="1"/>
  <c r="Y236" i="1"/>
  <c r="Y241" i="1"/>
  <c r="Y250" i="1"/>
  <c r="Y262" i="1"/>
  <c r="Y271" i="1"/>
  <c r="Y291" i="1"/>
  <c r="S588" i="1"/>
  <c r="Y295" i="1"/>
  <c r="BP305" i="1"/>
  <c r="BN305" i="1"/>
  <c r="Z305" i="1"/>
  <c r="BP309" i="1"/>
  <c r="BN309" i="1"/>
  <c r="Z309" i="1"/>
  <c r="BP317" i="1"/>
  <c r="BN317" i="1"/>
  <c r="Z317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BP343" i="1"/>
  <c r="BN343" i="1"/>
  <c r="Z343" i="1"/>
  <c r="Z345" i="1" s="1"/>
  <c r="Y345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BN138" i="1"/>
  <c r="Y139" i="1"/>
  <c r="Z142" i="1"/>
  <c r="BN142" i="1"/>
  <c r="BP142" i="1"/>
  <c r="Z148" i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BN165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0" i="1"/>
  <c r="BN180" i="1"/>
  <c r="Z182" i="1"/>
  <c r="BN182" i="1"/>
  <c r="J588" i="1"/>
  <c r="Z189" i="1"/>
  <c r="Z190" i="1" s="1"/>
  <c r="BN189" i="1"/>
  <c r="Y190" i="1"/>
  <c r="Z193" i="1"/>
  <c r="BN193" i="1"/>
  <c r="BP193" i="1"/>
  <c r="Z199" i="1"/>
  <c r="BN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88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39" i="1"/>
  <c r="BN239" i="1"/>
  <c r="Z244" i="1"/>
  <c r="BN244" i="1"/>
  <c r="BP244" i="1"/>
  <c r="Z246" i="1"/>
  <c r="BN246" i="1"/>
  <c r="Z248" i="1"/>
  <c r="BN248" i="1"/>
  <c r="Y251" i="1"/>
  <c r="Y256" i="1"/>
  <c r="O588" i="1"/>
  <c r="Z260" i="1"/>
  <c r="BN260" i="1"/>
  <c r="Y263" i="1"/>
  <c r="P588" i="1"/>
  <c r="Z267" i="1"/>
  <c r="BN267" i="1"/>
  <c r="Z269" i="1"/>
  <c r="BN269" i="1"/>
  <c r="Y272" i="1"/>
  <c r="Y277" i="1"/>
  <c r="R588" i="1"/>
  <c r="Z289" i="1"/>
  <c r="Z290" i="1" s="1"/>
  <c r="BN289" i="1"/>
  <c r="Y290" i="1"/>
  <c r="Z294" i="1"/>
  <c r="Z295" i="1" s="1"/>
  <c r="BN294" i="1"/>
  <c r="BP294" i="1"/>
  <c r="Y296" i="1"/>
  <c r="Y301" i="1"/>
  <c r="BP298" i="1"/>
  <c r="BN298" i="1"/>
  <c r="Z298" i="1"/>
  <c r="Z300" i="1" s="1"/>
  <c r="BP307" i="1"/>
  <c r="BN307" i="1"/>
  <c r="Z307" i="1"/>
  <c r="Y311" i="1"/>
  <c r="BP315" i="1"/>
  <c r="BN315" i="1"/>
  <c r="Z315" i="1"/>
  <c r="BP323" i="1"/>
  <c r="BN323" i="1"/>
  <c r="Z323" i="1"/>
  <c r="BP331" i="1"/>
  <c r="BN331" i="1"/>
  <c r="Z331" i="1"/>
  <c r="Y333" i="1"/>
  <c r="BP337" i="1"/>
  <c r="BN337" i="1"/>
  <c r="Z337" i="1"/>
  <c r="Y346" i="1"/>
  <c r="Y356" i="1"/>
  <c r="Y372" i="1"/>
  <c r="Y376" i="1"/>
  <c r="Y382" i="1"/>
  <c r="Y396" i="1"/>
  <c r="Y400" i="1"/>
  <c r="Y409" i="1"/>
  <c r="Y430" i="1"/>
  <c r="Y434" i="1"/>
  <c r="Y441" i="1"/>
  <c r="Y447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T588" i="1"/>
  <c r="Y312" i="1"/>
  <c r="Y351" i="1"/>
  <c r="Z354" i="1"/>
  <c r="Z356" i="1" s="1"/>
  <c r="BN354" i="1"/>
  <c r="V588" i="1"/>
  <c r="Z362" i="1"/>
  <c r="BN362" i="1"/>
  <c r="Z364" i="1"/>
  <c r="BN364" i="1"/>
  <c r="Z366" i="1"/>
  <c r="BN366" i="1"/>
  <c r="Z368" i="1"/>
  <c r="BN368" i="1"/>
  <c r="Z370" i="1"/>
  <c r="BN370" i="1"/>
  <c r="Y371" i="1"/>
  <c r="Z374" i="1"/>
  <c r="Z376" i="1" s="1"/>
  <c r="BN374" i="1"/>
  <c r="BP374" i="1"/>
  <c r="Z379" i="1"/>
  <c r="BN379" i="1"/>
  <c r="BP379" i="1"/>
  <c r="Z380" i="1"/>
  <c r="BN380" i="1"/>
  <c r="W588" i="1"/>
  <c r="Z390" i="1"/>
  <c r="BN390" i="1"/>
  <c r="Z392" i="1"/>
  <c r="BN392" i="1"/>
  <c r="Z394" i="1"/>
  <c r="BN394" i="1"/>
  <c r="Y395" i="1"/>
  <c r="Z398" i="1"/>
  <c r="Z400" i="1" s="1"/>
  <c r="BN398" i="1"/>
  <c r="BP398" i="1"/>
  <c r="Z405" i="1"/>
  <c r="BN405" i="1"/>
  <c r="Z407" i="1"/>
  <c r="BN407" i="1"/>
  <c r="Z417" i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Z439" i="1"/>
  <c r="Z440" i="1" s="1"/>
  <c r="BN439" i="1"/>
  <c r="Z444" i="1"/>
  <c r="BN444" i="1"/>
  <c r="Z445" i="1"/>
  <c r="BN445" i="1"/>
  <c r="Z588" i="1"/>
  <c r="Y454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AC588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39" i="1" l="1"/>
  <c r="Z166" i="1"/>
  <c r="Z144" i="1"/>
  <c r="Z482" i="1"/>
  <c r="Z447" i="1"/>
  <c r="Z206" i="1"/>
  <c r="Y580" i="1"/>
  <c r="Z26" i="1"/>
  <c r="Z544" i="1"/>
  <c r="Z526" i="1"/>
  <c r="Z429" i="1"/>
  <c r="Z408" i="1"/>
  <c r="Z395" i="1"/>
  <c r="Z381" i="1"/>
  <c r="Z371" i="1"/>
  <c r="Z318" i="1"/>
  <c r="Z311" i="1"/>
  <c r="Z271" i="1"/>
  <c r="Z262" i="1"/>
  <c r="Z250" i="1"/>
  <c r="Z235" i="1"/>
  <c r="Z195" i="1"/>
  <c r="Z161" i="1"/>
  <c r="Z149" i="1"/>
  <c r="Z139" i="1"/>
  <c r="Z128" i="1"/>
  <c r="Z110" i="1"/>
  <c r="Z83" i="1"/>
  <c r="Z77" i="1"/>
  <c r="Z40" i="1"/>
  <c r="Y579" i="1"/>
  <c r="Z489" i="1"/>
  <c r="Y581" i="1"/>
  <c r="Z553" i="1"/>
  <c r="Z568" i="1"/>
  <c r="Z515" i="1"/>
  <c r="Z240" i="1"/>
  <c r="Z218" i="1"/>
  <c r="Z184" i="1"/>
  <c r="Z102" i="1"/>
  <c r="Z90" i="1"/>
  <c r="Z62" i="1"/>
  <c r="Z55" i="1"/>
  <c r="Y582" i="1"/>
  <c r="X581" i="1"/>
  <c r="Z332" i="1"/>
  <c r="Z326" i="1"/>
  <c r="Z534" i="1"/>
  <c r="Z504" i="1"/>
  <c r="Y578" i="1"/>
  <c r="Z583" i="1" l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<sst xmlns="http://schemas.openxmlformats.org/spreadsheetml/2006/main" count="2721" uniqueCount="964">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</sst>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45747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Понедельник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46.296296296296291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500</v>
      </c>
      <c r="Y56" s="671">
        <f>IFERROR(SUM(Y48:Y54),"0")</f>
        <v>507.6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3000</v>
      </c>
      <c r="Y362" s="670">
        <f t="shared" si="52"/>
        <v>3000</v>
      </c>
      <c r="Z362" s="36">
        <f>IFERROR(IF(Y362=0,"",ROUNDUP(Y362/H362,0)*0.02175),"")</f>
        <v>4.3499999999999996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3096</v>
      </c>
      <c r="BN362" s="64">
        <f t="shared" si="54"/>
        <v>3096</v>
      </c>
      <c r="BO362" s="64">
        <f t="shared" si="55"/>
        <v>4.1666666666666661</v>
      </c>
      <c r="BP362" s="64">
        <f t="shared" si="56"/>
        <v>4.1666666666666661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3000</v>
      </c>
      <c r="Y367" s="670">
        <f t="shared" si="52"/>
        <v>3000</v>
      </c>
      <c r="Z367" s="36">
        <f>IFERROR(IF(Y367=0,"",ROUNDUP(Y367/H367,0)*0.02175),"")</f>
        <v>4.3499999999999996</v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3096</v>
      </c>
      <c r="BN367" s="64">
        <f t="shared" si="54"/>
        <v>3096</v>
      </c>
      <c r="BO367" s="64">
        <f t="shared" si="55"/>
        <v>4.1666666666666661</v>
      </c>
      <c r="BP367" s="64">
        <f t="shared" si="56"/>
        <v>4.1666666666666661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467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10.157249999999999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7000</v>
      </c>
      <c r="Y372" s="671">
        <f>IFERROR(SUM(Y361:Y370),"0")</f>
        <v>7005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1000</v>
      </c>
      <c r="Y374" s="670">
        <f>IFERROR(IF(X374="",0,CEILING((X374/$H374),1)*$H374),"")</f>
        <v>1005</v>
      </c>
      <c r="Z374" s="36">
        <f>IFERROR(IF(Y374=0,"",ROUNDUP(Y374/H374,0)*0.02175),"")</f>
        <v>1.4572499999999999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1032</v>
      </c>
      <c r="BN374" s="64">
        <f>IFERROR(Y374*I374/H374,"0")</f>
        <v>1037.1600000000001</v>
      </c>
      <c r="BO374" s="64">
        <f>IFERROR(1/J374*(X374/H374),"0")</f>
        <v>1.3888888888888888</v>
      </c>
      <c r="BP374" s="64">
        <f>IFERROR(1/J374*(Y374/H374),"0")</f>
        <v>1.3958333333333333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66.666666666666671</v>
      </c>
      <c r="Y376" s="671">
        <f>IFERROR(Y374/H374,"0")+IFERROR(Y375/H375,"0")</f>
        <v>67</v>
      </c>
      <c r="Z376" s="671">
        <f>IFERROR(IF(Z374="",0,Z374),"0")+IFERROR(IF(Z375="",0,Z375),"0")</f>
        <v>1.4572499999999999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1000</v>
      </c>
      <c r="Y377" s="671">
        <f>IFERROR(SUM(Y374:Y375),"0")</f>
        <v>1005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4000</v>
      </c>
      <c r="Y403" s="670">
        <f>IFERROR(IF(X403="",0,CEILING((X403/$H403),1)*$H403),"")</f>
        <v>4005</v>
      </c>
      <c r="Z403" s="36">
        <f>IFERROR(IF(Y403=0,"",ROUNDUP(Y403/H403,0)*0.01898),"")</f>
        <v>8.4460999999999995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4230.666666666667</v>
      </c>
      <c r="BN403" s="64">
        <f>IFERROR(Y403*I403/H403,"0")</f>
        <v>4235.9549999999999</v>
      </c>
      <c r="BO403" s="64">
        <f>IFERROR(1/J403*(X403/H403),"0")</f>
        <v>6.9444444444444446</v>
      </c>
      <c r="BP403" s="64">
        <f>IFERROR(1/J403*(Y403/H403),"0")</f>
        <v>6.953125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444.44444444444446</v>
      </c>
      <c r="Y408" s="671">
        <f>IFERROR(Y403/H403,"0")+IFERROR(Y404/H404,"0")+IFERROR(Y405/H405,"0")+IFERROR(Y406/H406,"0")+IFERROR(Y407/H407,"0")</f>
        <v>445</v>
      </c>
      <c r="Z408" s="671">
        <f>IFERROR(IF(Z403="",0,Z403),"0")+IFERROR(IF(Z404="",0,Z404),"0")+IFERROR(IF(Z405="",0,Z405),"0")+IFERROR(IF(Z406="",0,Z406),"0")+IFERROR(IF(Z407="",0,Z407),"0")</f>
        <v>8.4460999999999995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4000</v>
      </c>
      <c r="Y409" s="671">
        <f>IFERROR(SUM(Y403:Y407),"0")</f>
        <v>4005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2000</v>
      </c>
      <c r="Y485" s="670">
        <f>IFERROR(IF(X485="",0,CEILING((X485/$H485),1)*$H485),"")</f>
        <v>2001.1200000000001</v>
      </c>
      <c r="Z485" s="36">
        <f>IFERROR(IF(Y485=0,"",ROUNDUP(Y485/H485,0)*0.01196),"")</f>
        <v>4.5328400000000002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2136.3636363636365</v>
      </c>
      <c r="BN485" s="64">
        <f>IFERROR(Y485*I485/H485,"0")</f>
        <v>2137.56</v>
      </c>
      <c r="BO485" s="64">
        <f>IFERROR(1/J485*(X485/H485),"0")</f>
        <v>3.6421911421911419</v>
      </c>
      <c r="BP485" s="64">
        <f>IFERROR(1/J485*(Y485/H485),"0")</f>
        <v>3.6442307692307696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378.78787878787875</v>
      </c>
      <c r="Y489" s="671">
        <f>IFERROR(Y485/H485,"0")+IFERROR(Y486/H486,"0")+IFERROR(Y487/H487,"0")+IFERROR(Y488/H488,"0")</f>
        <v>379</v>
      </c>
      <c r="Z489" s="671">
        <f>IFERROR(IF(Z485="",0,Z485),"0")+IFERROR(IF(Z486="",0,Z486),"0")+IFERROR(IF(Z487="",0,Z487),"0")+IFERROR(IF(Z488="",0,Z488),"0")</f>
        <v>4.5328400000000002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2000</v>
      </c>
      <c r="Y490" s="671">
        <f>IFERROR(SUM(Y485:Y488),"0")</f>
        <v>2001.1200000000001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1000</v>
      </c>
      <c r="Y493" s="670">
        <f t="shared" si="73"/>
        <v>1003.2</v>
      </c>
      <c r="Z493" s="36">
        <f>IFERROR(IF(Y493=0,"",ROUNDUP(Y493/H493,0)*0.01196),"")</f>
        <v>2.2724000000000002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1068.1818181818182</v>
      </c>
      <c r="BN493" s="64">
        <f t="shared" si="75"/>
        <v>1071.5999999999999</v>
      </c>
      <c r="BO493" s="64">
        <f t="shared" si="76"/>
        <v>1.821095571095571</v>
      </c>
      <c r="BP493" s="64">
        <f t="shared" si="77"/>
        <v>1.8269230769230771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189.39393939393938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2.2724000000000002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1000</v>
      </c>
      <c r="Y505" s="671">
        <f>IFERROR(SUM(Y492:Y503),"0")</f>
        <v>1003.2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16100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16135.920000000002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16838.066822066823</v>
      </c>
      <c r="Y579" s="671">
        <f>IFERROR(SUM(BN22:BN575),"0")</f>
        <v>16875.593999999997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26</v>
      </c>
      <c r="Y580" s="38">
        <f>ROUNDUP(SUM(BP22:BP575),0)</f>
        <v>26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17488.066822066823</v>
      </c>
      <c r="Y581" s="671">
        <f>GrossWeightTotalR+PalletQtyTotalR*25</f>
        <v>17525.593999999997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1651.3727013727012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1655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28.896699999999999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507.6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101.39999999999999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8010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4005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3004.32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651,37"/>
        <filter val="100,00"/>
        <filter val="12,82"/>
        <filter val="16 100,00"/>
        <filter val="16 838,07"/>
        <filter val="17 488,07"/>
        <filter val="189,39"/>
        <filter val="2 000,00"/>
        <filter val="26"/>
        <filter val="3 000,00"/>
        <filter val="378,79"/>
        <filter val="4 000,00"/>
        <filter val="444,44"/>
        <filter val="46,30"/>
        <filter val="466,67"/>
        <filter val="500,00"/>
        <filter val="66,67"/>
        <filter val="7 00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