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3,25\20,03,25 ПОКОМ КИ филиалы\"/>
    </mc:Choice>
  </mc:AlternateContent>
  <xr:revisionPtr revIDLastSave="0" documentId="13_ncr:1_{91826C57-D7B4-4608-93F2-8FA22F772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F5" i="1" s="1"/>
  <c r="P7" i="1"/>
  <c r="P8" i="1"/>
  <c r="P9" i="1"/>
  <c r="P10" i="1"/>
  <c r="P11" i="1"/>
  <c r="P12" i="1"/>
  <c r="P13" i="1"/>
  <c r="P14" i="1"/>
  <c r="T14" i="1" s="1"/>
  <c r="P15" i="1"/>
  <c r="P16" i="1"/>
  <c r="P17" i="1"/>
  <c r="P18" i="1"/>
  <c r="P19" i="1"/>
  <c r="P20" i="1"/>
  <c r="T20" i="1" s="1"/>
  <c r="P21" i="1"/>
  <c r="P22" i="1"/>
  <c r="T22" i="1" s="1"/>
  <c r="P23" i="1"/>
  <c r="P24" i="1"/>
  <c r="P25" i="1"/>
  <c r="P26" i="1"/>
  <c r="T26" i="1" s="1"/>
  <c r="P27" i="1"/>
  <c r="T27" i="1" s="1"/>
  <c r="P28" i="1"/>
  <c r="P29" i="1"/>
  <c r="T29" i="1" s="1"/>
  <c r="P30" i="1"/>
  <c r="T30" i="1" s="1"/>
  <c r="P31" i="1"/>
  <c r="T31" i="1" s="1"/>
  <c r="P32" i="1"/>
  <c r="T32" i="1" s="1"/>
  <c r="P33" i="1"/>
  <c r="P34" i="1"/>
  <c r="P35" i="1"/>
  <c r="P36" i="1"/>
  <c r="P37" i="1"/>
  <c r="P38" i="1"/>
  <c r="T38" i="1" s="1"/>
  <c r="P39" i="1"/>
  <c r="P40" i="1"/>
  <c r="P41" i="1"/>
  <c r="P42" i="1"/>
  <c r="P43" i="1"/>
  <c r="P44" i="1"/>
  <c r="P45" i="1"/>
  <c r="P46" i="1"/>
  <c r="P47" i="1"/>
  <c r="P48" i="1"/>
  <c r="T48" i="1" s="1"/>
  <c r="P49" i="1"/>
  <c r="P50" i="1"/>
  <c r="T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T64" i="1" s="1"/>
  <c r="P65" i="1"/>
  <c r="T65" i="1" s="1"/>
  <c r="P66" i="1"/>
  <c r="T66" i="1" s="1"/>
  <c r="P67" i="1"/>
  <c r="P68" i="1"/>
  <c r="T68" i="1" s="1"/>
  <c r="P69" i="1"/>
  <c r="P70" i="1"/>
  <c r="P71" i="1"/>
  <c r="P72" i="1"/>
  <c r="P73" i="1"/>
  <c r="P74" i="1"/>
  <c r="P75" i="1"/>
  <c r="P76" i="1"/>
  <c r="T76" i="1" s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U94" i="1" s="1"/>
  <c r="P95" i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E5" i="1"/>
  <c r="AG81" i="1" l="1"/>
  <c r="U95" i="1"/>
  <c r="AG95" i="1"/>
  <c r="U93" i="1"/>
  <c r="AG93" i="1"/>
  <c r="Q91" i="1"/>
  <c r="AG91" i="1" s="1"/>
  <c r="T89" i="1"/>
  <c r="AG89" i="1"/>
  <c r="AG87" i="1"/>
  <c r="AG85" i="1"/>
  <c r="AG83" i="1"/>
  <c r="T79" i="1"/>
  <c r="AG79" i="1"/>
  <c r="Q77" i="1"/>
  <c r="AG77" i="1" s="1"/>
  <c r="Q75" i="1"/>
  <c r="AG75" i="1" s="1"/>
  <c r="AG73" i="1"/>
  <c r="AG71" i="1"/>
  <c r="AG69" i="1"/>
  <c r="AG67" i="1"/>
  <c r="Q63" i="1"/>
  <c r="AG63" i="1" s="1"/>
  <c r="AG61" i="1"/>
  <c r="AG59" i="1"/>
  <c r="Q57" i="1"/>
  <c r="AG57" i="1" s="1"/>
  <c r="AG55" i="1"/>
  <c r="Q53" i="1"/>
  <c r="AG53" i="1" s="1"/>
  <c r="Q51" i="1"/>
  <c r="AG51" i="1" s="1"/>
  <c r="AG49" i="1"/>
  <c r="Q47" i="1"/>
  <c r="AG47" i="1" s="1"/>
  <c r="Q45" i="1"/>
  <c r="AG45" i="1" s="1"/>
  <c r="AG43" i="1"/>
  <c r="Q41" i="1"/>
  <c r="AG41" i="1" s="1"/>
  <c r="T39" i="1"/>
  <c r="AG39" i="1"/>
  <c r="Q37" i="1"/>
  <c r="AG37" i="1" s="1"/>
  <c r="AG35" i="1"/>
  <c r="AG33" i="1"/>
  <c r="AG25" i="1"/>
  <c r="T23" i="1"/>
  <c r="AG23" i="1"/>
  <c r="T21" i="1"/>
  <c r="AG21" i="1"/>
  <c r="AG19" i="1"/>
  <c r="AG17" i="1"/>
  <c r="AG15" i="1"/>
  <c r="AG13" i="1"/>
  <c r="AG11" i="1"/>
  <c r="Q9" i="1"/>
  <c r="AG9" i="1" s="1"/>
  <c r="Q7" i="1"/>
  <c r="AG7" i="1" s="1"/>
  <c r="U6" i="1"/>
  <c r="T6" i="1"/>
  <c r="U92" i="1"/>
  <c r="AG92" i="1"/>
  <c r="Q90" i="1"/>
  <c r="AG90" i="1" s="1"/>
  <c r="AG88" i="1"/>
  <c r="Q86" i="1"/>
  <c r="AG86" i="1" s="1"/>
  <c r="AG84" i="1"/>
  <c r="AG82" i="1"/>
  <c r="T80" i="1"/>
  <c r="AG80" i="1"/>
  <c r="T78" i="1"/>
  <c r="AG78" i="1"/>
  <c r="AG74" i="1"/>
  <c r="AG72" i="1"/>
  <c r="AG70" i="1"/>
  <c r="Q62" i="1"/>
  <c r="AG62" i="1" s="1"/>
  <c r="AG60" i="1"/>
  <c r="AG58" i="1"/>
  <c r="AG56" i="1"/>
  <c r="AG54" i="1"/>
  <c r="Q52" i="1"/>
  <c r="AG52" i="1" s="1"/>
  <c r="AG46" i="1"/>
  <c r="T44" i="1"/>
  <c r="AG44" i="1"/>
  <c r="Q42" i="1"/>
  <c r="AG42" i="1" s="1"/>
  <c r="AG40" i="1"/>
  <c r="AG36" i="1"/>
  <c r="AG34" i="1"/>
  <c r="AG28" i="1"/>
  <c r="T24" i="1"/>
  <c r="AG24" i="1"/>
  <c r="AG18" i="1"/>
  <c r="AG16" i="1"/>
  <c r="Q12" i="1"/>
  <c r="AG12" i="1" s="1"/>
  <c r="Q10" i="1"/>
  <c r="AG10" i="1" s="1"/>
  <c r="AG8" i="1"/>
  <c r="K5" i="1"/>
  <c r="T81" i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5" i="1" l="1"/>
  <c r="T92" i="1"/>
  <c r="T8" i="1"/>
  <c r="T10" i="1"/>
  <c r="T12" i="1"/>
  <c r="T16" i="1"/>
  <c r="T18" i="1"/>
  <c r="T28" i="1"/>
  <c r="T34" i="1"/>
  <c r="T36" i="1"/>
  <c r="T40" i="1"/>
  <c r="T42" i="1"/>
  <c r="T46" i="1"/>
  <c r="T52" i="1"/>
  <c r="T54" i="1"/>
  <c r="T56" i="1"/>
  <c r="T58" i="1"/>
  <c r="T60" i="1"/>
  <c r="T62" i="1"/>
  <c r="T70" i="1"/>
  <c r="T72" i="1"/>
  <c r="T74" i="1"/>
  <c r="T82" i="1"/>
  <c r="T84" i="1"/>
  <c r="T86" i="1"/>
  <c r="T88" i="1"/>
  <c r="T90" i="1"/>
  <c r="T7" i="1"/>
  <c r="T9" i="1"/>
  <c r="T11" i="1"/>
  <c r="T13" i="1"/>
  <c r="T15" i="1"/>
  <c r="T17" i="1"/>
  <c r="T19" i="1"/>
  <c r="T25" i="1"/>
  <c r="T33" i="1"/>
  <c r="T35" i="1"/>
  <c r="T37" i="1"/>
  <c r="T41" i="1"/>
  <c r="T43" i="1"/>
  <c r="T45" i="1"/>
  <c r="T47" i="1"/>
  <c r="T49" i="1"/>
  <c r="T51" i="1"/>
  <c r="T53" i="1"/>
  <c r="T55" i="1"/>
  <c r="T57" i="1"/>
  <c r="T59" i="1"/>
  <c r="T61" i="1"/>
  <c r="T63" i="1"/>
  <c r="T67" i="1"/>
  <c r="T69" i="1"/>
  <c r="T71" i="1"/>
  <c r="T73" i="1"/>
  <c r="T75" i="1"/>
  <c r="T77" i="1"/>
  <c r="T83" i="1"/>
  <c r="T85" i="1"/>
  <c r="T87" i="1"/>
  <c r="T91" i="1"/>
  <c r="Q5" i="1"/>
  <c r="AG6" i="1"/>
  <c r="AG5" i="1" s="1"/>
</calcChain>
</file>

<file path=xl/sharedStrings.xml><?xml version="1.0" encoding="utf-8"?>
<sst xmlns="http://schemas.openxmlformats.org/spreadsheetml/2006/main" count="382" uniqueCount="160">
  <si>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</si>
  <si>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</si>
  <si>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</si>
  <si>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</si>
  <si>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</si>
  <si>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</si>
  <si>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</si>
  <si>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</si>
  <si>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</si>
  <si>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</si>
  <si>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</si>
  <si>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</si>
  <si>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</si>
  <si>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</si>
  <si>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</si>
  <si>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</si>
  <si>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</si>
  <si>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</si>
  <si>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</si>
  <si>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</si>
  <si>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</si>
  <si>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</si>
  <si>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17,03,(1)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</si>
  <si>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</si>
  <si>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</si>
  <si>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</si>
  <si>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</si>
  <si>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</si>
  <si>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</si>
  <si>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</si>
  <si>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</si>
  <si>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</si>
  <si>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</si>
  <si>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</si>
  <si>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</si>
  <si>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</si>
  <si>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</si>
  <si>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</si>
  <si>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</si>
  <si>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</si>
  <si>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</si>
  <si>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</si>
  <si>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</si>
  <si>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</si>
  <si>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</si>
  <si>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</si>
  <si>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</si>
  <si>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</si>
  <si>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</si>
  <si>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</si>
  <si>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</si>
  <si>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</si>
  <si>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</si>
  <si>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</si>
  <si>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</si>
  <si>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</si>
  <si>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</si>
  <si>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</si>
  <si>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</si>
  <si>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</si>
  <si>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</si>
  <si>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</si>
  <si>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</si>
  <si>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</si>
  <si>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</si>
  <si>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</si>
  <si>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</si>
  <si>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</si>
  <si>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</si>
  <si>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</si>
  <si>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</si>
  <si>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</si>
  <si>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</si>
  <si>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</si>
  <si>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</si>
  <si>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</si>
  <si>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</si>
  <si>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</si>
  <si>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</si>
  <si>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</si>
  <si>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</si>
  <si>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</si>
  <si>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</si>
  <si>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</si>
  <si>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</si>
  <si>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</si>
  <si>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</si>
  <si>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</si>
  <si>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</si>
  <si>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</si>
  <si>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</si>
  <si>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</si>
  <si>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</si>
  <si>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</si>
  <si>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</si>
  <si>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</si>
  <si>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</si>
  <si>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</si>
  <si>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</si>
  <si>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</si>
  <si>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</si>
  <si>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</si>
  <si>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</si>
  <si>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</si>
  <si>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</si>
  <si>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</si>
  <si>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</si>
  <si>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</si>
  <si>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</si>
  <si>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</si>
  <si>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</si>
  <si>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</si>
  <si>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</si>
  <si>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</si>
  <si>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</si>
  <si>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</si>
  <si>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</si>
  <si>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</si>
  <si>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</si>
  <si>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</si>
  <si>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</si>
  <si>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</si>
  <si>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</si>
  <si>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</si>
  <si>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</si>
  <si>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</si>
  <si>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</si>
  <si>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</si>
  <si>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</si>
  <si>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</si>
  <si>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</si>
  <si>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</si>
  <si>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</si>
  <si>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</si>
  <si>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</si>
  <si>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</si>
  <si>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</si>
  <si>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</si>
  <si>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</si>
  <si>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</si>
  <si>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</si>
  <si>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</si>
  <si>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</si>
  <si>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</si>
  <si>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</si>
  <si>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Копченые колбасы «Сервелат Мясорубский Делюкс» Фикс.вес 0,3 фиброуз ТМ «Стародворье»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</si>
  <si>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</si>
  <si>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</si>
  <si>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ТМА март_апрель</t>
  </si>
  <si>
    <t>ТМА апрель</t>
  </si>
  <si>
    <t>26,02,25 филиал обнулил / ТМА апрель</t>
  </si>
  <si>
    <t>ТС Обжора / ТМА апрель</t>
  </si>
  <si>
    <t>22,01,25 в уценку 1989кг / ТМА апрель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</si>
  <si>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</si>
  <si>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</si>
  <si>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13,02,25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</si>
  <si>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</si>
  <si>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t>нет потребности / нет в бланке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</si>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</sst>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158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23</v>
      </c>
      <c r="Q4" s="1" t="s">
        <v>159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35210.76400000001</v>
      </c>
      <c r="F5" s="4">
        <f>SUM(F6:F500)</f>
        <v>33224.438999999991</v>
      </c>
      <c r="G5" s="7"/>
      <c r="H5" s="1"/>
      <c r="I5" s="1"/>
      <c r="J5" s="4">
        <f t="shared" ref="J5:R5" si="0">SUM(J6:J500)</f>
        <v>36292.330999999991</v>
      </c>
      <c r="K5" s="4">
        <f t="shared" si="0"/>
        <v>-1081.5669999999991</v>
      </c>
      <c r="L5" s="4">
        <f t="shared" si="0"/>
        <v>0</v>
      </c>
      <c r="M5" s="4">
        <f t="shared" si="0"/>
        <v>0</v>
      </c>
      <c r="N5" s="4">
        <f t="shared" si="0"/>
        <v>19299.984300000007</v>
      </c>
      <c r="O5" s="4">
        <f t="shared" si="0"/>
        <v>14887.690979999994</v>
      </c>
      <c r="P5" s="4">
        <f t="shared" si="0"/>
        <v>7042.1528000000008</v>
      </c>
      <c r="Q5" s="4">
        <f t="shared" si="0"/>
        <v>15021.842840000001</v>
      </c>
      <c r="R5" s="4">
        <f t="shared" si="0"/>
        <v>0</v>
      </c>
      <c r="S5" s="1"/>
      <c r="T5" s="1"/>
      <c r="U5" s="1"/>
      <c r="V5" s="4">
        <f t="shared" ref="V5:AE5" si="1">SUM(V6:V500)</f>
        <v>7176.8986000000004</v>
      </c>
      <c r="W5" s="4">
        <f t="shared" si="1"/>
        <v>8086.2256000000016</v>
      </c>
      <c r="X5" s="4">
        <f t="shared" si="1"/>
        <v>8386.506800000001</v>
      </c>
      <c r="Y5" s="4">
        <f t="shared" si="1"/>
        <v>5772.4477999999981</v>
      </c>
      <c r="Z5" s="4">
        <f t="shared" si="1"/>
        <v>6066.8614000000007</v>
      </c>
      <c r="AA5" s="4">
        <f t="shared" si="1"/>
        <v>8044.9773999999989</v>
      </c>
      <c r="AB5" s="4">
        <f t="shared" si="1"/>
        <v>8051.6600000000008</v>
      </c>
      <c r="AC5" s="4">
        <f t="shared" si="1"/>
        <v>6481.9578000000001</v>
      </c>
      <c r="AD5" s="4">
        <f t="shared" si="1"/>
        <v>5962.7105999999994</v>
      </c>
      <c r="AE5" s="4">
        <f t="shared" si="1"/>
        <v>6175.5139999999974</v>
      </c>
      <c r="AF5" s="1"/>
      <c r="AG5" s="4">
        <f>SUM(AG6:AG500)</f>
        <v>11996.398940000003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595.34900000000005</v>
      </c>
      <c r="D6" s="1">
        <v>498.59</v>
      </c>
      <c r="E6" s="1">
        <v>466.65100000000001</v>
      </c>
      <c r="F6" s="1">
        <v>576.83600000000001</v>
      </c>
      <c r="G6" s="7">
        <v>1</v>
      </c>
      <c r="H6" s="1">
        <v>50</v>
      </c>
      <c r="I6" s="1" t="s">
        <v>36</v>
      </c>
      <c r="J6" s="1">
        <v>480.4</v>
      </c>
      <c r="K6" s="1">
        <f t="shared" ref="K6:K37" si="2">E6-J6</f>
        <v>-13.748999999999967</v>
      </c>
      <c r="L6" s="1"/>
      <c r="M6" s="1"/>
      <c r="N6" s="1">
        <v>554.68419999999958</v>
      </c>
      <c r="O6" s="1"/>
      <c r="P6" s="1">
        <f>E6/5</f>
        <v>93.330200000000005</v>
      </c>
      <c r="Q6" s="5"/>
      <c r="R6" s="5"/>
      <c r="S6" s="1"/>
      <c r="T6" s="1">
        <f>(F6+N6+O6+Q6)/P6</f>
        <v>12.123837728838033</v>
      </c>
      <c r="U6" s="1">
        <f>(F6+N6+O6)/P6</f>
        <v>12.123837728838033</v>
      </c>
      <c r="V6" s="1">
        <v>80.022000000000006</v>
      </c>
      <c r="W6" s="1">
        <v>144.82320000000001</v>
      </c>
      <c r="X6" s="1">
        <v>143.60640000000001</v>
      </c>
      <c r="Y6" s="1">
        <v>27.6326</v>
      </c>
      <c r="Z6" s="1">
        <v>66.67179999999999</v>
      </c>
      <c r="AA6" s="1">
        <v>117.51560000000001</v>
      </c>
      <c r="AB6" s="1">
        <v>79.832999999999998</v>
      </c>
      <c r="AC6" s="1">
        <v>59.245800000000003</v>
      </c>
      <c r="AD6" s="1">
        <v>60.715400000000002</v>
      </c>
      <c r="AE6" s="1">
        <v>48.329799999999999</v>
      </c>
      <c r="AF6" s="1"/>
      <c r="AG6" s="1">
        <f t="shared" ref="AG6:AG13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660.87099999999998</v>
      </c>
      <c r="D7" s="1"/>
      <c r="E7" s="1">
        <v>386.06200000000001</v>
      </c>
      <c r="F7" s="1">
        <v>209.994</v>
      </c>
      <c r="G7" s="7">
        <v>1</v>
      </c>
      <c r="H7" s="1">
        <v>45</v>
      </c>
      <c r="I7" s="1" t="s">
        <v>36</v>
      </c>
      <c r="J7" s="1">
        <v>380.6</v>
      </c>
      <c r="K7" s="1">
        <f t="shared" si="2"/>
        <v>5.4619999999999891</v>
      </c>
      <c r="L7" s="1"/>
      <c r="M7" s="1"/>
      <c r="N7" s="1">
        <v>6.5720000000001164</v>
      </c>
      <c r="O7" s="1">
        <v>175.30899999999991</v>
      </c>
      <c r="P7" s="1">
        <f t="shared" ref="P7:P70" si="4">E7/5</f>
        <v>77.212400000000002</v>
      </c>
      <c r="Q7" s="5">
        <f t="shared" ref="Q7:Q12" si="5">11*P7-O7-N7-F7</f>
        <v>457.46140000000003</v>
      </c>
      <c r="R7" s="5"/>
      <c r="S7" s="1"/>
      <c r="T7" s="1">
        <f t="shared" ref="T7:T70" si="6">(F7+N7+O7+Q7)/P7</f>
        <v>11</v>
      </c>
      <c r="U7" s="1">
        <f t="shared" ref="U7:U70" si="7">(F7+N7+O7)/P7</f>
        <v>5.0752858349177075</v>
      </c>
      <c r="V7" s="1">
        <v>41.129399999999997</v>
      </c>
      <c r="W7" s="1">
        <v>55.119000000000007</v>
      </c>
      <c r="X7" s="1">
        <v>58.762999999999998</v>
      </c>
      <c r="Y7" s="1">
        <v>33.579599999999999</v>
      </c>
      <c r="Z7" s="1">
        <v>58.685000000000002</v>
      </c>
      <c r="AA7" s="1">
        <v>93.209199999999996</v>
      </c>
      <c r="AB7" s="1">
        <v>73.910799999999995</v>
      </c>
      <c r="AC7" s="1">
        <v>57.723199999999999</v>
      </c>
      <c r="AD7" s="1">
        <v>69.962000000000003</v>
      </c>
      <c r="AE7" s="1">
        <v>63.751800000000003</v>
      </c>
      <c r="AF7" s="1"/>
      <c r="AG7" s="1">
        <f t="shared" si="3"/>
        <v>457.46140000000003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842.11699999999996</v>
      </c>
      <c r="D8" s="1">
        <v>494.74799999999999</v>
      </c>
      <c r="E8" s="1">
        <v>1028.6880000000001</v>
      </c>
      <c r="F8" s="1">
        <v>234.20699999999999</v>
      </c>
      <c r="G8" s="7">
        <v>1</v>
      </c>
      <c r="H8" s="1">
        <v>45</v>
      </c>
      <c r="I8" s="1" t="s">
        <v>36</v>
      </c>
      <c r="J8" s="1">
        <v>973.2</v>
      </c>
      <c r="K8" s="1">
        <f t="shared" si="2"/>
        <v>55.488000000000056</v>
      </c>
      <c r="L8" s="1"/>
      <c r="M8" s="1"/>
      <c r="N8" s="1">
        <v>233.3013999999998</v>
      </c>
      <c r="O8" s="1">
        <v>476.78160000000031</v>
      </c>
      <c r="P8" s="1">
        <f t="shared" si="4"/>
        <v>205.73760000000001</v>
      </c>
      <c r="Q8" s="5">
        <v>1300</v>
      </c>
      <c r="R8" s="5"/>
      <c r="S8" s="1"/>
      <c r="T8" s="1">
        <f t="shared" si="6"/>
        <v>10.908506758122968</v>
      </c>
      <c r="U8" s="1">
        <f t="shared" si="7"/>
        <v>4.5897784362216729</v>
      </c>
      <c r="V8" s="1">
        <v>109.92359999999999</v>
      </c>
      <c r="W8" s="1">
        <v>142.90219999999999</v>
      </c>
      <c r="X8" s="1">
        <v>153.07419999999999</v>
      </c>
      <c r="Y8" s="1">
        <v>115.43940000000001</v>
      </c>
      <c r="Z8" s="1">
        <v>139.3664</v>
      </c>
      <c r="AA8" s="1">
        <v>186.56360000000001</v>
      </c>
      <c r="AB8" s="1">
        <v>185.92160000000001</v>
      </c>
      <c r="AC8" s="1">
        <v>121.95059999999999</v>
      </c>
      <c r="AD8" s="1">
        <v>128.70160000000001</v>
      </c>
      <c r="AE8" s="1">
        <v>110.324</v>
      </c>
      <c r="AF8" s="1"/>
      <c r="AG8" s="1">
        <f t="shared" si="3"/>
        <v>1300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41</v>
      </c>
      <c r="C9" s="1">
        <v>782</v>
      </c>
      <c r="D9" s="1">
        <v>534</v>
      </c>
      <c r="E9" s="1">
        <v>680</v>
      </c>
      <c r="F9" s="1">
        <v>561</v>
      </c>
      <c r="G9" s="7">
        <v>0.45</v>
      </c>
      <c r="H9" s="1">
        <v>45</v>
      </c>
      <c r="I9" s="1" t="s">
        <v>36</v>
      </c>
      <c r="J9" s="1">
        <v>708</v>
      </c>
      <c r="K9" s="1">
        <f t="shared" si="2"/>
        <v>-28</v>
      </c>
      <c r="L9" s="1"/>
      <c r="M9" s="1"/>
      <c r="N9" s="1">
        <v>88.699999999999932</v>
      </c>
      <c r="O9" s="1">
        <v>440.30000000000018</v>
      </c>
      <c r="P9" s="1">
        <f t="shared" si="4"/>
        <v>136</v>
      </c>
      <c r="Q9" s="5">
        <f t="shared" si="5"/>
        <v>405.99999999999989</v>
      </c>
      <c r="R9" s="5"/>
      <c r="S9" s="1"/>
      <c r="T9" s="1">
        <f t="shared" si="6"/>
        <v>11</v>
      </c>
      <c r="U9" s="1">
        <f t="shared" si="7"/>
        <v>8.014705882352942</v>
      </c>
      <c r="V9" s="1">
        <v>117.8</v>
      </c>
      <c r="W9" s="1">
        <v>121</v>
      </c>
      <c r="X9" s="1">
        <v>156.19999999999999</v>
      </c>
      <c r="Y9" s="1">
        <v>126.8</v>
      </c>
      <c r="Z9" s="1">
        <v>108.4</v>
      </c>
      <c r="AA9" s="1">
        <v>138.6</v>
      </c>
      <c r="AB9" s="1">
        <v>130.19999999999999</v>
      </c>
      <c r="AC9" s="1">
        <v>116.4</v>
      </c>
      <c r="AD9" s="1">
        <v>108</v>
      </c>
      <c r="AE9" s="1">
        <v>123.18040000000001</v>
      </c>
      <c r="AF9" s="1" t="s">
        <v>42</v>
      </c>
      <c r="AG9" s="1">
        <f t="shared" si="3"/>
        <v>182.69999999999996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41</v>
      </c>
      <c r="C10" s="1">
        <v>1244</v>
      </c>
      <c r="D10" s="1">
        <v>642</v>
      </c>
      <c r="E10" s="1">
        <v>1115.45</v>
      </c>
      <c r="F10" s="1">
        <v>585.17899999999997</v>
      </c>
      <c r="G10" s="7">
        <v>0.45</v>
      </c>
      <c r="H10" s="1">
        <v>45</v>
      </c>
      <c r="I10" s="1" t="s">
        <v>36</v>
      </c>
      <c r="J10" s="1">
        <v>1201</v>
      </c>
      <c r="K10" s="1">
        <f t="shared" si="2"/>
        <v>-85.549999999999955</v>
      </c>
      <c r="L10" s="1"/>
      <c r="M10" s="1"/>
      <c r="N10" s="1">
        <v>455.99509999999958</v>
      </c>
      <c r="O10" s="1">
        <v>726.11790000000053</v>
      </c>
      <c r="P10" s="1">
        <f t="shared" si="4"/>
        <v>223.09</v>
      </c>
      <c r="Q10" s="5">
        <f t="shared" si="5"/>
        <v>686.69799999999998</v>
      </c>
      <c r="R10" s="5"/>
      <c r="S10" s="1"/>
      <c r="T10" s="1">
        <f t="shared" si="6"/>
        <v>10.999999999999998</v>
      </c>
      <c r="U10" s="1">
        <f t="shared" si="7"/>
        <v>7.9218790622618673</v>
      </c>
      <c r="V10" s="1">
        <v>198.27420000000001</v>
      </c>
      <c r="W10" s="1">
        <v>205.67420000000001</v>
      </c>
      <c r="X10" s="1">
        <v>249.8</v>
      </c>
      <c r="Y10" s="1">
        <v>222.59</v>
      </c>
      <c r="Z10" s="1">
        <v>199.79</v>
      </c>
      <c r="AA10" s="1">
        <v>234.4</v>
      </c>
      <c r="AB10" s="1">
        <v>216.8</v>
      </c>
      <c r="AC10" s="1">
        <v>221.8</v>
      </c>
      <c r="AD10" s="1">
        <v>227.6</v>
      </c>
      <c r="AE10" s="1">
        <v>259.60000000000002</v>
      </c>
      <c r="AF10" s="1" t="s">
        <v>42</v>
      </c>
      <c r="AG10" s="1">
        <f t="shared" si="3"/>
        <v>309.01409999999998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41</v>
      </c>
      <c r="C11" s="1">
        <v>121</v>
      </c>
      <c r="D11" s="1">
        <v>135</v>
      </c>
      <c r="E11" s="1">
        <v>76</v>
      </c>
      <c r="F11" s="1">
        <v>166</v>
      </c>
      <c r="G11" s="7">
        <v>0.17</v>
      </c>
      <c r="H11" s="1">
        <v>180</v>
      </c>
      <c r="I11" s="1" t="s">
        <v>36</v>
      </c>
      <c r="J11" s="1">
        <v>80</v>
      </c>
      <c r="K11" s="1">
        <f t="shared" si="2"/>
        <v>-4</v>
      </c>
      <c r="L11" s="1"/>
      <c r="M11" s="1"/>
      <c r="N11" s="1">
        <v>35.499999999999893</v>
      </c>
      <c r="O11" s="1"/>
      <c r="P11" s="1">
        <f t="shared" si="4"/>
        <v>15.2</v>
      </c>
      <c r="Q11" s="5"/>
      <c r="R11" s="5"/>
      <c r="S11" s="1"/>
      <c r="T11" s="1">
        <f t="shared" si="6"/>
        <v>13.256578947368414</v>
      </c>
      <c r="U11" s="1">
        <f t="shared" si="7"/>
        <v>13.256578947368414</v>
      </c>
      <c r="V11" s="1">
        <v>16.2</v>
      </c>
      <c r="W11" s="1">
        <v>24.4</v>
      </c>
      <c r="X11" s="1">
        <v>28.6</v>
      </c>
      <c r="Y11" s="1">
        <v>18.399999999999999</v>
      </c>
      <c r="Z11" s="1">
        <v>18.8</v>
      </c>
      <c r="AA11" s="1">
        <v>23.2</v>
      </c>
      <c r="AB11" s="1">
        <v>19.2</v>
      </c>
      <c r="AC11" s="1">
        <v>10</v>
      </c>
      <c r="AD11" s="1">
        <v>15.2</v>
      </c>
      <c r="AE11" s="1">
        <v>25.6</v>
      </c>
      <c r="AF11" s="1" t="s">
        <v>42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41</v>
      </c>
      <c r="C12" s="1">
        <v>8</v>
      </c>
      <c r="D12" s="1">
        <v>11</v>
      </c>
      <c r="E12" s="1">
        <v>10</v>
      </c>
      <c r="F12" s="1">
        <v>9</v>
      </c>
      <c r="G12" s="7">
        <v>0.3</v>
      </c>
      <c r="H12" s="1">
        <v>40</v>
      </c>
      <c r="I12" s="1" t="s">
        <v>36</v>
      </c>
      <c r="J12" s="1">
        <v>12</v>
      </c>
      <c r="K12" s="1">
        <f t="shared" si="2"/>
        <v>-2</v>
      </c>
      <c r="L12" s="1"/>
      <c r="M12" s="1"/>
      <c r="N12" s="1">
        <v>4</v>
      </c>
      <c r="O12" s="1"/>
      <c r="P12" s="1">
        <f t="shared" si="4"/>
        <v>2</v>
      </c>
      <c r="Q12" s="5">
        <f t="shared" si="5"/>
        <v>9</v>
      </c>
      <c r="R12" s="5"/>
      <c r="S12" s="1"/>
      <c r="T12" s="1">
        <f t="shared" si="6"/>
        <v>11</v>
      </c>
      <c r="U12" s="1">
        <f t="shared" si="7"/>
        <v>6.5</v>
      </c>
      <c r="V12" s="1">
        <v>0.8</v>
      </c>
      <c r="W12" s="1">
        <v>1.4</v>
      </c>
      <c r="X12" s="1">
        <v>1.4</v>
      </c>
      <c r="Y12" s="1">
        <v>1</v>
      </c>
      <c r="Z12" s="1">
        <v>1.6</v>
      </c>
      <c r="AA12" s="1">
        <v>2.2000000000000002</v>
      </c>
      <c r="AB12" s="1">
        <v>1.4</v>
      </c>
      <c r="AC12" s="1">
        <v>2.4</v>
      </c>
      <c r="AD12" s="1">
        <v>2</v>
      </c>
      <c r="AE12" s="1">
        <v>1.8</v>
      </c>
      <c r="AF12" s="1"/>
      <c r="AG12" s="1">
        <f t="shared" si="3"/>
        <v>2.6999999999999997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41</v>
      </c>
      <c r="C13" s="1">
        <v>154</v>
      </c>
      <c r="D13" s="1">
        <v>285</v>
      </c>
      <c r="E13" s="1">
        <v>142</v>
      </c>
      <c r="F13" s="1">
        <v>290</v>
      </c>
      <c r="G13" s="7">
        <v>0.17</v>
      </c>
      <c r="H13" s="1">
        <v>180</v>
      </c>
      <c r="I13" s="1" t="s">
        <v>36</v>
      </c>
      <c r="J13" s="1">
        <v>150</v>
      </c>
      <c r="K13" s="1">
        <f t="shared" si="2"/>
        <v>-8</v>
      </c>
      <c r="L13" s="1"/>
      <c r="M13" s="1"/>
      <c r="N13" s="1">
        <v>120.3</v>
      </c>
      <c r="O13" s="1"/>
      <c r="P13" s="1">
        <f t="shared" si="4"/>
        <v>28.4</v>
      </c>
      <c r="Q13" s="5"/>
      <c r="R13" s="5"/>
      <c r="S13" s="1"/>
      <c r="T13" s="1">
        <f t="shared" si="6"/>
        <v>14.44718309859155</v>
      </c>
      <c r="U13" s="1">
        <f t="shared" si="7"/>
        <v>14.44718309859155</v>
      </c>
      <c r="V13" s="1">
        <v>34</v>
      </c>
      <c r="W13" s="1">
        <v>49</v>
      </c>
      <c r="X13" s="1">
        <v>50.2</v>
      </c>
      <c r="Y13" s="1">
        <v>8.8000000000000007</v>
      </c>
      <c r="Z13" s="1">
        <v>16.8</v>
      </c>
      <c r="AA13" s="1">
        <v>37.799999999999997</v>
      </c>
      <c r="AB13" s="1">
        <v>31.4</v>
      </c>
      <c r="AC13" s="1">
        <v>17.8</v>
      </c>
      <c r="AD13" s="1">
        <v>17.600000000000001</v>
      </c>
      <c r="AE13" s="1">
        <v>16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48</v>
      </c>
      <c r="B14" s="15" t="s">
        <v>41</v>
      </c>
      <c r="C14" s="15"/>
      <c r="D14" s="15"/>
      <c r="E14" s="15"/>
      <c r="F14" s="15"/>
      <c r="G14" s="16">
        <v>0</v>
      </c>
      <c r="H14" s="15">
        <v>50</v>
      </c>
      <c r="I14" s="15" t="s">
        <v>36</v>
      </c>
      <c r="J14" s="15"/>
      <c r="K14" s="15">
        <f t="shared" si="2"/>
        <v>0</v>
      </c>
      <c r="L14" s="15"/>
      <c r="M14" s="15"/>
      <c r="N14" s="15">
        <v>0</v>
      </c>
      <c r="O14" s="15"/>
      <c r="P14" s="15">
        <f t="shared" si="4"/>
        <v>0</v>
      </c>
      <c r="Q14" s="17"/>
      <c r="R14" s="17"/>
      <c r="S14" s="15"/>
      <c r="T14" s="15" t="e">
        <f t="shared" si="6"/>
        <v>#DIV/0!</v>
      </c>
      <c r="U14" s="15" t="e">
        <f t="shared" si="7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49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41</v>
      </c>
      <c r="C15" s="1">
        <v>120</v>
      </c>
      <c r="D15" s="1">
        <v>54</v>
      </c>
      <c r="E15" s="1">
        <v>46</v>
      </c>
      <c r="F15" s="1">
        <v>117</v>
      </c>
      <c r="G15" s="7">
        <v>0.35</v>
      </c>
      <c r="H15" s="1">
        <v>50</v>
      </c>
      <c r="I15" s="1" t="s">
        <v>36</v>
      </c>
      <c r="J15" s="1">
        <v>46</v>
      </c>
      <c r="K15" s="1">
        <f t="shared" si="2"/>
        <v>0</v>
      </c>
      <c r="L15" s="1"/>
      <c r="M15" s="1"/>
      <c r="N15" s="1">
        <v>15.099999999999991</v>
      </c>
      <c r="O15" s="1"/>
      <c r="P15" s="1">
        <f t="shared" si="4"/>
        <v>9.1999999999999993</v>
      </c>
      <c r="Q15" s="5"/>
      <c r="R15" s="5"/>
      <c r="S15" s="1"/>
      <c r="T15" s="1">
        <f t="shared" si="6"/>
        <v>14.358695652173914</v>
      </c>
      <c r="U15" s="1">
        <f t="shared" si="7"/>
        <v>14.358695652173914</v>
      </c>
      <c r="V15" s="1">
        <v>12.6</v>
      </c>
      <c r="W15" s="1">
        <v>15.6</v>
      </c>
      <c r="X15" s="1">
        <v>19</v>
      </c>
      <c r="Y15" s="1">
        <v>16</v>
      </c>
      <c r="Z15" s="1">
        <v>16.600000000000001</v>
      </c>
      <c r="AA15" s="1">
        <v>18.2</v>
      </c>
      <c r="AB15" s="1">
        <v>18.2</v>
      </c>
      <c r="AC15" s="1">
        <v>13.2</v>
      </c>
      <c r="AD15" s="1">
        <v>17.8</v>
      </c>
      <c r="AE15" s="1">
        <v>27.8</v>
      </c>
      <c r="AF15" s="1" t="s">
        <v>42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7" t="s">
        <v>51</v>
      </c>
      <c r="B16" s="27" t="s">
        <v>35</v>
      </c>
      <c r="C16" s="27">
        <v>1965.8779999999999</v>
      </c>
      <c r="D16" s="27">
        <v>2173.846</v>
      </c>
      <c r="E16" s="27">
        <v>1505.6990000000001</v>
      </c>
      <c r="F16" s="27">
        <v>1806.6279999999999</v>
      </c>
      <c r="G16" s="28">
        <v>1</v>
      </c>
      <c r="H16" s="27">
        <v>55</v>
      </c>
      <c r="I16" s="27" t="s">
        <v>36</v>
      </c>
      <c r="J16" s="27">
        <v>1476.491</v>
      </c>
      <c r="K16" s="27">
        <f t="shared" si="2"/>
        <v>29.208000000000084</v>
      </c>
      <c r="L16" s="27"/>
      <c r="M16" s="27"/>
      <c r="N16" s="27">
        <v>1600</v>
      </c>
      <c r="O16" s="27">
        <v>498.03304000000071</v>
      </c>
      <c r="P16" s="27">
        <f t="shared" si="4"/>
        <v>301.13980000000004</v>
      </c>
      <c r="Q16" s="29"/>
      <c r="R16" s="29"/>
      <c r="S16" s="27"/>
      <c r="T16" s="27">
        <f t="shared" si="6"/>
        <v>12.966273604485359</v>
      </c>
      <c r="U16" s="27">
        <f t="shared" si="7"/>
        <v>12.966273604485359</v>
      </c>
      <c r="V16" s="27">
        <v>383.67419999999998</v>
      </c>
      <c r="W16" s="27">
        <v>451.68860000000012</v>
      </c>
      <c r="X16" s="27">
        <v>473.6454</v>
      </c>
      <c r="Y16" s="27">
        <v>323.50799999999998</v>
      </c>
      <c r="Z16" s="27">
        <v>265.98200000000003</v>
      </c>
      <c r="AA16" s="27">
        <v>309.67579999999998</v>
      </c>
      <c r="AB16" s="27">
        <v>255.84819999999999</v>
      </c>
      <c r="AC16" s="27">
        <v>191.62459999999999</v>
      </c>
      <c r="AD16" s="27">
        <v>192.91239999999999</v>
      </c>
      <c r="AE16" s="27">
        <v>169.11279999999999</v>
      </c>
      <c r="AF16" s="27" t="s">
        <v>52</v>
      </c>
      <c r="AG16" s="27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7" t="s">
        <v>53</v>
      </c>
      <c r="B17" s="27" t="s">
        <v>35</v>
      </c>
      <c r="C17" s="27">
        <v>2491.2800000000002</v>
      </c>
      <c r="D17" s="27">
        <v>2770.79</v>
      </c>
      <c r="E17" s="27">
        <v>1933.41</v>
      </c>
      <c r="F17" s="27">
        <v>3103.7469999999998</v>
      </c>
      <c r="G17" s="28">
        <v>1</v>
      </c>
      <c r="H17" s="27">
        <v>50</v>
      </c>
      <c r="I17" s="27" t="s">
        <v>36</v>
      </c>
      <c r="J17" s="27">
        <v>1981.1489999999999</v>
      </c>
      <c r="K17" s="27">
        <f t="shared" si="2"/>
        <v>-47.738999999999805</v>
      </c>
      <c r="L17" s="27"/>
      <c r="M17" s="27"/>
      <c r="N17" s="27">
        <v>217.84170000000131</v>
      </c>
      <c r="O17" s="27">
        <v>1045.913579999997</v>
      </c>
      <c r="P17" s="27">
        <f t="shared" si="4"/>
        <v>386.68200000000002</v>
      </c>
      <c r="Q17" s="29"/>
      <c r="R17" s="29"/>
      <c r="S17" s="27"/>
      <c r="T17" s="27">
        <f t="shared" si="6"/>
        <v>11.294816619340951</v>
      </c>
      <c r="U17" s="27">
        <f t="shared" si="7"/>
        <v>11.294816619340951</v>
      </c>
      <c r="V17" s="27">
        <v>436.22439999999989</v>
      </c>
      <c r="W17" s="27">
        <v>475.40159999999997</v>
      </c>
      <c r="X17" s="27">
        <v>605.65679999999998</v>
      </c>
      <c r="Y17" s="27">
        <v>436.65420000000012</v>
      </c>
      <c r="Z17" s="27">
        <v>331.19</v>
      </c>
      <c r="AA17" s="27">
        <v>378.8974</v>
      </c>
      <c r="AB17" s="27">
        <v>487.7704</v>
      </c>
      <c r="AC17" s="27">
        <v>198.90639999999999</v>
      </c>
      <c r="AD17" s="27">
        <v>144.25960000000001</v>
      </c>
      <c r="AE17" s="27">
        <v>348.09620000000001</v>
      </c>
      <c r="AF17" s="27" t="s">
        <v>52</v>
      </c>
      <c r="AG17" s="27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81.28</v>
      </c>
      <c r="D18" s="1">
        <v>170.72</v>
      </c>
      <c r="E18" s="1">
        <v>97.147000000000006</v>
      </c>
      <c r="F18" s="1">
        <v>139.39400000000001</v>
      </c>
      <c r="G18" s="7">
        <v>1</v>
      </c>
      <c r="H18" s="1">
        <v>60</v>
      </c>
      <c r="I18" s="1" t="s">
        <v>36</v>
      </c>
      <c r="J18" s="1">
        <v>102.65</v>
      </c>
      <c r="K18" s="1">
        <f t="shared" si="2"/>
        <v>-5.5030000000000001</v>
      </c>
      <c r="L18" s="1"/>
      <c r="M18" s="1"/>
      <c r="N18" s="1">
        <v>51.488899999999958</v>
      </c>
      <c r="O18" s="1">
        <v>33.598100000000017</v>
      </c>
      <c r="P18" s="1">
        <f t="shared" si="4"/>
        <v>19.429400000000001</v>
      </c>
      <c r="Q18" s="5"/>
      <c r="R18" s="5"/>
      <c r="S18" s="1"/>
      <c r="T18" s="1">
        <f t="shared" si="6"/>
        <v>11.553676387330539</v>
      </c>
      <c r="U18" s="1">
        <f t="shared" si="7"/>
        <v>11.553676387330539</v>
      </c>
      <c r="V18" s="1">
        <v>23.8124</v>
      </c>
      <c r="W18" s="1">
        <v>25.540199999999999</v>
      </c>
      <c r="X18" s="1">
        <v>28.898199999999999</v>
      </c>
      <c r="Y18" s="1">
        <v>20.8932</v>
      </c>
      <c r="Z18" s="1">
        <v>20.330200000000001</v>
      </c>
      <c r="AA18" s="1">
        <v>25.581199999999999</v>
      </c>
      <c r="AB18" s="1">
        <v>24.363199999999999</v>
      </c>
      <c r="AC18" s="1">
        <v>20.079000000000001</v>
      </c>
      <c r="AD18" s="1">
        <v>22.504999999999999</v>
      </c>
      <c r="AE18" s="1">
        <v>27.564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35</v>
      </c>
      <c r="C19" s="1">
        <v>1297.652</v>
      </c>
      <c r="D19" s="1">
        <v>447.20800000000003</v>
      </c>
      <c r="E19" s="1">
        <v>1099.0239999999999</v>
      </c>
      <c r="F19" s="1">
        <v>606.84100000000001</v>
      </c>
      <c r="G19" s="7">
        <v>1</v>
      </c>
      <c r="H19" s="1">
        <v>60</v>
      </c>
      <c r="I19" s="1" t="s">
        <v>36</v>
      </c>
      <c r="J19" s="1">
        <v>1095</v>
      </c>
      <c r="K19" s="1">
        <f t="shared" si="2"/>
        <v>4.0239999999998872</v>
      </c>
      <c r="L19" s="1"/>
      <c r="M19" s="1"/>
      <c r="N19" s="1">
        <v>517.72960000000012</v>
      </c>
      <c r="O19" s="1">
        <v>1682.3594000000001</v>
      </c>
      <c r="P19" s="1">
        <f t="shared" si="4"/>
        <v>219.80479999999997</v>
      </c>
      <c r="Q19" s="5"/>
      <c r="R19" s="5"/>
      <c r="S19" s="1"/>
      <c r="T19" s="1">
        <f t="shared" si="6"/>
        <v>12.770103291647866</v>
      </c>
      <c r="U19" s="1">
        <f t="shared" si="7"/>
        <v>12.770103291647866</v>
      </c>
      <c r="V19" s="1">
        <v>358.10300000000001</v>
      </c>
      <c r="W19" s="1">
        <v>199.55439999999999</v>
      </c>
      <c r="X19" s="1">
        <v>202.4068</v>
      </c>
      <c r="Y19" s="1">
        <v>198.3862</v>
      </c>
      <c r="Z19" s="1">
        <v>206.941</v>
      </c>
      <c r="AA19" s="1">
        <v>247.0308</v>
      </c>
      <c r="AB19" s="1">
        <v>278.17700000000002</v>
      </c>
      <c r="AC19" s="1">
        <v>51.008600000000001</v>
      </c>
      <c r="AD19" s="1">
        <v>-0.26</v>
      </c>
      <c r="AE19" s="1">
        <v>259.10120000000001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56</v>
      </c>
      <c r="B20" s="15" t="s">
        <v>35</v>
      </c>
      <c r="C20" s="15"/>
      <c r="D20" s="15"/>
      <c r="E20" s="15"/>
      <c r="F20" s="15"/>
      <c r="G20" s="16">
        <v>0</v>
      </c>
      <c r="H20" s="15">
        <v>60</v>
      </c>
      <c r="I20" s="15" t="s">
        <v>36</v>
      </c>
      <c r="J20" s="15"/>
      <c r="K20" s="15">
        <f t="shared" si="2"/>
        <v>0</v>
      </c>
      <c r="L20" s="15"/>
      <c r="M20" s="15"/>
      <c r="N20" s="15">
        <v>0</v>
      </c>
      <c r="O20" s="15"/>
      <c r="P20" s="15">
        <f t="shared" si="4"/>
        <v>0</v>
      </c>
      <c r="Q20" s="17"/>
      <c r="R20" s="17"/>
      <c r="S20" s="15"/>
      <c r="T20" s="15" t="e">
        <f t="shared" si="6"/>
        <v>#DIV/0!</v>
      </c>
      <c r="U20" s="15" t="e">
        <f t="shared" si="7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49</v>
      </c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2" t="s">
        <v>57</v>
      </c>
      <c r="B21" s="22" t="s">
        <v>35</v>
      </c>
      <c r="C21" s="22">
        <v>4817.3159999999998</v>
      </c>
      <c r="D21" s="22">
        <v>776.93</v>
      </c>
      <c r="E21" s="22">
        <v>2459.192</v>
      </c>
      <c r="F21" s="22">
        <v>2093.0439999999999</v>
      </c>
      <c r="G21" s="23">
        <v>1</v>
      </c>
      <c r="H21" s="22">
        <v>60</v>
      </c>
      <c r="I21" s="22" t="s">
        <v>36</v>
      </c>
      <c r="J21" s="22">
        <v>2409.1</v>
      </c>
      <c r="K21" s="22">
        <f t="shared" si="2"/>
        <v>50.092000000000098</v>
      </c>
      <c r="L21" s="22"/>
      <c r="M21" s="22"/>
      <c r="N21" s="22">
        <v>2800</v>
      </c>
      <c r="O21" s="22">
        <v>753.01632000000018</v>
      </c>
      <c r="P21" s="22">
        <f t="shared" si="4"/>
        <v>491.83839999999998</v>
      </c>
      <c r="Q21" s="24">
        <v>200</v>
      </c>
      <c r="R21" s="24"/>
      <c r="S21" s="22"/>
      <c r="T21" s="22">
        <f t="shared" si="6"/>
        <v>11.886140488420589</v>
      </c>
      <c r="U21" s="22">
        <f t="shared" si="7"/>
        <v>11.479502861102347</v>
      </c>
      <c r="V21" s="22">
        <v>547.68860000000006</v>
      </c>
      <c r="W21" s="22">
        <v>673.61239999999998</v>
      </c>
      <c r="X21" s="22">
        <v>630.01919999999996</v>
      </c>
      <c r="Y21" s="22">
        <v>420.90260000000001</v>
      </c>
      <c r="Z21" s="22">
        <v>481.16199999999998</v>
      </c>
      <c r="AA21" s="22">
        <v>613.34539999999993</v>
      </c>
      <c r="AB21" s="22">
        <v>557.88040000000001</v>
      </c>
      <c r="AC21" s="22">
        <v>448.46220000000011</v>
      </c>
      <c r="AD21" s="22">
        <v>461.45100000000002</v>
      </c>
      <c r="AE21" s="22">
        <v>448.3218</v>
      </c>
      <c r="AF21" s="25" t="s">
        <v>148</v>
      </c>
      <c r="AG21" s="22">
        <f>G21*Q21</f>
        <v>200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58</v>
      </c>
      <c r="B22" s="10" t="s">
        <v>35</v>
      </c>
      <c r="C22" s="10">
        <v>-2.5059999999999998</v>
      </c>
      <c r="D22" s="10"/>
      <c r="E22" s="10"/>
      <c r="F22" s="20">
        <v>-4.9790000000000001</v>
      </c>
      <c r="G22" s="11">
        <v>0</v>
      </c>
      <c r="H22" s="10" t="e">
        <v>#N/A</v>
      </c>
      <c r="I22" s="10" t="s">
        <v>59</v>
      </c>
      <c r="J22" s="10"/>
      <c r="K22" s="10">
        <f t="shared" si="2"/>
        <v>0</v>
      </c>
      <c r="L22" s="10"/>
      <c r="M22" s="10"/>
      <c r="N22" s="10">
        <v>0</v>
      </c>
      <c r="O22" s="10"/>
      <c r="P22" s="10">
        <f t="shared" si="4"/>
        <v>0</v>
      </c>
      <c r="Q22" s="12"/>
      <c r="R22" s="12"/>
      <c r="S22" s="10"/>
      <c r="T22" s="10" t="e">
        <f t="shared" si="6"/>
        <v>#DIV/0!</v>
      </c>
      <c r="U22" s="10" t="e">
        <f t="shared" si="7"/>
        <v>#DIV/0!</v>
      </c>
      <c r="V22" s="10">
        <v>0.49459999999999998</v>
      </c>
      <c r="W22" s="10">
        <v>0.50119999999999998</v>
      </c>
      <c r="X22" s="10">
        <v>0.50119999999999998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 t="s">
        <v>60</v>
      </c>
      <c r="AG22" s="1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2" t="s">
        <v>61</v>
      </c>
      <c r="B23" s="22" t="s">
        <v>35</v>
      </c>
      <c r="C23" s="22">
        <v>1098.7470000000001</v>
      </c>
      <c r="D23" s="22">
        <v>52.77</v>
      </c>
      <c r="E23" s="22">
        <v>518.25199999999995</v>
      </c>
      <c r="F23" s="22">
        <v>463.99799999999999</v>
      </c>
      <c r="G23" s="23">
        <v>1</v>
      </c>
      <c r="H23" s="22">
        <v>60</v>
      </c>
      <c r="I23" s="22" t="s">
        <v>36</v>
      </c>
      <c r="J23" s="22">
        <v>507.75</v>
      </c>
      <c r="K23" s="22">
        <f t="shared" si="2"/>
        <v>10.501999999999953</v>
      </c>
      <c r="L23" s="22"/>
      <c r="M23" s="22"/>
      <c r="N23" s="22">
        <v>252.9627000000003</v>
      </c>
      <c r="O23" s="22">
        <v>212.86717999999971</v>
      </c>
      <c r="P23" s="22">
        <f t="shared" si="4"/>
        <v>103.65039999999999</v>
      </c>
      <c r="Q23" s="24">
        <v>300</v>
      </c>
      <c r="R23" s="24"/>
      <c r="S23" s="22"/>
      <c r="T23" s="22">
        <f t="shared" si="6"/>
        <v>11.865153245911257</v>
      </c>
      <c r="U23" s="22">
        <f t="shared" si="7"/>
        <v>8.9708084098083578</v>
      </c>
      <c r="V23" s="22">
        <v>92.827399999999997</v>
      </c>
      <c r="W23" s="22">
        <v>112.0784</v>
      </c>
      <c r="X23" s="22">
        <v>119.7702</v>
      </c>
      <c r="Y23" s="22">
        <v>89.989800000000002</v>
      </c>
      <c r="Z23" s="22">
        <v>155.596</v>
      </c>
      <c r="AA23" s="22">
        <v>196.4144</v>
      </c>
      <c r="AB23" s="22">
        <v>181.04580000000001</v>
      </c>
      <c r="AC23" s="22">
        <v>199.16460000000001</v>
      </c>
      <c r="AD23" s="22">
        <v>176.94200000000001</v>
      </c>
      <c r="AE23" s="22">
        <v>157.7458</v>
      </c>
      <c r="AF23" s="25" t="s">
        <v>149</v>
      </c>
      <c r="AG23" s="22">
        <f>G23*Q23</f>
        <v>300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62</v>
      </c>
      <c r="B24" s="22" t="s">
        <v>35</v>
      </c>
      <c r="C24" s="22">
        <v>909.13499999999999</v>
      </c>
      <c r="D24" s="22">
        <v>622.92499999999995</v>
      </c>
      <c r="E24" s="22">
        <v>730.173</v>
      </c>
      <c r="F24" s="22">
        <v>672.73400000000004</v>
      </c>
      <c r="G24" s="23">
        <v>1</v>
      </c>
      <c r="H24" s="22">
        <v>60</v>
      </c>
      <c r="I24" s="22" t="s">
        <v>36</v>
      </c>
      <c r="J24" s="22">
        <v>710.93399999999997</v>
      </c>
      <c r="K24" s="22">
        <f t="shared" si="2"/>
        <v>19.239000000000033</v>
      </c>
      <c r="L24" s="22"/>
      <c r="M24" s="22"/>
      <c r="N24" s="22">
        <v>457.38429999999988</v>
      </c>
      <c r="O24" s="22">
        <v>163.39058</v>
      </c>
      <c r="P24" s="22">
        <f t="shared" si="4"/>
        <v>146.03460000000001</v>
      </c>
      <c r="Q24" s="24">
        <v>400</v>
      </c>
      <c r="R24" s="24"/>
      <c r="S24" s="22"/>
      <c r="T24" s="22">
        <f t="shared" si="6"/>
        <v>11.596627648516172</v>
      </c>
      <c r="U24" s="22">
        <f t="shared" si="7"/>
        <v>8.8575507448234863</v>
      </c>
      <c r="V24" s="22">
        <v>129.23740000000001</v>
      </c>
      <c r="W24" s="22">
        <v>169.82660000000001</v>
      </c>
      <c r="X24" s="22">
        <v>173.10380000000001</v>
      </c>
      <c r="Y24" s="22">
        <v>98.101399999999998</v>
      </c>
      <c r="Z24" s="22">
        <v>134.85120000000001</v>
      </c>
      <c r="AA24" s="22">
        <v>249.84399999999999</v>
      </c>
      <c r="AB24" s="22">
        <v>244.2072</v>
      </c>
      <c r="AC24" s="22">
        <v>212.26939999999999</v>
      </c>
      <c r="AD24" s="22">
        <v>197.78059999999999</v>
      </c>
      <c r="AE24" s="22">
        <v>188.78039999999999</v>
      </c>
      <c r="AF24" s="25" t="s">
        <v>150</v>
      </c>
      <c r="AG24" s="22">
        <f>G24*Q24</f>
        <v>400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63</v>
      </c>
      <c r="B25" s="27" t="s">
        <v>35</v>
      </c>
      <c r="C25" s="27">
        <v>1731.13</v>
      </c>
      <c r="D25" s="27">
        <v>2098.8670000000002</v>
      </c>
      <c r="E25" s="27">
        <v>1176.019</v>
      </c>
      <c r="F25" s="27">
        <v>1814.7860000000001</v>
      </c>
      <c r="G25" s="28">
        <v>1</v>
      </c>
      <c r="H25" s="27">
        <v>60</v>
      </c>
      <c r="I25" s="27" t="s">
        <v>36</v>
      </c>
      <c r="J25" s="27">
        <v>1140.95</v>
      </c>
      <c r="K25" s="27">
        <f t="shared" si="2"/>
        <v>35.06899999999996</v>
      </c>
      <c r="L25" s="27"/>
      <c r="M25" s="27"/>
      <c r="N25" s="27">
        <v>2500</v>
      </c>
      <c r="O25" s="27"/>
      <c r="P25" s="27">
        <f t="shared" si="4"/>
        <v>235.2038</v>
      </c>
      <c r="Q25" s="29"/>
      <c r="R25" s="29"/>
      <c r="S25" s="27"/>
      <c r="T25" s="27">
        <f t="shared" si="6"/>
        <v>18.344882183025955</v>
      </c>
      <c r="U25" s="27">
        <f t="shared" si="7"/>
        <v>18.344882183025955</v>
      </c>
      <c r="V25" s="27">
        <v>370.42840000000001</v>
      </c>
      <c r="W25" s="27">
        <v>503.1662</v>
      </c>
      <c r="X25" s="27">
        <v>431.20580000000001</v>
      </c>
      <c r="Y25" s="27">
        <v>186.85220000000001</v>
      </c>
      <c r="Z25" s="27">
        <v>220.1652</v>
      </c>
      <c r="AA25" s="27">
        <v>279.66579999999999</v>
      </c>
      <c r="AB25" s="27">
        <v>225.45820000000001</v>
      </c>
      <c r="AC25" s="27">
        <v>161.5008</v>
      </c>
      <c r="AD25" s="27">
        <v>161.37139999999999</v>
      </c>
      <c r="AE25" s="27">
        <v>140.86779999999999</v>
      </c>
      <c r="AF25" s="27" t="s">
        <v>52</v>
      </c>
      <c r="AG25" s="27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64</v>
      </c>
      <c r="B26" s="15" t="s">
        <v>35</v>
      </c>
      <c r="C26" s="15"/>
      <c r="D26" s="15"/>
      <c r="E26" s="15"/>
      <c r="F26" s="15"/>
      <c r="G26" s="16">
        <v>0</v>
      </c>
      <c r="H26" s="15">
        <v>30</v>
      </c>
      <c r="I26" s="15" t="s">
        <v>36</v>
      </c>
      <c r="J26" s="15"/>
      <c r="K26" s="15">
        <f t="shared" si="2"/>
        <v>0</v>
      </c>
      <c r="L26" s="15"/>
      <c r="M26" s="15"/>
      <c r="N26" s="15">
        <v>0</v>
      </c>
      <c r="O26" s="15"/>
      <c r="P26" s="15">
        <f t="shared" si="4"/>
        <v>0</v>
      </c>
      <c r="Q26" s="17"/>
      <c r="R26" s="17"/>
      <c r="S26" s="15"/>
      <c r="T26" s="15" t="e">
        <f t="shared" si="6"/>
        <v>#DIV/0!</v>
      </c>
      <c r="U26" s="15" t="e">
        <f t="shared" si="7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49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65</v>
      </c>
      <c r="B27" s="15" t="s">
        <v>35</v>
      </c>
      <c r="C27" s="15"/>
      <c r="D27" s="15"/>
      <c r="E27" s="15"/>
      <c r="F27" s="15"/>
      <c r="G27" s="16">
        <v>0</v>
      </c>
      <c r="H27" s="15">
        <v>30</v>
      </c>
      <c r="I27" s="15" t="s">
        <v>36</v>
      </c>
      <c r="J27" s="15"/>
      <c r="K27" s="15">
        <f t="shared" si="2"/>
        <v>0</v>
      </c>
      <c r="L27" s="15"/>
      <c r="M27" s="15"/>
      <c r="N27" s="15">
        <v>0</v>
      </c>
      <c r="O27" s="15"/>
      <c r="P27" s="15">
        <f t="shared" si="4"/>
        <v>0</v>
      </c>
      <c r="Q27" s="17"/>
      <c r="R27" s="17"/>
      <c r="S27" s="15"/>
      <c r="T27" s="15" t="e">
        <f t="shared" si="6"/>
        <v>#DIV/0!</v>
      </c>
      <c r="U27" s="15" t="e">
        <f t="shared" si="7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49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701.79499999999996</v>
      </c>
      <c r="D28" s="1">
        <v>788.92200000000003</v>
      </c>
      <c r="E28" s="1">
        <v>969.16399999999999</v>
      </c>
      <c r="F28" s="1">
        <v>398.39800000000002</v>
      </c>
      <c r="G28" s="7">
        <v>1</v>
      </c>
      <c r="H28" s="1">
        <v>30</v>
      </c>
      <c r="I28" s="1" t="s">
        <v>36</v>
      </c>
      <c r="J28" s="1">
        <v>961.67200000000003</v>
      </c>
      <c r="K28" s="1">
        <f t="shared" si="2"/>
        <v>7.4919999999999618</v>
      </c>
      <c r="L28" s="1"/>
      <c r="M28" s="1"/>
      <c r="N28" s="1">
        <v>193.5323999999998</v>
      </c>
      <c r="O28" s="1">
        <v>735.66160000000025</v>
      </c>
      <c r="P28" s="1">
        <f t="shared" si="4"/>
        <v>193.83279999999999</v>
      </c>
      <c r="Q28" s="5">
        <v>800</v>
      </c>
      <c r="R28" s="5"/>
      <c r="S28" s="1"/>
      <c r="T28" s="1">
        <f t="shared" si="6"/>
        <v>10.976429169882497</v>
      </c>
      <c r="U28" s="1">
        <f t="shared" si="7"/>
        <v>6.8491607199607092</v>
      </c>
      <c r="V28" s="1">
        <v>148.1738</v>
      </c>
      <c r="W28" s="1">
        <v>156.25899999999999</v>
      </c>
      <c r="X28" s="1">
        <v>168.04759999999999</v>
      </c>
      <c r="Y28" s="1">
        <v>89.028800000000004</v>
      </c>
      <c r="Z28" s="1">
        <v>101.9406</v>
      </c>
      <c r="AA28" s="1">
        <v>165.51900000000001</v>
      </c>
      <c r="AB28" s="1">
        <v>160.80000000000001</v>
      </c>
      <c r="AC28" s="1">
        <v>102.601</v>
      </c>
      <c r="AD28" s="1">
        <v>110.65219999999999</v>
      </c>
      <c r="AE28" s="1">
        <v>101.9808</v>
      </c>
      <c r="AF28" s="1"/>
      <c r="AG28" s="1">
        <f>G28*Q28</f>
        <v>800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67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36</v>
      </c>
      <c r="J29" s="15"/>
      <c r="K29" s="15">
        <f t="shared" si="2"/>
        <v>0</v>
      </c>
      <c r="L29" s="15"/>
      <c r="M29" s="15"/>
      <c r="N29" s="15">
        <v>0</v>
      </c>
      <c r="O29" s="15"/>
      <c r="P29" s="15">
        <f t="shared" si="4"/>
        <v>0</v>
      </c>
      <c r="Q29" s="17"/>
      <c r="R29" s="17"/>
      <c r="S29" s="15"/>
      <c r="T29" s="15" t="e">
        <f t="shared" si="6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49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68</v>
      </c>
      <c r="B30" s="15" t="s">
        <v>35</v>
      </c>
      <c r="C30" s="15"/>
      <c r="D30" s="15"/>
      <c r="E30" s="15"/>
      <c r="F30" s="15"/>
      <c r="G30" s="16">
        <v>0</v>
      </c>
      <c r="H30" s="15">
        <v>40</v>
      </c>
      <c r="I30" s="15" t="s">
        <v>36</v>
      </c>
      <c r="J30" s="15"/>
      <c r="K30" s="15">
        <f t="shared" si="2"/>
        <v>0</v>
      </c>
      <c r="L30" s="15"/>
      <c r="M30" s="15"/>
      <c r="N30" s="15">
        <v>0</v>
      </c>
      <c r="O30" s="15"/>
      <c r="P30" s="15">
        <f t="shared" si="4"/>
        <v>0</v>
      </c>
      <c r="Q30" s="17"/>
      <c r="R30" s="17"/>
      <c r="S30" s="15"/>
      <c r="T30" s="15" t="e">
        <f t="shared" si="6"/>
        <v>#DIV/0!</v>
      </c>
      <c r="U30" s="15" t="e">
        <f t="shared" si="7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49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69</v>
      </c>
      <c r="B31" s="15" t="s">
        <v>35</v>
      </c>
      <c r="C31" s="15"/>
      <c r="D31" s="15"/>
      <c r="E31" s="15"/>
      <c r="F31" s="15"/>
      <c r="G31" s="16">
        <v>0</v>
      </c>
      <c r="H31" s="15">
        <v>30</v>
      </c>
      <c r="I31" s="15" t="s">
        <v>36</v>
      </c>
      <c r="J31" s="15"/>
      <c r="K31" s="15">
        <f t="shared" si="2"/>
        <v>0</v>
      </c>
      <c r="L31" s="15"/>
      <c r="M31" s="15"/>
      <c r="N31" s="15">
        <v>0</v>
      </c>
      <c r="O31" s="15"/>
      <c r="P31" s="15">
        <f t="shared" si="4"/>
        <v>0</v>
      </c>
      <c r="Q31" s="17"/>
      <c r="R31" s="17"/>
      <c r="S31" s="15"/>
      <c r="T31" s="15" t="e">
        <f t="shared" si="6"/>
        <v>#DIV/0!</v>
      </c>
      <c r="U31" s="15" t="e">
        <f t="shared" si="7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49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70</v>
      </c>
      <c r="B32" s="15" t="s">
        <v>35</v>
      </c>
      <c r="C32" s="15"/>
      <c r="D32" s="15"/>
      <c r="E32" s="15"/>
      <c r="F32" s="15"/>
      <c r="G32" s="16">
        <v>0</v>
      </c>
      <c r="H32" s="15">
        <v>50</v>
      </c>
      <c r="I32" s="15" t="s">
        <v>36</v>
      </c>
      <c r="J32" s="15"/>
      <c r="K32" s="15">
        <f t="shared" si="2"/>
        <v>0</v>
      </c>
      <c r="L32" s="15"/>
      <c r="M32" s="15"/>
      <c r="N32" s="15">
        <v>0</v>
      </c>
      <c r="O32" s="15"/>
      <c r="P32" s="15">
        <f t="shared" si="4"/>
        <v>0</v>
      </c>
      <c r="Q32" s="17"/>
      <c r="R32" s="17"/>
      <c r="S32" s="15"/>
      <c r="T32" s="15" t="e">
        <f t="shared" si="6"/>
        <v>#DIV/0!</v>
      </c>
      <c r="U32" s="15" t="e">
        <f t="shared" si="7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49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3.585</v>
      </c>
      <c r="D33" s="1">
        <v>55.155999999999999</v>
      </c>
      <c r="E33" s="1">
        <v>7.3419999999999996</v>
      </c>
      <c r="F33" s="1">
        <v>50.567</v>
      </c>
      <c r="G33" s="7">
        <v>1</v>
      </c>
      <c r="H33" s="1">
        <v>50</v>
      </c>
      <c r="I33" s="1" t="s">
        <v>36</v>
      </c>
      <c r="J33" s="1">
        <v>7</v>
      </c>
      <c r="K33" s="1">
        <f t="shared" si="2"/>
        <v>0.34199999999999964</v>
      </c>
      <c r="L33" s="1"/>
      <c r="M33" s="1"/>
      <c r="N33" s="1">
        <v>48.233900000000013</v>
      </c>
      <c r="O33" s="1"/>
      <c r="P33" s="1">
        <f t="shared" si="4"/>
        <v>1.4683999999999999</v>
      </c>
      <c r="Q33" s="5"/>
      <c r="R33" s="5"/>
      <c r="S33" s="1"/>
      <c r="T33" s="1">
        <f t="shared" si="6"/>
        <v>67.284731680740961</v>
      </c>
      <c r="U33" s="1">
        <f t="shared" si="7"/>
        <v>67.284731680740961</v>
      </c>
      <c r="V33" s="1">
        <v>8.0381999999999998</v>
      </c>
      <c r="W33" s="1">
        <v>9.3176000000000005</v>
      </c>
      <c r="X33" s="1">
        <v>9.8653999999999993</v>
      </c>
      <c r="Y33" s="1">
        <v>0.91439999999999999</v>
      </c>
      <c r="Z33" s="1">
        <v>1.0972</v>
      </c>
      <c r="AA33" s="1">
        <v>4.3933999999999997</v>
      </c>
      <c r="AB33" s="1">
        <v>3.6627999999999998</v>
      </c>
      <c r="AC33" s="1">
        <v>0.53979999999999995</v>
      </c>
      <c r="AD33" s="1">
        <v>0.90480000000000005</v>
      </c>
      <c r="AE33" s="1">
        <v>3.5093999999999999</v>
      </c>
      <c r="AF33" s="1" t="s">
        <v>72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41</v>
      </c>
      <c r="C34" s="1">
        <v>963</v>
      </c>
      <c r="D34" s="1">
        <v>1014</v>
      </c>
      <c r="E34" s="1">
        <v>1111</v>
      </c>
      <c r="F34" s="1">
        <v>629</v>
      </c>
      <c r="G34" s="7">
        <v>0.4</v>
      </c>
      <c r="H34" s="1">
        <v>45</v>
      </c>
      <c r="I34" s="1" t="s">
        <v>36</v>
      </c>
      <c r="J34" s="1">
        <v>1147</v>
      </c>
      <c r="K34" s="1">
        <f t="shared" si="2"/>
        <v>-36</v>
      </c>
      <c r="L34" s="1"/>
      <c r="M34" s="1"/>
      <c r="N34" s="1">
        <v>319.09999999999991</v>
      </c>
      <c r="O34" s="1">
        <v>697.90000000000009</v>
      </c>
      <c r="P34" s="1">
        <f t="shared" si="4"/>
        <v>222.2</v>
      </c>
      <c r="Q34" s="5">
        <v>750</v>
      </c>
      <c r="R34" s="5"/>
      <c r="S34" s="1"/>
      <c r="T34" s="1">
        <f t="shared" si="6"/>
        <v>10.783078307830783</v>
      </c>
      <c r="U34" s="1">
        <f t="shared" si="7"/>
        <v>7.4077407740774079</v>
      </c>
      <c r="V34" s="1">
        <v>185</v>
      </c>
      <c r="W34" s="1">
        <v>197</v>
      </c>
      <c r="X34" s="1">
        <v>218.6</v>
      </c>
      <c r="Y34" s="1">
        <v>162.19999999999999</v>
      </c>
      <c r="Z34" s="1">
        <v>180.6</v>
      </c>
      <c r="AA34" s="1">
        <v>218.2</v>
      </c>
      <c r="AB34" s="1">
        <v>206.2</v>
      </c>
      <c r="AC34" s="1">
        <v>218.2</v>
      </c>
      <c r="AD34" s="1">
        <v>193.4</v>
      </c>
      <c r="AE34" s="1">
        <v>202.6</v>
      </c>
      <c r="AF34" s="1" t="s">
        <v>42</v>
      </c>
      <c r="AG34" s="1">
        <f>G34*Q34</f>
        <v>300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41</v>
      </c>
      <c r="C35" s="1">
        <v>1807</v>
      </c>
      <c r="D35" s="1"/>
      <c r="E35" s="1">
        <v>1298</v>
      </c>
      <c r="F35" s="1">
        <v>-7</v>
      </c>
      <c r="G35" s="7">
        <v>0.45</v>
      </c>
      <c r="H35" s="1">
        <v>50</v>
      </c>
      <c r="I35" s="1" t="s">
        <v>75</v>
      </c>
      <c r="J35" s="1">
        <v>1305</v>
      </c>
      <c r="K35" s="1">
        <f t="shared" si="2"/>
        <v>-7</v>
      </c>
      <c r="L35" s="1"/>
      <c r="M35" s="1"/>
      <c r="N35" s="1">
        <v>0</v>
      </c>
      <c r="O35" s="1">
        <v>300</v>
      </c>
      <c r="P35" s="1">
        <f t="shared" si="4"/>
        <v>259.60000000000002</v>
      </c>
      <c r="Q35" s="5">
        <v>250</v>
      </c>
      <c r="R35" s="5"/>
      <c r="S35" s="1"/>
      <c r="T35" s="1">
        <f t="shared" si="6"/>
        <v>2.0916795069337439</v>
      </c>
      <c r="U35" s="1">
        <f t="shared" si="7"/>
        <v>1.1286594761171032</v>
      </c>
      <c r="V35" s="1">
        <v>355.8</v>
      </c>
      <c r="W35" s="1">
        <v>181</v>
      </c>
      <c r="X35" s="1">
        <v>102.2</v>
      </c>
      <c r="Y35" s="1">
        <v>117.4</v>
      </c>
      <c r="Z35" s="1">
        <v>136.4</v>
      </c>
      <c r="AA35" s="1">
        <v>53.8</v>
      </c>
      <c r="AB35" s="1">
        <v>49.6</v>
      </c>
      <c r="AC35" s="1">
        <v>47</v>
      </c>
      <c r="AD35" s="1">
        <v>52.4</v>
      </c>
      <c r="AE35" s="1">
        <v>69</v>
      </c>
      <c r="AF35" s="1" t="s">
        <v>42</v>
      </c>
      <c r="AG35" s="1">
        <f>G35*Q35</f>
        <v>112.5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41</v>
      </c>
      <c r="C36" s="1">
        <v>834</v>
      </c>
      <c r="D36" s="1">
        <v>606</v>
      </c>
      <c r="E36" s="1">
        <v>928</v>
      </c>
      <c r="F36" s="1">
        <v>334</v>
      </c>
      <c r="G36" s="7">
        <v>0.4</v>
      </c>
      <c r="H36" s="1">
        <v>45</v>
      </c>
      <c r="I36" s="1" t="s">
        <v>36</v>
      </c>
      <c r="J36" s="1">
        <v>951</v>
      </c>
      <c r="K36" s="1">
        <f t="shared" si="2"/>
        <v>-23</v>
      </c>
      <c r="L36" s="1"/>
      <c r="M36" s="1"/>
      <c r="N36" s="1">
        <v>312</v>
      </c>
      <c r="O36" s="1">
        <v>616</v>
      </c>
      <c r="P36" s="1">
        <f t="shared" si="4"/>
        <v>185.6</v>
      </c>
      <c r="Q36" s="5">
        <v>750</v>
      </c>
      <c r="R36" s="5"/>
      <c r="S36" s="1"/>
      <c r="T36" s="1">
        <f t="shared" si="6"/>
        <v>10.840517241379311</v>
      </c>
      <c r="U36" s="1">
        <f t="shared" si="7"/>
        <v>6.799568965517242</v>
      </c>
      <c r="V36" s="1">
        <v>141.80000000000001</v>
      </c>
      <c r="W36" s="1">
        <v>150.19999999999999</v>
      </c>
      <c r="X36" s="1">
        <v>156.6</v>
      </c>
      <c r="Y36" s="1">
        <v>118</v>
      </c>
      <c r="Z36" s="1">
        <v>151.4</v>
      </c>
      <c r="AA36" s="1">
        <v>163.19999999999999</v>
      </c>
      <c r="AB36" s="1">
        <v>157.4</v>
      </c>
      <c r="AC36" s="1">
        <v>171.2</v>
      </c>
      <c r="AD36" s="1">
        <v>127.2</v>
      </c>
      <c r="AE36" s="1">
        <v>131.19999999999999</v>
      </c>
      <c r="AF36" s="1"/>
      <c r="AG36" s="1">
        <f>G36*Q36</f>
        <v>300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35</v>
      </c>
      <c r="C37" s="1">
        <v>450.678</v>
      </c>
      <c r="D37" s="1">
        <v>35.122</v>
      </c>
      <c r="E37" s="1">
        <v>353.649</v>
      </c>
      <c r="F37" s="1">
        <v>71.097999999999999</v>
      </c>
      <c r="G37" s="7">
        <v>1</v>
      </c>
      <c r="H37" s="1">
        <v>45</v>
      </c>
      <c r="I37" s="1" t="s">
        <v>36</v>
      </c>
      <c r="J37" s="1">
        <v>363.1</v>
      </c>
      <c r="K37" s="1">
        <f t="shared" si="2"/>
        <v>-9.4510000000000218</v>
      </c>
      <c r="L37" s="1"/>
      <c r="M37" s="1"/>
      <c r="N37" s="1">
        <v>55.890100000000132</v>
      </c>
      <c r="O37" s="1">
        <v>290.59169999999978</v>
      </c>
      <c r="P37" s="1">
        <f t="shared" si="4"/>
        <v>70.729799999999997</v>
      </c>
      <c r="Q37" s="5">
        <f t="shared" ref="Q37" si="8">11*P37-O37-N37-F37</f>
        <v>360.44800000000004</v>
      </c>
      <c r="R37" s="5"/>
      <c r="S37" s="1"/>
      <c r="T37" s="1">
        <f t="shared" si="6"/>
        <v>11</v>
      </c>
      <c r="U37" s="1">
        <f t="shared" si="7"/>
        <v>5.9038736147988535</v>
      </c>
      <c r="V37" s="1">
        <v>51.452599999999997</v>
      </c>
      <c r="W37" s="1">
        <v>43.813600000000001</v>
      </c>
      <c r="X37" s="1">
        <v>51.654999999999987</v>
      </c>
      <c r="Y37" s="1">
        <v>49.601599999999998</v>
      </c>
      <c r="Z37" s="1">
        <v>64.675399999999996</v>
      </c>
      <c r="AA37" s="1">
        <v>61.989999999999988</v>
      </c>
      <c r="AB37" s="1">
        <v>41.518000000000001</v>
      </c>
      <c r="AC37" s="1">
        <v>30.319199999999999</v>
      </c>
      <c r="AD37" s="1">
        <v>49.366</v>
      </c>
      <c r="AE37" s="1">
        <v>49.4602</v>
      </c>
      <c r="AF37" s="1"/>
      <c r="AG37" s="1">
        <f>G37*Q37</f>
        <v>360.44800000000004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78</v>
      </c>
      <c r="B38" s="15" t="s">
        <v>41</v>
      </c>
      <c r="C38" s="15"/>
      <c r="D38" s="15"/>
      <c r="E38" s="15"/>
      <c r="F38" s="15"/>
      <c r="G38" s="16">
        <v>0</v>
      </c>
      <c r="H38" s="15">
        <v>45</v>
      </c>
      <c r="I38" s="15" t="s">
        <v>36</v>
      </c>
      <c r="J38" s="15"/>
      <c r="K38" s="15">
        <f t="shared" ref="K38:K69" si="9">E38-J38</f>
        <v>0</v>
      </c>
      <c r="L38" s="15"/>
      <c r="M38" s="15"/>
      <c r="N38" s="15">
        <v>0</v>
      </c>
      <c r="O38" s="15"/>
      <c r="P38" s="15">
        <f t="shared" si="4"/>
        <v>0</v>
      </c>
      <c r="Q38" s="17"/>
      <c r="R38" s="17"/>
      <c r="S38" s="15"/>
      <c r="T38" s="15" t="e">
        <f t="shared" si="6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49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79</v>
      </c>
      <c r="B39" s="22" t="s">
        <v>41</v>
      </c>
      <c r="C39" s="22">
        <v>344</v>
      </c>
      <c r="D39" s="22"/>
      <c r="E39" s="22">
        <v>232</v>
      </c>
      <c r="F39" s="22">
        <v>73</v>
      </c>
      <c r="G39" s="23">
        <v>0.35</v>
      </c>
      <c r="H39" s="22">
        <v>40</v>
      </c>
      <c r="I39" s="22" t="s">
        <v>36</v>
      </c>
      <c r="J39" s="22">
        <v>247</v>
      </c>
      <c r="K39" s="22">
        <f t="shared" si="9"/>
        <v>-15</v>
      </c>
      <c r="L39" s="22"/>
      <c r="M39" s="22"/>
      <c r="N39" s="22">
        <v>57.600000000000023</v>
      </c>
      <c r="O39" s="22">
        <v>190.4</v>
      </c>
      <c r="P39" s="22">
        <f t="shared" si="4"/>
        <v>46.4</v>
      </c>
      <c r="Q39" s="24">
        <v>200</v>
      </c>
      <c r="R39" s="24"/>
      <c r="S39" s="22"/>
      <c r="T39" s="22">
        <f t="shared" si="6"/>
        <v>11.228448275862069</v>
      </c>
      <c r="U39" s="22">
        <f t="shared" si="7"/>
        <v>6.9181034482758621</v>
      </c>
      <c r="V39" s="22">
        <v>35</v>
      </c>
      <c r="W39" s="22">
        <v>33.6</v>
      </c>
      <c r="X39" s="22">
        <v>34.200000000000003</v>
      </c>
      <c r="Y39" s="22">
        <v>31</v>
      </c>
      <c r="Z39" s="22">
        <v>31.4</v>
      </c>
      <c r="AA39" s="22">
        <v>57.8</v>
      </c>
      <c r="AB39" s="22">
        <v>60.6</v>
      </c>
      <c r="AC39" s="22">
        <v>38.4</v>
      </c>
      <c r="AD39" s="22">
        <v>35.6</v>
      </c>
      <c r="AE39" s="22">
        <v>34.799999999999997</v>
      </c>
      <c r="AF39" s="25" t="s">
        <v>149</v>
      </c>
      <c r="AG39" s="22">
        <f t="shared" ref="AG39:AG47" si="10">G39*Q39</f>
        <v>70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43.384</v>
      </c>
      <c r="D40" s="1">
        <v>99.68</v>
      </c>
      <c r="E40" s="1">
        <v>7.5810000000000004</v>
      </c>
      <c r="F40" s="1">
        <v>125.09699999999999</v>
      </c>
      <c r="G40" s="7">
        <v>1</v>
      </c>
      <c r="H40" s="1">
        <v>40</v>
      </c>
      <c r="I40" s="1" t="s">
        <v>36</v>
      </c>
      <c r="J40" s="1">
        <v>31.7</v>
      </c>
      <c r="K40" s="1">
        <f t="shared" si="9"/>
        <v>-24.119</v>
      </c>
      <c r="L40" s="1"/>
      <c r="M40" s="1"/>
      <c r="N40" s="1">
        <v>65.55389999999997</v>
      </c>
      <c r="O40" s="1"/>
      <c r="P40" s="1">
        <f t="shared" si="4"/>
        <v>1.5162</v>
      </c>
      <c r="Q40" s="5"/>
      <c r="R40" s="5"/>
      <c r="S40" s="1"/>
      <c r="T40" s="1">
        <f t="shared" si="6"/>
        <v>125.74258013454688</v>
      </c>
      <c r="U40" s="1">
        <f t="shared" si="7"/>
        <v>125.74258013454688</v>
      </c>
      <c r="V40" s="1">
        <v>10.4338</v>
      </c>
      <c r="W40" s="1">
        <v>18.038399999999999</v>
      </c>
      <c r="X40" s="1">
        <v>18.572199999999999</v>
      </c>
      <c r="Y40" s="1">
        <v>11.1318</v>
      </c>
      <c r="Z40" s="1">
        <v>11.5136</v>
      </c>
      <c r="AA40" s="1">
        <v>11.375400000000001</v>
      </c>
      <c r="AB40" s="1">
        <v>18.8828</v>
      </c>
      <c r="AC40" s="1">
        <v>17.446200000000001</v>
      </c>
      <c r="AD40" s="1">
        <v>10.131399999999999</v>
      </c>
      <c r="AE40" s="1">
        <v>6.2759999999999998</v>
      </c>
      <c r="AF40" s="31" t="s">
        <v>46</v>
      </c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41</v>
      </c>
      <c r="C41" s="1">
        <v>457</v>
      </c>
      <c r="D41" s="1"/>
      <c r="E41" s="1">
        <v>263</v>
      </c>
      <c r="F41" s="1">
        <v>142</v>
      </c>
      <c r="G41" s="7">
        <v>0.4</v>
      </c>
      <c r="H41" s="1">
        <v>40</v>
      </c>
      <c r="I41" s="1" t="s">
        <v>36</v>
      </c>
      <c r="J41" s="1">
        <v>278</v>
      </c>
      <c r="K41" s="1">
        <f t="shared" si="9"/>
        <v>-15</v>
      </c>
      <c r="L41" s="1"/>
      <c r="M41" s="1"/>
      <c r="N41" s="1">
        <v>35</v>
      </c>
      <c r="O41" s="1">
        <v>176</v>
      </c>
      <c r="P41" s="1">
        <f t="shared" si="4"/>
        <v>52.6</v>
      </c>
      <c r="Q41" s="5">
        <f t="shared" ref="Q41:Q47" si="11">11*P41-O41-N41-F41</f>
        <v>225.60000000000002</v>
      </c>
      <c r="R41" s="5"/>
      <c r="S41" s="1"/>
      <c r="T41" s="1">
        <f t="shared" si="6"/>
        <v>11</v>
      </c>
      <c r="U41" s="1">
        <f t="shared" si="7"/>
        <v>6.7110266159695815</v>
      </c>
      <c r="V41" s="1">
        <v>40.6</v>
      </c>
      <c r="W41" s="1">
        <v>40</v>
      </c>
      <c r="X41" s="1">
        <v>41.6</v>
      </c>
      <c r="Y41" s="1">
        <v>38.799999999999997</v>
      </c>
      <c r="Z41" s="1">
        <v>64.8</v>
      </c>
      <c r="AA41" s="1">
        <v>71.2</v>
      </c>
      <c r="AB41" s="1">
        <v>50</v>
      </c>
      <c r="AC41" s="1">
        <v>67</v>
      </c>
      <c r="AD41" s="1">
        <v>77</v>
      </c>
      <c r="AE41" s="1">
        <v>74</v>
      </c>
      <c r="AF41" s="1"/>
      <c r="AG41" s="1">
        <f t="shared" si="10"/>
        <v>90.240000000000009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>
        <v>674</v>
      </c>
      <c r="D42" s="1">
        <v>138</v>
      </c>
      <c r="E42" s="1">
        <v>425</v>
      </c>
      <c r="F42" s="1">
        <v>284</v>
      </c>
      <c r="G42" s="7">
        <v>0.4</v>
      </c>
      <c r="H42" s="1">
        <v>45</v>
      </c>
      <c r="I42" s="1" t="s">
        <v>36</v>
      </c>
      <c r="J42" s="1">
        <v>453</v>
      </c>
      <c r="K42" s="1">
        <f t="shared" si="9"/>
        <v>-28</v>
      </c>
      <c r="L42" s="1"/>
      <c r="M42" s="1"/>
      <c r="N42" s="1">
        <v>121.5</v>
      </c>
      <c r="O42" s="1">
        <v>206.5</v>
      </c>
      <c r="P42" s="1">
        <f t="shared" si="4"/>
        <v>85</v>
      </c>
      <c r="Q42" s="5">
        <f t="shared" si="11"/>
        <v>323</v>
      </c>
      <c r="R42" s="5"/>
      <c r="S42" s="1"/>
      <c r="T42" s="1">
        <f t="shared" si="6"/>
        <v>11</v>
      </c>
      <c r="U42" s="1">
        <f t="shared" si="7"/>
        <v>7.2</v>
      </c>
      <c r="V42" s="1">
        <v>70.2</v>
      </c>
      <c r="W42" s="1">
        <v>80.2</v>
      </c>
      <c r="X42" s="1">
        <v>91.6</v>
      </c>
      <c r="Y42" s="1">
        <v>87.2</v>
      </c>
      <c r="Z42" s="1">
        <v>110.6</v>
      </c>
      <c r="AA42" s="1">
        <v>109.2</v>
      </c>
      <c r="AB42" s="1">
        <v>81.2</v>
      </c>
      <c r="AC42" s="1">
        <v>97.8</v>
      </c>
      <c r="AD42" s="1">
        <v>117.6</v>
      </c>
      <c r="AE42" s="1">
        <v>132.6</v>
      </c>
      <c r="AF42" s="21" t="s">
        <v>42</v>
      </c>
      <c r="AG42" s="1">
        <f t="shared" si="10"/>
        <v>129.20000000000002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35</v>
      </c>
      <c r="C43" s="1">
        <v>92.902000000000001</v>
      </c>
      <c r="D43" s="1">
        <v>47.186999999999998</v>
      </c>
      <c r="E43" s="1">
        <v>39.936</v>
      </c>
      <c r="F43" s="1">
        <v>85.710999999999999</v>
      </c>
      <c r="G43" s="7">
        <v>1</v>
      </c>
      <c r="H43" s="1">
        <v>40</v>
      </c>
      <c r="I43" s="1" t="s">
        <v>36</v>
      </c>
      <c r="J43" s="1">
        <v>46.7</v>
      </c>
      <c r="K43" s="1">
        <f t="shared" si="9"/>
        <v>-6.7640000000000029</v>
      </c>
      <c r="L43" s="1"/>
      <c r="M43" s="1"/>
      <c r="N43" s="1">
        <v>30.3627</v>
      </c>
      <c r="O43" s="1"/>
      <c r="P43" s="1">
        <f t="shared" si="4"/>
        <v>7.9871999999999996</v>
      </c>
      <c r="Q43" s="5"/>
      <c r="R43" s="5"/>
      <c r="S43" s="1"/>
      <c r="T43" s="1">
        <f t="shared" si="6"/>
        <v>14.532464443108974</v>
      </c>
      <c r="U43" s="1">
        <f t="shared" si="7"/>
        <v>14.532464443108974</v>
      </c>
      <c r="V43" s="1">
        <v>9.5608000000000004</v>
      </c>
      <c r="W43" s="1">
        <v>14.3674</v>
      </c>
      <c r="X43" s="1">
        <v>15.9758</v>
      </c>
      <c r="Y43" s="1">
        <v>13.2592</v>
      </c>
      <c r="Z43" s="1">
        <v>12.51</v>
      </c>
      <c r="AA43" s="1">
        <v>16.6416</v>
      </c>
      <c r="AB43" s="1">
        <v>16.084800000000001</v>
      </c>
      <c r="AC43" s="1">
        <v>11.9068</v>
      </c>
      <c r="AD43" s="1">
        <v>12.6356</v>
      </c>
      <c r="AE43" s="1">
        <v>13.2682</v>
      </c>
      <c r="AF43" s="1"/>
      <c r="AG43" s="1">
        <f t="shared" si="10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84</v>
      </c>
      <c r="B44" s="22" t="s">
        <v>41</v>
      </c>
      <c r="C44" s="22">
        <v>346</v>
      </c>
      <c r="D44" s="22">
        <v>450</v>
      </c>
      <c r="E44" s="22">
        <v>349</v>
      </c>
      <c r="F44" s="22">
        <v>343</v>
      </c>
      <c r="G44" s="23">
        <v>0.35</v>
      </c>
      <c r="H44" s="22">
        <v>40</v>
      </c>
      <c r="I44" s="22" t="s">
        <v>36</v>
      </c>
      <c r="J44" s="22">
        <v>395</v>
      </c>
      <c r="K44" s="22">
        <f t="shared" si="9"/>
        <v>-46</v>
      </c>
      <c r="L44" s="22"/>
      <c r="M44" s="22"/>
      <c r="N44" s="22">
        <v>270.19999999999987</v>
      </c>
      <c r="O44" s="22"/>
      <c r="P44" s="22">
        <f t="shared" si="4"/>
        <v>69.8</v>
      </c>
      <c r="Q44" s="24">
        <v>200</v>
      </c>
      <c r="R44" s="24"/>
      <c r="S44" s="22"/>
      <c r="T44" s="22">
        <f t="shared" si="6"/>
        <v>11.650429799426933</v>
      </c>
      <c r="U44" s="22">
        <f t="shared" si="7"/>
        <v>8.7851002865329484</v>
      </c>
      <c r="V44" s="22">
        <v>64.400000000000006</v>
      </c>
      <c r="W44" s="22">
        <v>91.6</v>
      </c>
      <c r="X44" s="22">
        <v>93.6</v>
      </c>
      <c r="Y44" s="22">
        <v>56.4</v>
      </c>
      <c r="Z44" s="22">
        <v>53.6</v>
      </c>
      <c r="AA44" s="22">
        <v>88.6</v>
      </c>
      <c r="AB44" s="22">
        <v>82.8</v>
      </c>
      <c r="AC44" s="22">
        <v>69.8</v>
      </c>
      <c r="AD44" s="22">
        <v>75.8</v>
      </c>
      <c r="AE44" s="22">
        <v>80.599999999999994</v>
      </c>
      <c r="AF44" s="25" t="s">
        <v>151</v>
      </c>
      <c r="AG44" s="22">
        <f t="shared" si="10"/>
        <v>70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>
        <v>291</v>
      </c>
      <c r="D45" s="1">
        <v>276</v>
      </c>
      <c r="E45" s="1">
        <v>331</v>
      </c>
      <c r="F45" s="1">
        <v>171</v>
      </c>
      <c r="G45" s="7">
        <v>0.4</v>
      </c>
      <c r="H45" s="1">
        <v>40</v>
      </c>
      <c r="I45" s="1" t="s">
        <v>36</v>
      </c>
      <c r="J45" s="1">
        <v>354</v>
      </c>
      <c r="K45" s="1">
        <f t="shared" si="9"/>
        <v>-23</v>
      </c>
      <c r="L45" s="1"/>
      <c r="M45" s="1"/>
      <c r="N45" s="1">
        <v>120.8</v>
      </c>
      <c r="O45" s="1">
        <v>230.2</v>
      </c>
      <c r="P45" s="1">
        <f t="shared" si="4"/>
        <v>66.2</v>
      </c>
      <c r="Q45" s="5">
        <f t="shared" si="11"/>
        <v>206.20000000000005</v>
      </c>
      <c r="R45" s="5"/>
      <c r="S45" s="1"/>
      <c r="T45" s="1">
        <f t="shared" si="6"/>
        <v>11</v>
      </c>
      <c r="U45" s="1">
        <f t="shared" si="7"/>
        <v>7.8851963746223559</v>
      </c>
      <c r="V45" s="1">
        <v>56.8</v>
      </c>
      <c r="W45" s="1">
        <v>60.8</v>
      </c>
      <c r="X45" s="1">
        <v>65.599999999999994</v>
      </c>
      <c r="Y45" s="1">
        <v>42.4</v>
      </c>
      <c r="Z45" s="1">
        <v>52.2</v>
      </c>
      <c r="AA45" s="1">
        <v>68.8</v>
      </c>
      <c r="AB45" s="1">
        <v>79.8</v>
      </c>
      <c r="AC45" s="1">
        <v>79.400000000000006</v>
      </c>
      <c r="AD45" s="1">
        <v>68.400000000000006</v>
      </c>
      <c r="AE45" s="1">
        <v>66.8</v>
      </c>
      <c r="AF45" s="1" t="s">
        <v>42</v>
      </c>
      <c r="AG45" s="1">
        <f t="shared" si="10"/>
        <v>82.480000000000018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35</v>
      </c>
      <c r="C46" s="1">
        <v>204.47200000000001</v>
      </c>
      <c r="D46" s="1">
        <v>193.976</v>
      </c>
      <c r="E46" s="1">
        <v>110.617</v>
      </c>
      <c r="F46" s="1">
        <v>276.44099999999997</v>
      </c>
      <c r="G46" s="7">
        <v>1</v>
      </c>
      <c r="H46" s="1">
        <v>50</v>
      </c>
      <c r="I46" s="1" t="s">
        <v>36</v>
      </c>
      <c r="J46" s="1">
        <v>101.8</v>
      </c>
      <c r="K46" s="1">
        <f t="shared" si="9"/>
        <v>8.8170000000000073</v>
      </c>
      <c r="L46" s="1"/>
      <c r="M46" s="1"/>
      <c r="N46" s="1">
        <v>0</v>
      </c>
      <c r="O46" s="1"/>
      <c r="P46" s="1">
        <f t="shared" si="4"/>
        <v>22.1234</v>
      </c>
      <c r="Q46" s="5"/>
      <c r="R46" s="5"/>
      <c r="S46" s="1"/>
      <c r="T46" s="1">
        <f t="shared" si="6"/>
        <v>12.495412097598017</v>
      </c>
      <c r="U46" s="1">
        <f t="shared" si="7"/>
        <v>12.495412097598017</v>
      </c>
      <c r="V46" s="1">
        <v>24.8508</v>
      </c>
      <c r="W46" s="1">
        <v>33.372999999999998</v>
      </c>
      <c r="X46" s="1">
        <v>46.125999999999998</v>
      </c>
      <c r="Y46" s="1">
        <v>33.356999999999999</v>
      </c>
      <c r="Z46" s="1">
        <v>29.334</v>
      </c>
      <c r="AA46" s="1">
        <v>40.636399999999988</v>
      </c>
      <c r="AB46" s="1">
        <v>38.289400000000001</v>
      </c>
      <c r="AC46" s="1">
        <v>45.551200000000001</v>
      </c>
      <c r="AD46" s="1">
        <v>36.550600000000003</v>
      </c>
      <c r="AE46" s="1">
        <v>28.186</v>
      </c>
      <c r="AF46" s="1"/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35</v>
      </c>
      <c r="C47" s="1">
        <v>552.65800000000002</v>
      </c>
      <c r="D47" s="1">
        <v>1250.317</v>
      </c>
      <c r="E47" s="1">
        <v>943.16700000000003</v>
      </c>
      <c r="F47" s="1">
        <v>735.38</v>
      </c>
      <c r="G47" s="7">
        <v>1</v>
      </c>
      <c r="H47" s="1">
        <v>50</v>
      </c>
      <c r="I47" s="1" t="s">
        <v>36</v>
      </c>
      <c r="J47" s="1">
        <v>1006</v>
      </c>
      <c r="K47" s="1">
        <f t="shared" si="9"/>
        <v>-62.83299999999997</v>
      </c>
      <c r="L47" s="1"/>
      <c r="M47" s="1"/>
      <c r="N47" s="1">
        <v>513.08819999999957</v>
      </c>
      <c r="O47" s="1">
        <v>666.15496000000041</v>
      </c>
      <c r="P47" s="1">
        <f t="shared" si="4"/>
        <v>188.63339999999999</v>
      </c>
      <c r="Q47" s="5">
        <f t="shared" si="11"/>
        <v>160.34424000000013</v>
      </c>
      <c r="R47" s="5"/>
      <c r="S47" s="1"/>
      <c r="T47" s="1">
        <f t="shared" si="6"/>
        <v>11.000000000000004</v>
      </c>
      <c r="U47" s="1">
        <f t="shared" si="7"/>
        <v>10.149968987464575</v>
      </c>
      <c r="V47" s="1">
        <v>180.3518</v>
      </c>
      <c r="W47" s="1">
        <v>196.77199999999999</v>
      </c>
      <c r="X47" s="1">
        <v>232.87219999999999</v>
      </c>
      <c r="Y47" s="1">
        <v>131.4238</v>
      </c>
      <c r="Z47" s="1">
        <v>114.51600000000001</v>
      </c>
      <c r="AA47" s="1">
        <v>147.83420000000001</v>
      </c>
      <c r="AB47" s="1">
        <v>124.048</v>
      </c>
      <c r="AC47" s="1">
        <v>100.2114</v>
      </c>
      <c r="AD47" s="1">
        <v>91.092399999999998</v>
      </c>
      <c r="AE47" s="1">
        <v>75.651800000000009</v>
      </c>
      <c r="AF47" s="1"/>
      <c r="AG47" s="1">
        <f t="shared" si="10"/>
        <v>160.34424000000013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88</v>
      </c>
      <c r="B48" s="15" t="s">
        <v>35</v>
      </c>
      <c r="C48" s="15"/>
      <c r="D48" s="15"/>
      <c r="E48" s="15"/>
      <c r="F48" s="15"/>
      <c r="G48" s="16">
        <v>0</v>
      </c>
      <c r="H48" s="15">
        <v>40</v>
      </c>
      <c r="I48" s="15" t="s">
        <v>36</v>
      </c>
      <c r="J48" s="15"/>
      <c r="K48" s="15">
        <f t="shared" si="9"/>
        <v>0</v>
      </c>
      <c r="L48" s="15"/>
      <c r="M48" s="15"/>
      <c r="N48" s="15">
        <v>0</v>
      </c>
      <c r="O48" s="15"/>
      <c r="P48" s="15">
        <f t="shared" si="4"/>
        <v>0</v>
      </c>
      <c r="Q48" s="17"/>
      <c r="R48" s="17"/>
      <c r="S48" s="15"/>
      <c r="T48" s="15" t="e">
        <f t="shared" si="6"/>
        <v>#DIV/0!</v>
      </c>
      <c r="U48" s="15" t="e">
        <f t="shared" si="7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49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41</v>
      </c>
      <c r="C49" s="1">
        <v>44</v>
      </c>
      <c r="D49" s="1">
        <v>220</v>
      </c>
      <c r="E49" s="1">
        <v>71</v>
      </c>
      <c r="F49" s="1">
        <v>176</v>
      </c>
      <c r="G49" s="7">
        <v>0.45</v>
      </c>
      <c r="H49" s="1">
        <v>50</v>
      </c>
      <c r="I49" s="1" t="s">
        <v>36</v>
      </c>
      <c r="J49" s="1">
        <v>117</v>
      </c>
      <c r="K49" s="1">
        <f t="shared" si="9"/>
        <v>-46</v>
      </c>
      <c r="L49" s="1"/>
      <c r="M49" s="1"/>
      <c r="N49" s="1">
        <v>165.2</v>
      </c>
      <c r="O49" s="1"/>
      <c r="P49" s="1">
        <f t="shared" si="4"/>
        <v>14.2</v>
      </c>
      <c r="Q49" s="5"/>
      <c r="R49" s="5"/>
      <c r="S49" s="1"/>
      <c r="T49" s="1">
        <f t="shared" si="6"/>
        <v>24.028169014084508</v>
      </c>
      <c r="U49" s="1">
        <f t="shared" si="7"/>
        <v>24.028169014084508</v>
      </c>
      <c r="V49" s="1">
        <v>23.2</v>
      </c>
      <c r="W49" s="1">
        <v>37.200000000000003</v>
      </c>
      <c r="X49" s="1">
        <v>40</v>
      </c>
      <c r="Y49" s="1">
        <v>19.600000000000001</v>
      </c>
      <c r="Z49" s="1">
        <v>20.6</v>
      </c>
      <c r="AA49" s="1">
        <v>29.2</v>
      </c>
      <c r="AB49" s="1">
        <v>29.6</v>
      </c>
      <c r="AC49" s="1">
        <v>36.6</v>
      </c>
      <c r="AD49" s="1">
        <v>31.2</v>
      </c>
      <c r="AE49" s="1">
        <v>30.2</v>
      </c>
      <c r="AF49" s="1" t="s">
        <v>42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90</v>
      </c>
      <c r="B50" s="15" t="s">
        <v>35</v>
      </c>
      <c r="C50" s="15"/>
      <c r="D50" s="15"/>
      <c r="E50" s="15"/>
      <c r="F50" s="15"/>
      <c r="G50" s="16">
        <v>0</v>
      </c>
      <c r="H50" s="15">
        <v>40</v>
      </c>
      <c r="I50" s="15" t="s">
        <v>36</v>
      </c>
      <c r="J50" s="15"/>
      <c r="K50" s="15">
        <f t="shared" si="9"/>
        <v>0</v>
      </c>
      <c r="L50" s="15"/>
      <c r="M50" s="15"/>
      <c r="N50" s="15">
        <v>0</v>
      </c>
      <c r="O50" s="15"/>
      <c r="P50" s="15">
        <f t="shared" si="4"/>
        <v>0</v>
      </c>
      <c r="Q50" s="17"/>
      <c r="R50" s="17"/>
      <c r="S50" s="15"/>
      <c r="T50" s="15" t="e">
        <f t="shared" si="6"/>
        <v>#DIV/0!</v>
      </c>
      <c r="U50" s="15" t="e">
        <f t="shared" si="7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157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41</v>
      </c>
      <c r="C51" s="1">
        <v>65</v>
      </c>
      <c r="D51" s="1">
        <v>42</v>
      </c>
      <c r="E51" s="1">
        <v>60</v>
      </c>
      <c r="F51" s="1">
        <v>37</v>
      </c>
      <c r="G51" s="7">
        <v>0.4</v>
      </c>
      <c r="H51" s="1">
        <v>40</v>
      </c>
      <c r="I51" s="1" t="s">
        <v>36</v>
      </c>
      <c r="J51" s="1">
        <v>68</v>
      </c>
      <c r="K51" s="1">
        <f t="shared" si="9"/>
        <v>-8</v>
      </c>
      <c r="L51" s="1"/>
      <c r="M51" s="1"/>
      <c r="N51" s="1">
        <v>0</v>
      </c>
      <c r="O51" s="1">
        <v>67</v>
      </c>
      <c r="P51" s="1">
        <f t="shared" si="4"/>
        <v>12</v>
      </c>
      <c r="Q51" s="5">
        <f t="shared" ref="Q51:Q63" si="12">11*P51-O51-N51-F51</f>
        <v>28</v>
      </c>
      <c r="R51" s="5"/>
      <c r="S51" s="1"/>
      <c r="T51" s="1">
        <f t="shared" si="6"/>
        <v>11</v>
      </c>
      <c r="U51" s="1">
        <f t="shared" si="7"/>
        <v>8.6666666666666661</v>
      </c>
      <c r="V51" s="1">
        <v>11.6</v>
      </c>
      <c r="W51" s="1">
        <v>8</v>
      </c>
      <c r="X51" s="1">
        <v>11.2</v>
      </c>
      <c r="Y51" s="1">
        <v>8.8000000000000007</v>
      </c>
      <c r="Z51" s="1">
        <v>7.4</v>
      </c>
      <c r="AA51" s="1">
        <v>10.4</v>
      </c>
      <c r="AB51" s="1">
        <v>11.2</v>
      </c>
      <c r="AC51" s="1">
        <v>12.6</v>
      </c>
      <c r="AD51" s="1">
        <v>11.4</v>
      </c>
      <c r="AE51" s="1">
        <v>14.8</v>
      </c>
      <c r="AF51" s="1"/>
      <c r="AG51" s="1">
        <f t="shared" ref="AG51:AG63" si="13">G51*Q51</f>
        <v>11.200000000000001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41</v>
      </c>
      <c r="C52" s="1">
        <v>69</v>
      </c>
      <c r="D52" s="1">
        <v>18</v>
      </c>
      <c r="E52" s="1">
        <v>53</v>
      </c>
      <c r="F52" s="1">
        <v>24</v>
      </c>
      <c r="G52" s="7">
        <v>0.4</v>
      </c>
      <c r="H52" s="1">
        <v>40</v>
      </c>
      <c r="I52" s="1" t="s">
        <v>36</v>
      </c>
      <c r="J52" s="1">
        <v>57</v>
      </c>
      <c r="K52" s="1">
        <f t="shared" si="9"/>
        <v>-4</v>
      </c>
      <c r="L52" s="1"/>
      <c r="M52" s="1"/>
      <c r="N52" s="1">
        <v>36.40000000000002</v>
      </c>
      <c r="O52" s="1">
        <v>14.59999999999998</v>
      </c>
      <c r="P52" s="1">
        <f t="shared" si="4"/>
        <v>10.6</v>
      </c>
      <c r="Q52" s="5">
        <f t="shared" si="12"/>
        <v>41.599999999999994</v>
      </c>
      <c r="R52" s="5"/>
      <c r="S52" s="1"/>
      <c r="T52" s="1">
        <f t="shared" si="6"/>
        <v>11</v>
      </c>
      <c r="U52" s="1">
        <f t="shared" si="7"/>
        <v>7.0754716981132075</v>
      </c>
      <c r="V52" s="1">
        <v>9.1999999999999993</v>
      </c>
      <c r="W52" s="1">
        <v>9.8000000000000007</v>
      </c>
      <c r="X52" s="1">
        <v>10.6</v>
      </c>
      <c r="Y52" s="1">
        <v>7</v>
      </c>
      <c r="Z52" s="1">
        <v>8</v>
      </c>
      <c r="AA52" s="1">
        <v>14</v>
      </c>
      <c r="AB52" s="1">
        <v>11.6</v>
      </c>
      <c r="AC52" s="1">
        <v>10</v>
      </c>
      <c r="AD52" s="1">
        <v>11.8</v>
      </c>
      <c r="AE52" s="1">
        <v>16.8</v>
      </c>
      <c r="AF52" s="1" t="s">
        <v>93</v>
      </c>
      <c r="AG52" s="1">
        <f t="shared" si="13"/>
        <v>16.639999999999997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35</v>
      </c>
      <c r="C53" s="1">
        <v>141.035</v>
      </c>
      <c r="D53" s="1">
        <v>75.768000000000001</v>
      </c>
      <c r="E53" s="1">
        <v>108.794</v>
      </c>
      <c r="F53" s="1">
        <v>95.08</v>
      </c>
      <c r="G53" s="7">
        <v>1</v>
      </c>
      <c r="H53" s="1">
        <v>50</v>
      </c>
      <c r="I53" s="1" t="s">
        <v>36</v>
      </c>
      <c r="J53" s="1">
        <v>113.8</v>
      </c>
      <c r="K53" s="1">
        <f t="shared" si="9"/>
        <v>-5.0060000000000002</v>
      </c>
      <c r="L53" s="1"/>
      <c r="M53" s="1"/>
      <c r="N53" s="1">
        <v>52.951400000000007</v>
      </c>
      <c r="O53" s="1">
        <v>9.5975999999999857</v>
      </c>
      <c r="P53" s="1">
        <f t="shared" si="4"/>
        <v>21.758800000000001</v>
      </c>
      <c r="Q53" s="5">
        <f t="shared" si="12"/>
        <v>81.717800000000025</v>
      </c>
      <c r="R53" s="5"/>
      <c r="S53" s="1"/>
      <c r="T53" s="1">
        <f t="shared" si="6"/>
        <v>11.000000000000002</v>
      </c>
      <c r="U53" s="1">
        <f t="shared" si="7"/>
        <v>7.2443792856223697</v>
      </c>
      <c r="V53" s="1">
        <v>18.047999999999998</v>
      </c>
      <c r="W53" s="1">
        <v>22.817599999999999</v>
      </c>
      <c r="X53" s="1">
        <v>24.711200000000002</v>
      </c>
      <c r="Y53" s="1">
        <v>17.653199999999998</v>
      </c>
      <c r="Z53" s="1">
        <v>22.540199999999999</v>
      </c>
      <c r="AA53" s="1">
        <v>21.815999999999999</v>
      </c>
      <c r="AB53" s="1">
        <v>18.003399999999999</v>
      </c>
      <c r="AC53" s="1">
        <v>38.649000000000001</v>
      </c>
      <c r="AD53" s="1">
        <v>38.832000000000001</v>
      </c>
      <c r="AE53" s="1">
        <v>13.578799999999999</v>
      </c>
      <c r="AF53" s="1"/>
      <c r="AG53" s="1">
        <f t="shared" si="13"/>
        <v>81.717800000000025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1269.886</v>
      </c>
      <c r="D54" s="1"/>
      <c r="E54" s="1">
        <v>389.71699999999998</v>
      </c>
      <c r="F54" s="1">
        <v>834.00699999999995</v>
      </c>
      <c r="G54" s="7">
        <v>1</v>
      </c>
      <c r="H54" s="1">
        <v>50</v>
      </c>
      <c r="I54" s="1" t="s">
        <v>36</v>
      </c>
      <c r="J54" s="1">
        <v>367.6</v>
      </c>
      <c r="K54" s="1">
        <f t="shared" si="9"/>
        <v>22.116999999999962</v>
      </c>
      <c r="L54" s="1"/>
      <c r="M54" s="1"/>
      <c r="N54" s="1">
        <v>0</v>
      </c>
      <c r="O54" s="1"/>
      <c r="P54" s="1">
        <f t="shared" si="4"/>
        <v>77.943399999999997</v>
      </c>
      <c r="Q54" s="5"/>
      <c r="R54" s="5"/>
      <c r="S54" s="1"/>
      <c r="T54" s="1">
        <f t="shared" si="6"/>
        <v>10.700161912362047</v>
      </c>
      <c r="U54" s="1">
        <f t="shared" si="7"/>
        <v>10.700161912362047</v>
      </c>
      <c r="V54" s="1">
        <v>51.977200000000003</v>
      </c>
      <c r="W54" s="1">
        <v>46.274999999999999</v>
      </c>
      <c r="X54" s="1">
        <v>51.472000000000001</v>
      </c>
      <c r="Y54" s="1">
        <v>51.563199999999988</v>
      </c>
      <c r="Z54" s="1">
        <v>51.980600000000003</v>
      </c>
      <c r="AA54" s="1">
        <v>127.8258</v>
      </c>
      <c r="AB54" s="1">
        <v>127.3626</v>
      </c>
      <c r="AC54" s="1">
        <v>77.967600000000004</v>
      </c>
      <c r="AD54" s="1">
        <v>76.295400000000001</v>
      </c>
      <c r="AE54" s="1">
        <v>69.788399999999996</v>
      </c>
      <c r="AF54" s="31" t="s">
        <v>46</v>
      </c>
      <c r="AG54" s="1">
        <f t="shared" si="13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35</v>
      </c>
      <c r="C55" s="1">
        <v>5.4050000000000002</v>
      </c>
      <c r="D55" s="1">
        <v>236.93899999999999</v>
      </c>
      <c r="E55" s="1">
        <v>28.585000000000001</v>
      </c>
      <c r="F55" s="1">
        <v>207.351</v>
      </c>
      <c r="G55" s="7">
        <v>1</v>
      </c>
      <c r="H55" s="1">
        <v>50</v>
      </c>
      <c r="I55" s="1" t="s">
        <v>36</v>
      </c>
      <c r="J55" s="1">
        <v>25.6</v>
      </c>
      <c r="K55" s="1">
        <f t="shared" si="9"/>
        <v>2.9849999999999994</v>
      </c>
      <c r="L55" s="1"/>
      <c r="M55" s="1"/>
      <c r="N55" s="1">
        <v>222.16810000000001</v>
      </c>
      <c r="O55" s="1"/>
      <c r="P55" s="1">
        <f t="shared" si="4"/>
        <v>5.7170000000000005</v>
      </c>
      <c r="Q55" s="5"/>
      <c r="R55" s="5"/>
      <c r="S55" s="1"/>
      <c r="T55" s="1">
        <f t="shared" si="6"/>
        <v>75.13015567605386</v>
      </c>
      <c r="U55" s="1">
        <f t="shared" si="7"/>
        <v>75.13015567605386</v>
      </c>
      <c r="V55" s="1">
        <v>1.7465999999999999</v>
      </c>
      <c r="W55" s="1">
        <v>41.75</v>
      </c>
      <c r="X55" s="1">
        <v>43.105800000000002</v>
      </c>
      <c r="Y55" s="1">
        <v>1.6237999999999999</v>
      </c>
      <c r="Z55" s="1">
        <v>0.26800000000000002</v>
      </c>
      <c r="AA55" s="1">
        <v>18.995999999999999</v>
      </c>
      <c r="AB55" s="1">
        <v>18.995999999999999</v>
      </c>
      <c r="AC55" s="1">
        <v>1.1850000000000001</v>
      </c>
      <c r="AD55" s="1">
        <v>2.4964</v>
      </c>
      <c r="AE55" s="1">
        <v>8.3206000000000007</v>
      </c>
      <c r="AF55" s="1"/>
      <c r="AG55" s="1">
        <f t="shared" si="13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41</v>
      </c>
      <c r="C56" s="1">
        <v>10</v>
      </c>
      <c r="D56" s="1">
        <v>230</v>
      </c>
      <c r="E56" s="1">
        <v>33</v>
      </c>
      <c r="F56" s="1">
        <v>200</v>
      </c>
      <c r="G56" s="7">
        <v>0.4</v>
      </c>
      <c r="H56" s="1">
        <v>50</v>
      </c>
      <c r="I56" s="1" t="s">
        <v>36</v>
      </c>
      <c r="J56" s="1">
        <v>36</v>
      </c>
      <c r="K56" s="1">
        <f t="shared" si="9"/>
        <v>-3</v>
      </c>
      <c r="L56" s="1"/>
      <c r="M56" s="1"/>
      <c r="N56" s="1">
        <v>182.43299999999999</v>
      </c>
      <c r="O56" s="1"/>
      <c r="P56" s="1">
        <f t="shared" si="4"/>
        <v>6.6</v>
      </c>
      <c r="Q56" s="5"/>
      <c r="R56" s="5"/>
      <c r="S56" s="1"/>
      <c r="T56" s="1">
        <f t="shared" si="6"/>
        <v>57.94439393939394</v>
      </c>
      <c r="U56" s="1">
        <f t="shared" si="7"/>
        <v>57.94439393939394</v>
      </c>
      <c r="V56" s="1">
        <v>4</v>
      </c>
      <c r="W56" s="1">
        <v>37.405999999999999</v>
      </c>
      <c r="X56" s="1">
        <v>42.006</v>
      </c>
      <c r="Y56" s="1">
        <v>12.8</v>
      </c>
      <c r="Z56" s="1">
        <v>14.2</v>
      </c>
      <c r="AA56" s="1">
        <v>19.600000000000001</v>
      </c>
      <c r="AB56" s="1">
        <v>17.2</v>
      </c>
      <c r="AC56" s="1">
        <v>26.6</v>
      </c>
      <c r="AD56" s="1">
        <v>27.6</v>
      </c>
      <c r="AE56" s="1">
        <v>16.600000000000001</v>
      </c>
      <c r="AF56" s="1"/>
      <c r="AG56" s="1">
        <f t="shared" si="13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41</v>
      </c>
      <c r="C57" s="1">
        <v>658</v>
      </c>
      <c r="D57" s="1">
        <v>396</v>
      </c>
      <c r="E57" s="1">
        <v>613</v>
      </c>
      <c r="F57" s="1">
        <v>385</v>
      </c>
      <c r="G57" s="7">
        <v>0.4</v>
      </c>
      <c r="H57" s="1">
        <v>40</v>
      </c>
      <c r="I57" s="1" t="s">
        <v>36</v>
      </c>
      <c r="J57" s="1">
        <v>641</v>
      </c>
      <c r="K57" s="1">
        <f t="shared" si="9"/>
        <v>-28</v>
      </c>
      <c r="L57" s="1"/>
      <c r="M57" s="1"/>
      <c r="N57" s="1">
        <v>9.3999999999996362</v>
      </c>
      <c r="O57" s="1">
        <v>518.60000000000036</v>
      </c>
      <c r="P57" s="1">
        <f t="shared" si="4"/>
        <v>122.6</v>
      </c>
      <c r="Q57" s="5">
        <f t="shared" si="12"/>
        <v>435.59999999999991</v>
      </c>
      <c r="R57" s="5"/>
      <c r="S57" s="1"/>
      <c r="T57" s="1">
        <f t="shared" si="6"/>
        <v>11</v>
      </c>
      <c r="U57" s="1">
        <f t="shared" si="7"/>
        <v>7.4469820554649271</v>
      </c>
      <c r="V57" s="1">
        <v>103.2</v>
      </c>
      <c r="W57" s="1">
        <v>90.6</v>
      </c>
      <c r="X57" s="1">
        <v>121</v>
      </c>
      <c r="Y57" s="1">
        <v>97.6</v>
      </c>
      <c r="Z57" s="1">
        <v>88.4</v>
      </c>
      <c r="AA57" s="1">
        <v>131.80000000000001</v>
      </c>
      <c r="AB57" s="1">
        <v>112</v>
      </c>
      <c r="AC57" s="1">
        <v>114.6</v>
      </c>
      <c r="AD57" s="1">
        <v>101</v>
      </c>
      <c r="AE57" s="1">
        <v>117.2</v>
      </c>
      <c r="AF57" s="1"/>
      <c r="AG57" s="1">
        <f t="shared" si="13"/>
        <v>174.23999999999998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41</v>
      </c>
      <c r="C58" s="1">
        <v>607</v>
      </c>
      <c r="D58" s="1">
        <v>198</v>
      </c>
      <c r="E58" s="1">
        <v>544</v>
      </c>
      <c r="F58" s="1">
        <v>203</v>
      </c>
      <c r="G58" s="7">
        <v>0.4</v>
      </c>
      <c r="H58" s="1">
        <v>40</v>
      </c>
      <c r="I58" s="1" t="s">
        <v>36</v>
      </c>
      <c r="J58" s="1">
        <v>571</v>
      </c>
      <c r="K58" s="1">
        <f t="shared" si="9"/>
        <v>-27</v>
      </c>
      <c r="L58" s="1"/>
      <c r="M58" s="1"/>
      <c r="N58" s="1">
        <v>42.199999999999591</v>
      </c>
      <c r="O58" s="1">
        <v>491.80000000000041</v>
      </c>
      <c r="P58" s="1">
        <f t="shared" si="4"/>
        <v>108.8</v>
      </c>
      <c r="Q58" s="5">
        <v>450</v>
      </c>
      <c r="R58" s="5"/>
      <c r="S58" s="1"/>
      <c r="T58" s="1">
        <f t="shared" si="6"/>
        <v>10.909926470588236</v>
      </c>
      <c r="U58" s="1">
        <f t="shared" si="7"/>
        <v>6.7738970588235299</v>
      </c>
      <c r="V58" s="1">
        <v>81.400000000000006</v>
      </c>
      <c r="W58" s="1">
        <v>70.8</v>
      </c>
      <c r="X58" s="1">
        <v>93</v>
      </c>
      <c r="Y58" s="1">
        <v>84.2</v>
      </c>
      <c r="Z58" s="1">
        <v>76</v>
      </c>
      <c r="AA58" s="1">
        <v>98.4</v>
      </c>
      <c r="AB58" s="1">
        <v>85.4</v>
      </c>
      <c r="AC58" s="1">
        <v>94.4</v>
      </c>
      <c r="AD58" s="1">
        <v>83</v>
      </c>
      <c r="AE58" s="1">
        <v>93.2</v>
      </c>
      <c r="AF58" s="1"/>
      <c r="AG58" s="1">
        <f t="shared" si="13"/>
        <v>180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35</v>
      </c>
      <c r="C59" s="1">
        <v>264.26299999999998</v>
      </c>
      <c r="D59" s="1">
        <v>73.28</v>
      </c>
      <c r="E59" s="1">
        <v>113.51900000000001</v>
      </c>
      <c r="F59" s="1">
        <v>200.51499999999999</v>
      </c>
      <c r="G59" s="7">
        <v>1</v>
      </c>
      <c r="H59" s="1">
        <v>40</v>
      </c>
      <c r="I59" s="1" t="s">
        <v>36</v>
      </c>
      <c r="J59" s="1">
        <v>113</v>
      </c>
      <c r="K59" s="1">
        <f t="shared" si="9"/>
        <v>0.51900000000000546</v>
      </c>
      <c r="L59" s="1"/>
      <c r="M59" s="1"/>
      <c r="N59" s="1">
        <v>82.294200000000046</v>
      </c>
      <c r="O59" s="1"/>
      <c r="P59" s="1">
        <f t="shared" si="4"/>
        <v>22.703800000000001</v>
      </c>
      <c r="Q59" s="5"/>
      <c r="R59" s="5"/>
      <c r="S59" s="1"/>
      <c r="T59" s="1">
        <f t="shared" si="6"/>
        <v>12.456469842052874</v>
      </c>
      <c r="U59" s="1">
        <f t="shared" si="7"/>
        <v>12.456469842052874</v>
      </c>
      <c r="V59" s="1">
        <v>26.747399999999999</v>
      </c>
      <c r="W59" s="1">
        <v>37.057600000000001</v>
      </c>
      <c r="X59" s="1">
        <v>38.385599999999997</v>
      </c>
      <c r="Y59" s="1">
        <v>36.887799999999999</v>
      </c>
      <c r="Z59" s="1">
        <v>43.666800000000002</v>
      </c>
      <c r="AA59" s="1">
        <v>41.017200000000003</v>
      </c>
      <c r="AB59" s="1">
        <v>30.815999999999999</v>
      </c>
      <c r="AC59" s="1">
        <v>37.156199999999998</v>
      </c>
      <c r="AD59" s="1">
        <v>41.631</v>
      </c>
      <c r="AE59" s="1">
        <v>23.5166</v>
      </c>
      <c r="AF59" s="1"/>
      <c r="AG59" s="1">
        <f t="shared" si="13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35</v>
      </c>
      <c r="C60" s="1">
        <v>161.072</v>
      </c>
      <c r="D60" s="1">
        <v>96.346999999999994</v>
      </c>
      <c r="E60" s="1">
        <v>60.305999999999997</v>
      </c>
      <c r="F60" s="1">
        <v>180.06299999999999</v>
      </c>
      <c r="G60" s="7">
        <v>1</v>
      </c>
      <c r="H60" s="1">
        <v>40</v>
      </c>
      <c r="I60" s="1" t="s">
        <v>36</v>
      </c>
      <c r="J60" s="1">
        <v>61.2</v>
      </c>
      <c r="K60" s="1">
        <f t="shared" si="9"/>
        <v>-0.89400000000000546</v>
      </c>
      <c r="L60" s="1"/>
      <c r="M60" s="1"/>
      <c r="N60" s="1">
        <v>84.505699999999933</v>
      </c>
      <c r="O60" s="1"/>
      <c r="P60" s="1">
        <f t="shared" si="4"/>
        <v>12.061199999999999</v>
      </c>
      <c r="Q60" s="5"/>
      <c r="R60" s="5"/>
      <c r="S60" s="1"/>
      <c r="T60" s="1">
        <f t="shared" si="6"/>
        <v>21.935520512055181</v>
      </c>
      <c r="U60" s="1">
        <f t="shared" si="7"/>
        <v>21.935520512055181</v>
      </c>
      <c r="V60" s="1">
        <v>17.687799999999999</v>
      </c>
      <c r="W60" s="1">
        <v>29.1022</v>
      </c>
      <c r="X60" s="1">
        <v>29.439</v>
      </c>
      <c r="Y60" s="1">
        <v>24.540800000000001</v>
      </c>
      <c r="Z60" s="1">
        <v>20.953800000000001</v>
      </c>
      <c r="AA60" s="1">
        <v>19.2196</v>
      </c>
      <c r="AB60" s="1">
        <v>40.4664</v>
      </c>
      <c r="AC60" s="1">
        <v>27.489799999999999</v>
      </c>
      <c r="AD60" s="1">
        <v>10.933</v>
      </c>
      <c r="AE60" s="1">
        <v>21.033799999999999</v>
      </c>
      <c r="AF60" s="31" t="s">
        <v>46</v>
      </c>
      <c r="AG60" s="1">
        <f t="shared" si="13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35</v>
      </c>
      <c r="C61" s="1">
        <v>488.58800000000002</v>
      </c>
      <c r="D61" s="1"/>
      <c r="E61" s="1">
        <v>53.337000000000003</v>
      </c>
      <c r="F61" s="1">
        <v>423.06799999999998</v>
      </c>
      <c r="G61" s="7">
        <v>1</v>
      </c>
      <c r="H61" s="1">
        <v>40</v>
      </c>
      <c r="I61" s="1" t="s">
        <v>36</v>
      </c>
      <c r="J61" s="1">
        <v>55.1</v>
      </c>
      <c r="K61" s="1">
        <f t="shared" si="9"/>
        <v>-1.7629999999999981</v>
      </c>
      <c r="L61" s="1"/>
      <c r="M61" s="1"/>
      <c r="N61" s="1">
        <v>0</v>
      </c>
      <c r="O61" s="1"/>
      <c r="P61" s="1">
        <f t="shared" si="4"/>
        <v>10.667400000000001</v>
      </c>
      <c r="Q61" s="5"/>
      <c r="R61" s="5"/>
      <c r="S61" s="1"/>
      <c r="T61" s="1">
        <f t="shared" si="6"/>
        <v>39.659898381986231</v>
      </c>
      <c r="U61" s="1">
        <f t="shared" si="7"/>
        <v>39.659898381986231</v>
      </c>
      <c r="V61" s="1">
        <v>13.9076</v>
      </c>
      <c r="W61" s="1">
        <v>27.576599999999999</v>
      </c>
      <c r="X61" s="1">
        <v>25.141999999999999</v>
      </c>
      <c r="Y61" s="1">
        <v>6.1882000000000001</v>
      </c>
      <c r="Z61" s="1">
        <v>29.337199999999999</v>
      </c>
      <c r="AA61" s="1">
        <v>57.905999999999992</v>
      </c>
      <c r="AB61" s="1">
        <v>35.7378</v>
      </c>
      <c r="AC61" s="1">
        <v>26.3858</v>
      </c>
      <c r="AD61" s="1">
        <v>30.121200000000002</v>
      </c>
      <c r="AE61" s="1">
        <v>19.6784</v>
      </c>
      <c r="AF61" s="31" t="s">
        <v>46</v>
      </c>
      <c r="AG61" s="1">
        <f t="shared" si="13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35</v>
      </c>
      <c r="C62" s="1">
        <v>156.06899999999999</v>
      </c>
      <c r="D62" s="1"/>
      <c r="E62" s="1">
        <v>54.774999999999999</v>
      </c>
      <c r="F62" s="1">
        <v>88.665000000000006</v>
      </c>
      <c r="G62" s="7">
        <v>1</v>
      </c>
      <c r="H62" s="1">
        <v>30</v>
      </c>
      <c r="I62" s="1" t="s">
        <v>36</v>
      </c>
      <c r="J62" s="1">
        <v>64.61</v>
      </c>
      <c r="K62" s="1">
        <f t="shared" si="9"/>
        <v>-9.8350000000000009</v>
      </c>
      <c r="L62" s="1"/>
      <c r="M62" s="1"/>
      <c r="N62" s="1">
        <v>0</v>
      </c>
      <c r="O62" s="1"/>
      <c r="P62" s="1">
        <f t="shared" si="4"/>
        <v>10.955</v>
      </c>
      <c r="Q62" s="5">
        <f t="shared" si="12"/>
        <v>31.839999999999989</v>
      </c>
      <c r="R62" s="5"/>
      <c r="S62" s="1"/>
      <c r="T62" s="1">
        <f t="shared" si="6"/>
        <v>11</v>
      </c>
      <c r="U62" s="1">
        <f t="shared" si="7"/>
        <v>8.0935645823824736</v>
      </c>
      <c r="V62" s="1">
        <v>9.2786000000000008</v>
      </c>
      <c r="W62" s="1">
        <v>10.811</v>
      </c>
      <c r="X62" s="1">
        <v>14.1732</v>
      </c>
      <c r="Y62" s="1">
        <v>18.448799999999999</v>
      </c>
      <c r="Z62" s="1">
        <v>16.282399999999999</v>
      </c>
      <c r="AA62" s="1">
        <v>19.014399999999998</v>
      </c>
      <c r="AB62" s="1">
        <v>19.736000000000001</v>
      </c>
      <c r="AC62" s="1">
        <v>17.745999999999999</v>
      </c>
      <c r="AD62" s="1">
        <v>20.5532</v>
      </c>
      <c r="AE62" s="1">
        <v>18.183199999999999</v>
      </c>
      <c r="AF62" s="1"/>
      <c r="AG62" s="1">
        <f t="shared" si="13"/>
        <v>31.839999999999989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41</v>
      </c>
      <c r="C63" s="1">
        <v>201</v>
      </c>
      <c r="D63" s="1">
        <v>144</v>
      </c>
      <c r="E63" s="1">
        <v>151</v>
      </c>
      <c r="F63" s="1">
        <v>74</v>
      </c>
      <c r="G63" s="7">
        <v>0.6</v>
      </c>
      <c r="H63" s="1">
        <v>60</v>
      </c>
      <c r="I63" s="21" t="s">
        <v>36</v>
      </c>
      <c r="J63" s="1">
        <v>198</v>
      </c>
      <c r="K63" s="1">
        <f t="shared" si="9"/>
        <v>-47</v>
      </c>
      <c r="L63" s="1"/>
      <c r="M63" s="1"/>
      <c r="N63" s="1">
        <v>50</v>
      </c>
      <c r="O63" s="1">
        <v>180</v>
      </c>
      <c r="P63" s="1">
        <f t="shared" si="4"/>
        <v>30.2</v>
      </c>
      <c r="Q63" s="5">
        <f t="shared" si="12"/>
        <v>28.199999999999989</v>
      </c>
      <c r="R63" s="5"/>
      <c r="S63" s="1"/>
      <c r="T63" s="1">
        <f t="shared" si="6"/>
        <v>11</v>
      </c>
      <c r="U63" s="1">
        <f t="shared" si="7"/>
        <v>10.066225165562914</v>
      </c>
      <c r="V63" s="1">
        <v>67.599999999999994</v>
      </c>
      <c r="W63" s="1">
        <v>76.599999999999994</v>
      </c>
      <c r="X63" s="1">
        <v>72.8</v>
      </c>
      <c r="Y63" s="1">
        <v>36.200000000000003</v>
      </c>
      <c r="Z63" s="1">
        <v>19.399999999999999</v>
      </c>
      <c r="AA63" s="1">
        <v>187.4</v>
      </c>
      <c r="AB63" s="1">
        <v>217.4</v>
      </c>
      <c r="AC63" s="1">
        <v>35.799999999999997</v>
      </c>
      <c r="AD63" s="1">
        <v>121</v>
      </c>
      <c r="AE63" s="1">
        <v>230.6</v>
      </c>
      <c r="AF63" s="21" t="s">
        <v>42</v>
      </c>
      <c r="AG63" s="1">
        <f t="shared" si="13"/>
        <v>16.919999999999991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105</v>
      </c>
      <c r="B64" s="15" t="s">
        <v>41</v>
      </c>
      <c r="C64" s="15"/>
      <c r="D64" s="15"/>
      <c r="E64" s="15"/>
      <c r="F64" s="15"/>
      <c r="G64" s="16">
        <v>0</v>
      </c>
      <c r="H64" s="15">
        <v>50</v>
      </c>
      <c r="I64" s="15" t="s">
        <v>36</v>
      </c>
      <c r="J64" s="15"/>
      <c r="K64" s="15">
        <f t="shared" si="9"/>
        <v>0</v>
      </c>
      <c r="L64" s="15"/>
      <c r="M64" s="15"/>
      <c r="N64" s="15">
        <v>0</v>
      </c>
      <c r="O64" s="15"/>
      <c r="P64" s="15">
        <f t="shared" si="4"/>
        <v>0</v>
      </c>
      <c r="Q64" s="17"/>
      <c r="R64" s="17"/>
      <c r="S64" s="15"/>
      <c r="T64" s="15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49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106</v>
      </c>
      <c r="B65" s="15" t="s">
        <v>41</v>
      </c>
      <c r="C65" s="15"/>
      <c r="D65" s="15"/>
      <c r="E65" s="15"/>
      <c r="F65" s="15"/>
      <c r="G65" s="16">
        <v>0</v>
      </c>
      <c r="H65" s="15">
        <v>50</v>
      </c>
      <c r="I65" s="15" t="s">
        <v>36</v>
      </c>
      <c r="J65" s="15"/>
      <c r="K65" s="15">
        <f t="shared" si="9"/>
        <v>0</v>
      </c>
      <c r="L65" s="15"/>
      <c r="M65" s="15"/>
      <c r="N65" s="15">
        <v>0</v>
      </c>
      <c r="O65" s="15"/>
      <c r="P65" s="15">
        <f t="shared" si="4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49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107</v>
      </c>
      <c r="B66" s="15" t="s">
        <v>41</v>
      </c>
      <c r="C66" s="15"/>
      <c r="D66" s="15"/>
      <c r="E66" s="15"/>
      <c r="F66" s="15"/>
      <c r="G66" s="16">
        <v>0</v>
      </c>
      <c r="H66" s="15">
        <v>30</v>
      </c>
      <c r="I66" s="15" t="s">
        <v>36</v>
      </c>
      <c r="J66" s="15"/>
      <c r="K66" s="15">
        <f t="shared" si="9"/>
        <v>0</v>
      </c>
      <c r="L66" s="15"/>
      <c r="M66" s="15"/>
      <c r="N66" s="15">
        <v>0</v>
      </c>
      <c r="O66" s="15"/>
      <c r="P66" s="15">
        <f t="shared" si="4"/>
        <v>0</v>
      </c>
      <c r="Q66" s="17"/>
      <c r="R66" s="17"/>
      <c r="S66" s="15"/>
      <c r="T66" s="15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49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7" t="s">
        <v>108</v>
      </c>
      <c r="B67" s="27" t="s">
        <v>41</v>
      </c>
      <c r="C67" s="27">
        <v>331</v>
      </c>
      <c r="D67" s="27"/>
      <c r="E67" s="27">
        <v>88</v>
      </c>
      <c r="F67" s="27">
        <v>209</v>
      </c>
      <c r="G67" s="28">
        <v>0.6</v>
      </c>
      <c r="H67" s="27">
        <v>55</v>
      </c>
      <c r="I67" s="27" t="s">
        <v>75</v>
      </c>
      <c r="J67" s="27">
        <v>93</v>
      </c>
      <c r="K67" s="27">
        <f t="shared" si="9"/>
        <v>-5</v>
      </c>
      <c r="L67" s="27"/>
      <c r="M67" s="27"/>
      <c r="N67" s="27">
        <v>0</v>
      </c>
      <c r="O67" s="27"/>
      <c r="P67" s="27">
        <f t="shared" si="4"/>
        <v>17.600000000000001</v>
      </c>
      <c r="Q67" s="29"/>
      <c r="R67" s="29"/>
      <c r="S67" s="27"/>
      <c r="T67" s="27">
        <f t="shared" si="6"/>
        <v>11.874999999999998</v>
      </c>
      <c r="U67" s="27">
        <f t="shared" si="7"/>
        <v>11.874999999999998</v>
      </c>
      <c r="V67" s="27">
        <v>23.8</v>
      </c>
      <c r="W67" s="27">
        <v>31</v>
      </c>
      <c r="X67" s="27">
        <v>30.2</v>
      </c>
      <c r="Y67" s="27">
        <v>19.2</v>
      </c>
      <c r="Z67" s="27">
        <v>22</v>
      </c>
      <c r="AA67" s="27">
        <v>24.4</v>
      </c>
      <c r="AB67" s="27">
        <v>24</v>
      </c>
      <c r="AC67" s="27">
        <v>19</v>
      </c>
      <c r="AD67" s="27">
        <v>17</v>
      </c>
      <c r="AE67" s="27">
        <v>22</v>
      </c>
      <c r="AF67" s="27" t="s">
        <v>109</v>
      </c>
      <c r="AG67" s="27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110</v>
      </c>
      <c r="B68" s="15" t="s">
        <v>41</v>
      </c>
      <c r="C68" s="15"/>
      <c r="D68" s="15"/>
      <c r="E68" s="15"/>
      <c r="F68" s="15"/>
      <c r="G68" s="16">
        <v>0</v>
      </c>
      <c r="H68" s="15">
        <v>40</v>
      </c>
      <c r="I68" s="15" t="s">
        <v>36</v>
      </c>
      <c r="J68" s="15"/>
      <c r="K68" s="15">
        <f t="shared" si="9"/>
        <v>0</v>
      </c>
      <c r="L68" s="15"/>
      <c r="M68" s="15"/>
      <c r="N68" s="15">
        <v>0</v>
      </c>
      <c r="O68" s="15"/>
      <c r="P68" s="15">
        <f t="shared" si="4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49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41</v>
      </c>
      <c r="C69" s="1">
        <v>78</v>
      </c>
      <c r="D69" s="1">
        <v>36</v>
      </c>
      <c r="E69" s="1">
        <v>36</v>
      </c>
      <c r="F69" s="1">
        <v>63</v>
      </c>
      <c r="G69" s="7">
        <v>0.4</v>
      </c>
      <c r="H69" s="1">
        <v>50</v>
      </c>
      <c r="I69" s="1" t="s">
        <v>36</v>
      </c>
      <c r="J69" s="1">
        <v>38</v>
      </c>
      <c r="K69" s="1">
        <f t="shared" si="9"/>
        <v>-2</v>
      </c>
      <c r="L69" s="1"/>
      <c r="M69" s="1"/>
      <c r="N69" s="1">
        <v>55.099999999999987</v>
      </c>
      <c r="O69" s="1"/>
      <c r="P69" s="1">
        <f t="shared" si="4"/>
        <v>7.2</v>
      </c>
      <c r="Q69" s="5"/>
      <c r="R69" s="5"/>
      <c r="S69" s="1"/>
      <c r="T69" s="1">
        <f t="shared" si="6"/>
        <v>16.402777777777775</v>
      </c>
      <c r="U69" s="1">
        <f t="shared" si="7"/>
        <v>16.402777777777775</v>
      </c>
      <c r="V69" s="1">
        <v>12</v>
      </c>
      <c r="W69" s="1">
        <v>14.2</v>
      </c>
      <c r="X69" s="1">
        <v>13.4</v>
      </c>
      <c r="Y69" s="1">
        <v>13.8</v>
      </c>
      <c r="Z69" s="1">
        <v>14.4</v>
      </c>
      <c r="AA69" s="1">
        <v>16.2</v>
      </c>
      <c r="AB69" s="1">
        <v>13.8</v>
      </c>
      <c r="AC69" s="1">
        <v>8.4</v>
      </c>
      <c r="AD69" s="1">
        <v>12.8</v>
      </c>
      <c r="AE69" s="1">
        <v>18</v>
      </c>
      <c r="AF69" s="1" t="s">
        <v>42</v>
      </c>
      <c r="AG69" s="1">
        <f t="shared" ref="AG69:AG75" si="14"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112</v>
      </c>
      <c r="B70" s="1" t="s">
        <v>41</v>
      </c>
      <c r="C70" s="1"/>
      <c r="D70" s="1"/>
      <c r="E70" s="1"/>
      <c r="F70" s="1"/>
      <c r="G70" s="7">
        <v>0.11</v>
      </c>
      <c r="H70" s="1">
        <v>150</v>
      </c>
      <c r="I70" s="1" t="s">
        <v>36</v>
      </c>
      <c r="J70" s="1"/>
      <c r="K70" s="1">
        <f t="shared" ref="K70:K95" si="15">E70-J70</f>
        <v>0</v>
      </c>
      <c r="L70" s="1"/>
      <c r="M70" s="1"/>
      <c r="N70" s="1"/>
      <c r="O70" s="18"/>
      <c r="P70" s="1">
        <f t="shared" si="4"/>
        <v>0</v>
      </c>
      <c r="Q70" s="19">
        <v>10</v>
      </c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0.2</v>
      </c>
      <c r="AA70" s="1">
        <v>0.8</v>
      </c>
      <c r="AB70" s="1">
        <v>0.8</v>
      </c>
      <c r="AC70" s="1">
        <v>1.4</v>
      </c>
      <c r="AD70" s="1">
        <v>1.2</v>
      </c>
      <c r="AE70" s="1">
        <v>0.8</v>
      </c>
      <c r="AF70" s="18" t="s">
        <v>113</v>
      </c>
      <c r="AG70" s="1">
        <f t="shared" si="14"/>
        <v>1.1000000000000001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114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36</v>
      </c>
      <c r="J71" s="1"/>
      <c r="K71" s="1">
        <f t="shared" si="15"/>
        <v>0</v>
      </c>
      <c r="L71" s="1"/>
      <c r="M71" s="1"/>
      <c r="N71" s="1"/>
      <c r="O71" s="18"/>
      <c r="P71" s="1">
        <f t="shared" ref="P71:P95" si="16">E71/5</f>
        <v>0</v>
      </c>
      <c r="Q71" s="19">
        <v>10</v>
      </c>
      <c r="R71" s="5"/>
      <c r="S71" s="1"/>
      <c r="T71" s="1" t="e">
        <f t="shared" ref="T71:T95" si="17">(F71+N71+O71+Q71)/P71</f>
        <v>#DIV/0!</v>
      </c>
      <c r="U71" s="1" t="e">
        <f t="shared" ref="U71:U95" si="18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8" t="s">
        <v>113</v>
      </c>
      <c r="AG71" s="1">
        <f t="shared" si="14"/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115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36</v>
      </c>
      <c r="J72" s="1"/>
      <c r="K72" s="1">
        <f t="shared" si="15"/>
        <v>0</v>
      </c>
      <c r="L72" s="1"/>
      <c r="M72" s="1"/>
      <c r="N72" s="1"/>
      <c r="O72" s="18"/>
      <c r="P72" s="1">
        <f t="shared" si="16"/>
        <v>0</v>
      </c>
      <c r="Q72" s="19">
        <v>10</v>
      </c>
      <c r="R72" s="5"/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-0.2</v>
      </c>
      <c r="X72" s="1">
        <v>-0.2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-0.4</v>
      </c>
      <c r="AE72" s="1">
        <v>-0.4</v>
      </c>
      <c r="AF72" s="18" t="s">
        <v>113</v>
      </c>
      <c r="AG72" s="1">
        <f t="shared" si="14"/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41</v>
      </c>
      <c r="C73" s="1">
        <v>5</v>
      </c>
      <c r="D73" s="1">
        <v>9</v>
      </c>
      <c r="E73" s="1">
        <v>4</v>
      </c>
      <c r="F73" s="1">
        <v>10</v>
      </c>
      <c r="G73" s="7">
        <v>0.4</v>
      </c>
      <c r="H73" s="1">
        <v>55</v>
      </c>
      <c r="I73" s="1" t="s">
        <v>36</v>
      </c>
      <c r="J73" s="1">
        <v>4</v>
      </c>
      <c r="K73" s="1">
        <f t="shared" si="15"/>
        <v>0</v>
      </c>
      <c r="L73" s="1"/>
      <c r="M73" s="1"/>
      <c r="N73" s="1">
        <v>0</v>
      </c>
      <c r="O73" s="1"/>
      <c r="P73" s="1">
        <f t="shared" si="16"/>
        <v>0.8</v>
      </c>
      <c r="Q73" s="5"/>
      <c r="R73" s="5"/>
      <c r="S73" s="1"/>
      <c r="T73" s="1">
        <f t="shared" si="17"/>
        <v>12.5</v>
      </c>
      <c r="U73" s="1">
        <f t="shared" si="18"/>
        <v>12.5</v>
      </c>
      <c r="V73" s="1">
        <v>0.6</v>
      </c>
      <c r="W73" s="1">
        <v>0.2</v>
      </c>
      <c r="X73" s="1">
        <v>0.4</v>
      </c>
      <c r="Y73" s="1">
        <v>1</v>
      </c>
      <c r="Z73" s="1">
        <v>1</v>
      </c>
      <c r="AA73" s="1">
        <v>0.2</v>
      </c>
      <c r="AB73" s="1">
        <v>0</v>
      </c>
      <c r="AC73" s="1">
        <v>0.8</v>
      </c>
      <c r="AD73" s="1">
        <v>0.8</v>
      </c>
      <c r="AE73" s="1">
        <v>0.4</v>
      </c>
      <c r="AF73" s="31" t="s">
        <v>46</v>
      </c>
      <c r="AG73" s="1">
        <f t="shared" si="14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35</v>
      </c>
      <c r="C74" s="1">
        <v>10.138999999999999</v>
      </c>
      <c r="D74" s="1"/>
      <c r="E74" s="1">
        <v>1.448</v>
      </c>
      <c r="F74" s="1">
        <v>7.26</v>
      </c>
      <c r="G74" s="7">
        <v>1</v>
      </c>
      <c r="H74" s="1">
        <v>55</v>
      </c>
      <c r="I74" s="1" t="s">
        <v>36</v>
      </c>
      <c r="J74" s="1">
        <v>1.3</v>
      </c>
      <c r="K74" s="1">
        <f t="shared" si="15"/>
        <v>0.14799999999999991</v>
      </c>
      <c r="L74" s="1"/>
      <c r="M74" s="1"/>
      <c r="N74" s="1">
        <v>0</v>
      </c>
      <c r="O74" s="1"/>
      <c r="P74" s="1">
        <f t="shared" si="16"/>
        <v>0.28959999999999997</v>
      </c>
      <c r="Q74" s="5"/>
      <c r="R74" s="5"/>
      <c r="S74" s="1"/>
      <c r="T74" s="1">
        <f t="shared" si="17"/>
        <v>25.069060773480665</v>
      </c>
      <c r="U74" s="1">
        <f t="shared" si="18"/>
        <v>25.069060773480665</v>
      </c>
      <c r="V74" s="1">
        <v>0.57840000000000003</v>
      </c>
      <c r="W74" s="1">
        <v>0.2888</v>
      </c>
      <c r="X74" s="1">
        <v>0.57579999999999998</v>
      </c>
      <c r="Y74" s="1">
        <v>0.28699999999999998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0.57199999999999995</v>
      </c>
      <c r="AF74" s="14" t="s">
        <v>153</v>
      </c>
      <c r="AG74" s="1">
        <f t="shared" si="14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35</v>
      </c>
      <c r="C75" s="1">
        <v>84.343000000000004</v>
      </c>
      <c r="D75" s="1">
        <v>79.739999999999995</v>
      </c>
      <c r="E75" s="1">
        <v>77.370999999999995</v>
      </c>
      <c r="F75" s="1">
        <v>69.777000000000001</v>
      </c>
      <c r="G75" s="7">
        <v>1</v>
      </c>
      <c r="H75" s="1">
        <v>50</v>
      </c>
      <c r="I75" s="1" t="s">
        <v>36</v>
      </c>
      <c r="J75" s="1">
        <v>71.900000000000006</v>
      </c>
      <c r="K75" s="1">
        <f t="shared" si="15"/>
        <v>5.4709999999999894</v>
      </c>
      <c r="L75" s="1"/>
      <c r="M75" s="1"/>
      <c r="N75" s="1">
        <v>70.105799999999974</v>
      </c>
      <c r="O75" s="1"/>
      <c r="P75" s="1">
        <f t="shared" si="16"/>
        <v>15.4742</v>
      </c>
      <c r="Q75" s="5">
        <f t="shared" ref="Q75" si="19">11*P75-O75-N75-F75</f>
        <v>30.333400000000012</v>
      </c>
      <c r="R75" s="5"/>
      <c r="S75" s="1"/>
      <c r="T75" s="1">
        <f t="shared" si="17"/>
        <v>11</v>
      </c>
      <c r="U75" s="1">
        <f t="shared" si="18"/>
        <v>9.0397435731734106</v>
      </c>
      <c r="V75" s="1">
        <v>13.44</v>
      </c>
      <c r="W75" s="1">
        <v>18.978200000000001</v>
      </c>
      <c r="X75" s="1">
        <v>18.136399999999998</v>
      </c>
      <c r="Y75" s="1">
        <v>10.0642</v>
      </c>
      <c r="Z75" s="1">
        <v>11.0212</v>
      </c>
      <c r="AA75" s="1">
        <v>18.106999999999999</v>
      </c>
      <c r="AB75" s="1">
        <v>17.205200000000001</v>
      </c>
      <c r="AC75" s="1">
        <v>18.405999999999999</v>
      </c>
      <c r="AD75" s="1">
        <v>20.113399999999999</v>
      </c>
      <c r="AE75" s="1">
        <v>18.114000000000001</v>
      </c>
      <c r="AF75" s="1"/>
      <c r="AG75" s="1">
        <f t="shared" si="14"/>
        <v>30.333400000000012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119</v>
      </c>
      <c r="B76" s="15" t="s">
        <v>41</v>
      </c>
      <c r="C76" s="15"/>
      <c r="D76" s="15"/>
      <c r="E76" s="15"/>
      <c r="F76" s="15"/>
      <c r="G76" s="16">
        <v>0</v>
      </c>
      <c r="H76" s="15">
        <v>40</v>
      </c>
      <c r="I76" s="15" t="s">
        <v>36</v>
      </c>
      <c r="J76" s="15"/>
      <c r="K76" s="15">
        <f t="shared" si="15"/>
        <v>0</v>
      </c>
      <c r="L76" s="15"/>
      <c r="M76" s="15"/>
      <c r="N76" s="15">
        <v>0</v>
      </c>
      <c r="O76" s="15"/>
      <c r="P76" s="15">
        <f t="shared" si="16"/>
        <v>0</v>
      </c>
      <c r="Q76" s="17"/>
      <c r="R76" s="17"/>
      <c r="S76" s="15"/>
      <c r="T76" s="15" t="e">
        <f t="shared" si="17"/>
        <v>#DIV/0!</v>
      </c>
      <c r="U76" s="15" t="e">
        <f t="shared" si="18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120</v>
      </c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41</v>
      </c>
      <c r="C77" s="1">
        <v>10</v>
      </c>
      <c r="D77" s="1">
        <v>1</v>
      </c>
      <c r="E77" s="1">
        <v>9</v>
      </c>
      <c r="F77" s="1">
        <v>1</v>
      </c>
      <c r="G77" s="7">
        <v>0.2</v>
      </c>
      <c r="H77" s="1">
        <v>35</v>
      </c>
      <c r="I77" s="1" t="s">
        <v>36</v>
      </c>
      <c r="J77" s="1">
        <v>1</v>
      </c>
      <c r="K77" s="1">
        <f t="shared" si="15"/>
        <v>8</v>
      </c>
      <c r="L77" s="1"/>
      <c r="M77" s="1"/>
      <c r="N77" s="1">
        <v>0</v>
      </c>
      <c r="O77" s="1">
        <v>11.6</v>
      </c>
      <c r="P77" s="1">
        <f t="shared" si="16"/>
        <v>1.8</v>
      </c>
      <c r="Q77" s="5">
        <f t="shared" ref="Q77:Q91" si="20">11*P77-O77-N77-F77</f>
        <v>7.2000000000000011</v>
      </c>
      <c r="R77" s="5"/>
      <c r="S77" s="1"/>
      <c r="T77" s="1">
        <f t="shared" si="17"/>
        <v>11</v>
      </c>
      <c r="U77" s="1">
        <f t="shared" si="18"/>
        <v>7</v>
      </c>
      <c r="V77" s="1">
        <v>1.8</v>
      </c>
      <c r="W77" s="1">
        <v>0</v>
      </c>
      <c r="X77" s="1">
        <v>0</v>
      </c>
      <c r="Y77" s="1">
        <v>0</v>
      </c>
      <c r="Z77" s="1">
        <v>0</v>
      </c>
      <c r="AA77" s="1">
        <v>0.8</v>
      </c>
      <c r="AB77" s="1">
        <v>0.8</v>
      </c>
      <c r="AC77" s="1">
        <v>-0.4</v>
      </c>
      <c r="AD77" s="1">
        <v>-0.4</v>
      </c>
      <c r="AE77" s="1">
        <v>1.2</v>
      </c>
      <c r="AF77" s="1" t="s">
        <v>122</v>
      </c>
      <c r="AG77" s="1">
        <f t="shared" ref="AG77:AG93" si="21">G77*Q77</f>
        <v>1.4400000000000004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123</v>
      </c>
      <c r="B78" s="22" t="s">
        <v>35</v>
      </c>
      <c r="C78" s="22">
        <v>2944.5140000000001</v>
      </c>
      <c r="D78" s="22">
        <v>1246.1300000000001</v>
      </c>
      <c r="E78" s="22">
        <v>1743.106</v>
      </c>
      <c r="F78" s="22">
        <v>1612.154</v>
      </c>
      <c r="G78" s="23">
        <v>1</v>
      </c>
      <c r="H78" s="22">
        <v>60</v>
      </c>
      <c r="I78" s="22" t="s">
        <v>36</v>
      </c>
      <c r="J78" s="22">
        <v>1738.32</v>
      </c>
      <c r="K78" s="22">
        <f t="shared" si="15"/>
        <v>4.7860000000000582</v>
      </c>
      <c r="L78" s="22"/>
      <c r="M78" s="22"/>
      <c r="N78" s="22">
        <v>2629.0209</v>
      </c>
      <c r="O78" s="22">
        <v>208.1056999999989</v>
      </c>
      <c r="P78" s="22">
        <f t="shared" si="16"/>
        <v>348.62119999999999</v>
      </c>
      <c r="Q78" s="24"/>
      <c r="R78" s="24"/>
      <c r="S78" s="22"/>
      <c r="T78" s="22">
        <f t="shared" si="17"/>
        <v>12.762507271502706</v>
      </c>
      <c r="U78" s="22">
        <f t="shared" si="18"/>
        <v>12.762507271502706</v>
      </c>
      <c r="V78" s="22">
        <v>432.40300000000002</v>
      </c>
      <c r="W78" s="22">
        <v>542.8972</v>
      </c>
      <c r="X78" s="22">
        <v>477.96379999999999</v>
      </c>
      <c r="Y78" s="22">
        <v>330.61559999999997</v>
      </c>
      <c r="Z78" s="22">
        <v>333.15179999999998</v>
      </c>
      <c r="AA78" s="22">
        <v>430.52960000000002</v>
      </c>
      <c r="AB78" s="22">
        <v>429.07139999999998</v>
      </c>
      <c r="AC78" s="22">
        <v>389.05759999999998</v>
      </c>
      <c r="AD78" s="22">
        <v>379.9692</v>
      </c>
      <c r="AE78" s="22">
        <v>328.25940000000003</v>
      </c>
      <c r="AF78" s="25" t="s">
        <v>148</v>
      </c>
      <c r="AG78" s="22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2" t="s">
        <v>124</v>
      </c>
      <c r="B79" s="22" t="s">
        <v>35</v>
      </c>
      <c r="C79" s="22">
        <v>1015.298</v>
      </c>
      <c r="D79" s="22">
        <v>967.55499999999995</v>
      </c>
      <c r="E79" s="22">
        <v>968.59699999999998</v>
      </c>
      <c r="F79" s="22">
        <v>940.71100000000001</v>
      </c>
      <c r="G79" s="23">
        <v>1</v>
      </c>
      <c r="H79" s="22">
        <v>60</v>
      </c>
      <c r="I79" s="22" t="s">
        <v>36</v>
      </c>
      <c r="J79" s="22">
        <v>984.5</v>
      </c>
      <c r="K79" s="22">
        <f t="shared" si="15"/>
        <v>-15.90300000000002</v>
      </c>
      <c r="L79" s="22"/>
      <c r="M79" s="22"/>
      <c r="N79" s="22">
        <v>0</v>
      </c>
      <c r="O79" s="22">
        <v>451.47775999999999</v>
      </c>
      <c r="P79" s="22">
        <f t="shared" si="16"/>
        <v>193.71940000000001</v>
      </c>
      <c r="Q79" s="24">
        <v>900</v>
      </c>
      <c r="R79" s="24"/>
      <c r="S79" s="22"/>
      <c r="T79" s="22">
        <f t="shared" si="17"/>
        <v>11.832520439357131</v>
      </c>
      <c r="U79" s="22">
        <f t="shared" si="18"/>
        <v>7.1866253973530787</v>
      </c>
      <c r="V79" s="22">
        <v>147.5848</v>
      </c>
      <c r="W79" s="22">
        <v>153.77279999999999</v>
      </c>
      <c r="X79" s="22">
        <v>228.53399999999999</v>
      </c>
      <c r="Y79" s="22">
        <v>159.21940000000001</v>
      </c>
      <c r="Z79" s="22">
        <v>109.28700000000001</v>
      </c>
      <c r="AA79" s="22">
        <v>279.01679999999999</v>
      </c>
      <c r="AB79" s="22">
        <v>329.15800000000002</v>
      </c>
      <c r="AC79" s="22">
        <v>271.50799999999998</v>
      </c>
      <c r="AD79" s="22">
        <v>222.8768</v>
      </c>
      <c r="AE79" s="22">
        <v>184.1978</v>
      </c>
      <c r="AF79" s="25" t="s">
        <v>150</v>
      </c>
      <c r="AG79" s="22">
        <f t="shared" si="21"/>
        <v>900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125</v>
      </c>
      <c r="B80" s="22" t="s">
        <v>35</v>
      </c>
      <c r="C80" s="22">
        <v>1334.711</v>
      </c>
      <c r="D80" s="22">
        <v>179.27199999999999</v>
      </c>
      <c r="E80" s="22">
        <v>891.23800000000006</v>
      </c>
      <c r="F80" s="22">
        <v>511.73500000000001</v>
      </c>
      <c r="G80" s="23">
        <v>1</v>
      </c>
      <c r="H80" s="22">
        <v>60</v>
      </c>
      <c r="I80" s="22" t="s">
        <v>36</v>
      </c>
      <c r="J80" s="22">
        <v>1536.11</v>
      </c>
      <c r="K80" s="22">
        <f t="shared" si="15"/>
        <v>-644.87199999999984</v>
      </c>
      <c r="L80" s="22"/>
      <c r="M80" s="22"/>
      <c r="N80" s="22">
        <v>143.5976999999998</v>
      </c>
      <c r="O80" s="22">
        <v>575.55693999999994</v>
      </c>
      <c r="P80" s="22">
        <f t="shared" si="16"/>
        <v>178.24760000000001</v>
      </c>
      <c r="Q80" s="24">
        <v>900</v>
      </c>
      <c r="R80" s="24"/>
      <c r="S80" s="22"/>
      <c r="T80" s="22">
        <f t="shared" si="17"/>
        <v>11.954661044524581</v>
      </c>
      <c r="U80" s="22">
        <f t="shared" si="18"/>
        <v>6.9055047024476055</v>
      </c>
      <c r="V80" s="22">
        <v>131.71719999999999</v>
      </c>
      <c r="W80" s="22">
        <v>139.10040000000001</v>
      </c>
      <c r="X80" s="22">
        <v>169.86619999999999</v>
      </c>
      <c r="Y80" s="22">
        <v>143.18100000000001</v>
      </c>
      <c r="Z80" s="22">
        <v>162.04640000000001</v>
      </c>
      <c r="AA80" s="22">
        <v>431.92200000000003</v>
      </c>
      <c r="AB80" s="22">
        <v>502.18220000000002</v>
      </c>
      <c r="AC80" s="22">
        <v>303.33640000000003</v>
      </c>
      <c r="AD80" s="22">
        <v>310.85640000000001</v>
      </c>
      <c r="AE80" s="22">
        <v>178.631</v>
      </c>
      <c r="AF80" s="25" t="s">
        <v>152</v>
      </c>
      <c r="AG80" s="22">
        <f t="shared" si="21"/>
        <v>900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7" t="s">
        <v>126</v>
      </c>
      <c r="B81" s="27" t="s">
        <v>35</v>
      </c>
      <c r="C81" s="27">
        <v>2678.2240000000002</v>
      </c>
      <c r="D81" s="27">
        <v>2923.8409999999999</v>
      </c>
      <c r="E81" s="27">
        <v>2571.7159999999999</v>
      </c>
      <c r="F81" s="30">
        <f>2649.526+F22</f>
        <v>2644.547</v>
      </c>
      <c r="G81" s="28">
        <v>1</v>
      </c>
      <c r="H81" s="27">
        <v>60</v>
      </c>
      <c r="I81" s="27" t="s">
        <v>36</v>
      </c>
      <c r="J81" s="27">
        <v>2634.1</v>
      </c>
      <c r="K81" s="27">
        <f t="shared" si="15"/>
        <v>-62.384000000000015</v>
      </c>
      <c r="L81" s="27"/>
      <c r="M81" s="27"/>
      <c r="N81" s="27">
        <v>1321.9626999999989</v>
      </c>
      <c r="O81" s="27">
        <v>1623.912420000001</v>
      </c>
      <c r="P81" s="27">
        <f t="shared" si="16"/>
        <v>514.34320000000002</v>
      </c>
      <c r="Q81" s="29"/>
      <c r="R81" s="29"/>
      <c r="S81" s="27"/>
      <c r="T81" s="27">
        <f t="shared" si="17"/>
        <v>10.869050315042561</v>
      </c>
      <c r="U81" s="27">
        <f t="shared" si="18"/>
        <v>10.869050315042561</v>
      </c>
      <c r="V81" s="27">
        <v>549.89760000000001</v>
      </c>
      <c r="W81" s="27">
        <v>591.75459999999998</v>
      </c>
      <c r="X81" s="27">
        <v>640.66300000000001</v>
      </c>
      <c r="Y81" s="27">
        <v>493.75119999999998</v>
      </c>
      <c r="Z81" s="27">
        <v>513.53</v>
      </c>
      <c r="AA81" s="27">
        <v>430.97480000000002</v>
      </c>
      <c r="AB81" s="27">
        <v>491.42099999999999</v>
      </c>
      <c r="AC81" s="27">
        <v>429.42419999999998</v>
      </c>
      <c r="AD81" s="27">
        <v>335.6422</v>
      </c>
      <c r="AE81" s="27">
        <v>294.25259999999997</v>
      </c>
      <c r="AF81" s="27" t="s">
        <v>127</v>
      </c>
      <c r="AG81" s="27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35</v>
      </c>
      <c r="C82" s="1">
        <v>1.363</v>
      </c>
      <c r="D82" s="1">
        <v>13.441000000000001</v>
      </c>
      <c r="E82" s="1">
        <v>4.0780000000000003</v>
      </c>
      <c r="F82" s="1">
        <v>10.726000000000001</v>
      </c>
      <c r="G82" s="7">
        <v>1</v>
      </c>
      <c r="H82" s="1">
        <v>55</v>
      </c>
      <c r="I82" s="1" t="s">
        <v>36</v>
      </c>
      <c r="J82" s="1">
        <v>3.6</v>
      </c>
      <c r="K82" s="1">
        <f t="shared" si="15"/>
        <v>0.4780000000000002</v>
      </c>
      <c r="L82" s="1"/>
      <c r="M82" s="1"/>
      <c r="N82" s="1">
        <v>0</v>
      </c>
      <c r="O82" s="1"/>
      <c r="P82" s="1">
        <f t="shared" si="16"/>
        <v>0.8156000000000001</v>
      </c>
      <c r="Q82" s="5"/>
      <c r="R82" s="5"/>
      <c r="S82" s="1"/>
      <c r="T82" s="1">
        <f t="shared" si="17"/>
        <v>13.15105443845022</v>
      </c>
      <c r="U82" s="1">
        <f t="shared" si="18"/>
        <v>13.15105443845022</v>
      </c>
      <c r="V82" s="1">
        <v>0.27279999999999999</v>
      </c>
      <c r="W82" s="1">
        <v>0.27179999999999999</v>
      </c>
      <c r="X82" s="1">
        <v>0.27179999999999999</v>
      </c>
      <c r="Y82" s="1">
        <v>0.27</v>
      </c>
      <c r="Z82" s="1">
        <v>0.27</v>
      </c>
      <c r="AA82" s="1">
        <v>0.54100000000000004</v>
      </c>
      <c r="AB82" s="1">
        <v>0.81099999999999994</v>
      </c>
      <c r="AC82" s="1">
        <v>0.36399999999999999</v>
      </c>
      <c r="AD82" s="1">
        <v>1.1738</v>
      </c>
      <c r="AE82" s="1">
        <v>1.6172</v>
      </c>
      <c r="AF82" s="1" t="s">
        <v>129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35</v>
      </c>
      <c r="C83" s="1"/>
      <c r="D83" s="1">
        <v>12.175000000000001</v>
      </c>
      <c r="E83" s="1">
        <v>1.351</v>
      </c>
      <c r="F83" s="1">
        <v>9.3889999999999993</v>
      </c>
      <c r="G83" s="7">
        <v>1</v>
      </c>
      <c r="H83" s="1">
        <v>55</v>
      </c>
      <c r="I83" s="1" t="s">
        <v>36</v>
      </c>
      <c r="J83" s="1">
        <v>1.3</v>
      </c>
      <c r="K83" s="1">
        <f t="shared" si="15"/>
        <v>5.0999999999999934E-2</v>
      </c>
      <c r="L83" s="1"/>
      <c r="M83" s="1"/>
      <c r="N83" s="1">
        <v>14.922000000000001</v>
      </c>
      <c r="O83" s="1"/>
      <c r="P83" s="1">
        <f t="shared" si="16"/>
        <v>0.2702</v>
      </c>
      <c r="Q83" s="5"/>
      <c r="R83" s="5"/>
      <c r="S83" s="1"/>
      <c r="T83" s="1">
        <f t="shared" si="17"/>
        <v>89.974093264248708</v>
      </c>
      <c r="U83" s="1">
        <f t="shared" si="18"/>
        <v>89.974093264248708</v>
      </c>
      <c r="V83" s="1">
        <v>1.0928</v>
      </c>
      <c r="W83" s="1">
        <v>2.1669999999999998</v>
      </c>
      <c r="X83" s="1">
        <v>1.88</v>
      </c>
      <c r="Y83" s="1">
        <v>0.27100000000000002</v>
      </c>
      <c r="Z83" s="1">
        <v>0.54039999999999999</v>
      </c>
      <c r="AA83" s="1">
        <v>0.53780000000000006</v>
      </c>
      <c r="AB83" s="1">
        <v>0.26840000000000003</v>
      </c>
      <c r="AC83" s="1">
        <v>1.0680000000000001</v>
      </c>
      <c r="AD83" s="1">
        <v>1.6419999999999999</v>
      </c>
      <c r="AE83" s="1">
        <v>1.1062000000000001</v>
      </c>
      <c r="AF83" s="1" t="s">
        <v>131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35</v>
      </c>
      <c r="C84" s="1">
        <v>20.091999999999999</v>
      </c>
      <c r="D84" s="1"/>
      <c r="E84" s="1">
        <v>2.6789999999999998</v>
      </c>
      <c r="F84" s="1">
        <v>17.413</v>
      </c>
      <c r="G84" s="7">
        <v>1</v>
      </c>
      <c r="H84" s="1">
        <v>55</v>
      </c>
      <c r="I84" s="1" t="s">
        <v>36</v>
      </c>
      <c r="J84" s="1">
        <v>2.6</v>
      </c>
      <c r="K84" s="1">
        <f t="shared" si="15"/>
        <v>7.8999999999999737E-2</v>
      </c>
      <c r="L84" s="1"/>
      <c r="M84" s="1"/>
      <c r="N84" s="1">
        <v>0</v>
      </c>
      <c r="O84" s="1"/>
      <c r="P84" s="1">
        <f t="shared" si="16"/>
        <v>0.53579999999999994</v>
      </c>
      <c r="Q84" s="5"/>
      <c r="R84" s="5"/>
      <c r="S84" s="1"/>
      <c r="T84" s="1">
        <f t="shared" si="17"/>
        <v>32.499066815976114</v>
      </c>
      <c r="U84" s="1">
        <f t="shared" si="18"/>
        <v>32.499066815976114</v>
      </c>
      <c r="V84" s="1">
        <v>0.26679999999999998</v>
      </c>
      <c r="W84" s="1">
        <v>0.26600000000000001</v>
      </c>
      <c r="X84" s="1">
        <v>0.53200000000000003</v>
      </c>
      <c r="Y84" s="1">
        <v>0.53099999999999992</v>
      </c>
      <c r="Z84" s="1">
        <v>0.26500000000000001</v>
      </c>
      <c r="AA84" s="1">
        <v>0.2676</v>
      </c>
      <c r="AB84" s="1">
        <v>0.2676</v>
      </c>
      <c r="AC84" s="1">
        <v>0</v>
      </c>
      <c r="AD84" s="1">
        <v>0.27600000000000002</v>
      </c>
      <c r="AE84" s="1">
        <v>1.621</v>
      </c>
      <c r="AF84" s="14" t="s">
        <v>154</v>
      </c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35</v>
      </c>
      <c r="C85" s="1">
        <v>103.127</v>
      </c>
      <c r="D85" s="1"/>
      <c r="E85" s="1">
        <v>15.454000000000001</v>
      </c>
      <c r="F85" s="1">
        <v>86.078000000000003</v>
      </c>
      <c r="G85" s="7">
        <v>1</v>
      </c>
      <c r="H85" s="1">
        <v>60</v>
      </c>
      <c r="I85" s="1" t="s">
        <v>36</v>
      </c>
      <c r="J85" s="1">
        <v>10.4</v>
      </c>
      <c r="K85" s="1">
        <f t="shared" si="15"/>
        <v>5.0540000000000003</v>
      </c>
      <c r="L85" s="1"/>
      <c r="M85" s="1"/>
      <c r="N85" s="1">
        <v>0</v>
      </c>
      <c r="O85" s="1"/>
      <c r="P85" s="1">
        <f t="shared" si="16"/>
        <v>3.0908000000000002</v>
      </c>
      <c r="Q85" s="5"/>
      <c r="R85" s="5"/>
      <c r="S85" s="1"/>
      <c r="T85" s="1">
        <f t="shared" si="17"/>
        <v>27.849747638151936</v>
      </c>
      <c r="U85" s="1">
        <f t="shared" si="18"/>
        <v>27.849747638151936</v>
      </c>
      <c r="V85" s="1">
        <v>3.4098000000000002</v>
      </c>
      <c r="W85" s="1">
        <v>0.48060000000000003</v>
      </c>
      <c r="X85" s="1">
        <v>0.48459999999999998</v>
      </c>
      <c r="Y85" s="1">
        <v>8.7010000000000005</v>
      </c>
      <c r="Z85" s="1">
        <v>9.3469999999999995</v>
      </c>
      <c r="AA85" s="1">
        <v>4.1869999999999994</v>
      </c>
      <c r="AB85" s="1">
        <v>3.218</v>
      </c>
      <c r="AC85" s="1">
        <v>0</v>
      </c>
      <c r="AD85" s="1">
        <v>0</v>
      </c>
      <c r="AE85" s="1">
        <v>0</v>
      </c>
      <c r="AF85" s="14" t="s">
        <v>155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41</v>
      </c>
      <c r="C86" s="1">
        <v>27</v>
      </c>
      <c r="D86" s="1"/>
      <c r="E86" s="1">
        <v>14</v>
      </c>
      <c r="F86" s="1">
        <v>12</v>
      </c>
      <c r="G86" s="7">
        <v>0.3</v>
      </c>
      <c r="H86" s="1">
        <v>40</v>
      </c>
      <c r="I86" s="1" t="s">
        <v>36</v>
      </c>
      <c r="J86" s="1">
        <v>15</v>
      </c>
      <c r="K86" s="1">
        <f t="shared" si="15"/>
        <v>-1</v>
      </c>
      <c r="L86" s="1"/>
      <c r="M86" s="1"/>
      <c r="N86" s="1">
        <v>0</v>
      </c>
      <c r="O86" s="1">
        <v>4</v>
      </c>
      <c r="P86" s="1">
        <f t="shared" si="16"/>
        <v>2.8</v>
      </c>
      <c r="Q86" s="5">
        <f t="shared" si="20"/>
        <v>14.799999999999997</v>
      </c>
      <c r="R86" s="5"/>
      <c r="S86" s="1"/>
      <c r="T86" s="1">
        <f t="shared" si="17"/>
        <v>11</v>
      </c>
      <c r="U86" s="1">
        <f t="shared" si="18"/>
        <v>5.7142857142857144</v>
      </c>
      <c r="V86" s="1">
        <v>2.2000000000000002</v>
      </c>
      <c r="W86" s="1">
        <v>1.6</v>
      </c>
      <c r="X86" s="1">
        <v>2.2000000000000002</v>
      </c>
      <c r="Y86" s="1">
        <v>1</v>
      </c>
      <c r="Z86" s="1">
        <v>0.4</v>
      </c>
      <c r="AA86" s="1">
        <v>2.4</v>
      </c>
      <c r="AB86" s="1">
        <v>3.6</v>
      </c>
      <c r="AC86" s="1">
        <v>2.6</v>
      </c>
      <c r="AD86" s="1">
        <v>2</v>
      </c>
      <c r="AE86" s="1">
        <v>1.2</v>
      </c>
      <c r="AF86" s="13" t="s">
        <v>37</v>
      </c>
      <c r="AG86" s="1">
        <f t="shared" si="21"/>
        <v>4.4399999999999986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47</v>
      </c>
      <c r="D87" s="1"/>
      <c r="E87" s="1">
        <v>12</v>
      </c>
      <c r="F87" s="1">
        <v>35</v>
      </c>
      <c r="G87" s="7">
        <v>0.3</v>
      </c>
      <c r="H87" s="1">
        <v>40</v>
      </c>
      <c r="I87" s="1" t="s">
        <v>36</v>
      </c>
      <c r="J87" s="1">
        <v>12</v>
      </c>
      <c r="K87" s="1">
        <f t="shared" si="15"/>
        <v>0</v>
      </c>
      <c r="L87" s="1"/>
      <c r="M87" s="1"/>
      <c r="N87" s="1">
        <v>0</v>
      </c>
      <c r="O87" s="1"/>
      <c r="P87" s="1">
        <f t="shared" si="16"/>
        <v>2.4</v>
      </c>
      <c r="Q87" s="5"/>
      <c r="R87" s="5"/>
      <c r="S87" s="1"/>
      <c r="T87" s="1">
        <f t="shared" si="17"/>
        <v>14.583333333333334</v>
      </c>
      <c r="U87" s="1">
        <f t="shared" si="18"/>
        <v>14.583333333333334</v>
      </c>
      <c r="V87" s="1">
        <v>2.4</v>
      </c>
      <c r="W87" s="1">
        <v>1.4</v>
      </c>
      <c r="X87" s="1">
        <v>2</v>
      </c>
      <c r="Y87" s="1">
        <v>0.8</v>
      </c>
      <c r="Z87" s="1">
        <v>0.6</v>
      </c>
      <c r="AA87" s="1">
        <v>4</v>
      </c>
      <c r="AB87" s="1">
        <v>4.5999999999999996</v>
      </c>
      <c r="AC87" s="1">
        <v>2.6</v>
      </c>
      <c r="AD87" s="1">
        <v>2.2000000000000002</v>
      </c>
      <c r="AE87" s="1">
        <v>1.2</v>
      </c>
      <c r="AF87" s="14" t="s">
        <v>156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98</v>
      </c>
      <c r="D88" s="1">
        <v>42</v>
      </c>
      <c r="E88" s="1">
        <v>69</v>
      </c>
      <c r="F88" s="1">
        <v>50</v>
      </c>
      <c r="G88" s="7">
        <v>0.3</v>
      </c>
      <c r="H88" s="1">
        <v>40</v>
      </c>
      <c r="I88" s="1" t="s">
        <v>36</v>
      </c>
      <c r="J88" s="1">
        <v>77</v>
      </c>
      <c r="K88" s="1">
        <f t="shared" si="15"/>
        <v>-8</v>
      </c>
      <c r="L88" s="1"/>
      <c r="M88" s="1"/>
      <c r="N88" s="1">
        <v>38.900000000000013</v>
      </c>
      <c r="O88" s="1">
        <v>77.099999999999994</v>
      </c>
      <c r="P88" s="1">
        <f t="shared" si="16"/>
        <v>13.8</v>
      </c>
      <c r="Q88" s="5"/>
      <c r="R88" s="5"/>
      <c r="S88" s="1"/>
      <c r="T88" s="1">
        <f t="shared" si="17"/>
        <v>12.028985507246377</v>
      </c>
      <c r="U88" s="1">
        <f t="shared" si="18"/>
        <v>12.028985507246377</v>
      </c>
      <c r="V88" s="1">
        <v>17.399999999999999</v>
      </c>
      <c r="W88" s="1">
        <v>14.4</v>
      </c>
      <c r="X88" s="1">
        <v>15.4</v>
      </c>
      <c r="Y88" s="1">
        <v>13.4</v>
      </c>
      <c r="Z88" s="1">
        <v>15.4</v>
      </c>
      <c r="AA88" s="1">
        <v>18.2</v>
      </c>
      <c r="AB88" s="1">
        <v>17</v>
      </c>
      <c r="AC88" s="1">
        <v>18.8</v>
      </c>
      <c r="AD88" s="1">
        <v>17.399999999999999</v>
      </c>
      <c r="AE88" s="1">
        <v>15</v>
      </c>
      <c r="AF88" s="1"/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2" t="s">
        <v>137</v>
      </c>
      <c r="B89" s="22" t="s">
        <v>35</v>
      </c>
      <c r="C89" s="22">
        <v>3753.319</v>
      </c>
      <c r="D89" s="22">
        <v>9022.4110000000001</v>
      </c>
      <c r="E89" s="22">
        <v>5280.1030000000001</v>
      </c>
      <c r="F89" s="22">
        <v>6412.5919999999996</v>
      </c>
      <c r="G89" s="23">
        <v>1</v>
      </c>
      <c r="H89" s="22">
        <v>40</v>
      </c>
      <c r="I89" s="22" t="s">
        <v>36</v>
      </c>
      <c r="J89" s="22">
        <v>5201.4949999999999</v>
      </c>
      <c r="K89" s="22">
        <f t="shared" si="15"/>
        <v>78.608000000000175</v>
      </c>
      <c r="L89" s="22"/>
      <c r="M89" s="22"/>
      <c r="N89" s="22">
        <v>1931.864400000004</v>
      </c>
      <c r="O89" s="22">
        <v>142.04559999999671</v>
      </c>
      <c r="P89" s="22">
        <f t="shared" si="16"/>
        <v>1056.0206000000001</v>
      </c>
      <c r="Q89" s="24">
        <v>4000</v>
      </c>
      <c r="R89" s="24"/>
      <c r="S89" s="22"/>
      <c r="T89" s="22">
        <f t="shared" si="17"/>
        <v>11.824108355462004</v>
      </c>
      <c r="U89" s="22">
        <f t="shared" si="18"/>
        <v>8.0363034584741992</v>
      </c>
      <c r="V89" s="22">
        <v>1007.1074</v>
      </c>
      <c r="W89" s="22">
        <v>1297.9582</v>
      </c>
      <c r="X89" s="22">
        <v>1238.9282000000001</v>
      </c>
      <c r="Y89" s="22">
        <v>796.32719999999995</v>
      </c>
      <c r="Z89" s="22">
        <v>861.65599999999995</v>
      </c>
      <c r="AA89" s="22">
        <v>1080.6841999999999</v>
      </c>
      <c r="AB89" s="22">
        <v>1191.4369999999999</v>
      </c>
      <c r="AC89" s="22">
        <v>1218.242</v>
      </c>
      <c r="AD89" s="22">
        <v>925.68359999999996</v>
      </c>
      <c r="AE89" s="22">
        <v>879.6028</v>
      </c>
      <c r="AF89" s="25" t="s">
        <v>148</v>
      </c>
      <c r="AG89" s="22">
        <f t="shared" si="21"/>
        <v>4000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41</v>
      </c>
      <c r="C90" s="1">
        <v>231</v>
      </c>
      <c r="D90" s="1">
        <v>42</v>
      </c>
      <c r="E90" s="1">
        <v>134</v>
      </c>
      <c r="F90" s="1">
        <v>110</v>
      </c>
      <c r="G90" s="7">
        <v>0.3</v>
      </c>
      <c r="H90" s="1">
        <v>40</v>
      </c>
      <c r="I90" s="1" t="s">
        <v>36</v>
      </c>
      <c r="J90" s="1">
        <v>151</v>
      </c>
      <c r="K90" s="1">
        <f t="shared" si="15"/>
        <v>-17</v>
      </c>
      <c r="L90" s="1"/>
      <c r="M90" s="1"/>
      <c r="N90" s="1">
        <v>51.600000000000023</v>
      </c>
      <c r="O90" s="1">
        <v>103.4</v>
      </c>
      <c r="P90" s="1">
        <f t="shared" si="16"/>
        <v>26.8</v>
      </c>
      <c r="Q90" s="5">
        <f t="shared" si="20"/>
        <v>29.799999999999983</v>
      </c>
      <c r="R90" s="5"/>
      <c r="S90" s="1"/>
      <c r="T90" s="1">
        <f t="shared" si="17"/>
        <v>10.999999999999998</v>
      </c>
      <c r="U90" s="1">
        <f t="shared" si="18"/>
        <v>9.8880597014925371</v>
      </c>
      <c r="V90" s="1">
        <v>28</v>
      </c>
      <c r="W90" s="1">
        <v>26.8</v>
      </c>
      <c r="X90" s="1">
        <v>31.2</v>
      </c>
      <c r="Y90" s="1">
        <v>22</v>
      </c>
      <c r="Z90" s="1">
        <v>22.8</v>
      </c>
      <c r="AA90" s="1">
        <v>41.8</v>
      </c>
      <c r="AB90" s="1">
        <v>38.4</v>
      </c>
      <c r="AC90" s="1">
        <v>38.200000000000003</v>
      </c>
      <c r="AD90" s="1">
        <v>36.4</v>
      </c>
      <c r="AE90" s="1">
        <v>30.4</v>
      </c>
      <c r="AF90" s="13" t="s">
        <v>37</v>
      </c>
      <c r="AG90" s="1">
        <f t="shared" si="21"/>
        <v>8.9399999999999942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41</v>
      </c>
      <c r="C91" s="1">
        <v>199</v>
      </c>
      <c r="D91" s="1"/>
      <c r="E91" s="1">
        <v>100</v>
      </c>
      <c r="F91" s="1">
        <v>76</v>
      </c>
      <c r="G91" s="7">
        <v>0.3</v>
      </c>
      <c r="H91" s="1">
        <v>40</v>
      </c>
      <c r="I91" s="1" t="s">
        <v>36</v>
      </c>
      <c r="J91" s="1">
        <v>108</v>
      </c>
      <c r="K91" s="1">
        <f t="shared" si="15"/>
        <v>-8</v>
      </c>
      <c r="L91" s="1"/>
      <c r="M91" s="1"/>
      <c r="N91" s="1">
        <v>44.199999999999989</v>
      </c>
      <c r="O91" s="1">
        <v>71.800000000000011</v>
      </c>
      <c r="P91" s="1">
        <f t="shared" si="16"/>
        <v>20</v>
      </c>
      <c r="Q91" s="5">
        <f t="shared" si="20"/>
        <v>28</v>
      </c>
      <c r="R91" s="5"/>
      <c r="S91" s="1"/>
      <c r="T91" s="1">
        <f t="shared" si="17"/>
        <v>11</v>
      </c>
      <c r="U91" s="1">
        <f t="shared" si="18"/>
        <v>9.6</v>
      </c>
      <c r="V91" s="1">
        <v>21.2</v>
      </c>
      <c r="W91" s="1">
        <v>20.2</v>
      </c>
      <c r="X91" s="1">
        <v>18</v>
      </c>
      <c r="Y91" s="1">
        <v>5.2</v>
      </c>
      <c r="Z91" s="1">
        <v>9.6</v>
      </c>
      <c r="AA91" s="1">
        <v>27.4</v>
      </c>
      <c r="AB91" s="1">
        <v>21.2</v>
      </c>
      <c r="AC91" s="1">
        <v>-1.2</v>
      </c>
      <c r="AD91" s="1">
        <v>1.8</v>
      </c>
      <c r="AE91" s="1">
        <v>14.8</v>
      </c>
      <c r="AF91" s="1" t="s">
        <v>140</v>
      </c>
      <c r="AG91" s="1">
        <f t="shared" si="21"/>
        <v>8.4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35</v>
      </c>
      <c r="C92" s="1">
        <v>8.3409999999999993</v>
      </c>
      <c r="D92" s="1">
        <v>31.867999999999999</v>
      </c>
      <c r="E92" s="1">
        <v>5.367</v>
      </c>
      <c r="F92" s="1">
        <v>29.207000000000001</v>
      </c>
      <c r="G92" s="7">
        <v>1</v>
      </c>
      <c r="H92" s="1">
        <v>45</v>
      </c>
      <c r="I92" s="1" t="s">
        <v>36</v>
      </c>
      <c r="J92" s="1">
        <v>4.5999999999999996</v>
      </c>
      <c r="K92" s="1">
        <f t="shared" si="15"/>
        <v>0.76700000000000035</v>
      </c>
      <c r="L92" s="1"/>
      <c r="M92" s="1"/>
      <c r="N92" s="1">
        <v>12.737299999999999</v>
      </c>
      <c r="O92" s="1"/>
      <c r="P92" s="1">
        <f t="shared" si="16"/>
        <v>1.0733999999999999</v>
      </c>
      <c r="Q92" s="5"/>
      <c r="R92" s="5"/>
      <c r="S92" s="1"/>
      <c r="T92" s="1">
        <f t="shared" si="17"/>
        <v>39.076113284889139</v>
      </c>
      <c r="U92" s="1">
        <f t="shared" si="18"/>
        <v>39.076113284889139</v>
      </c>
      <c r="V92" s="1">
        <v>2.4333999999999998</v>
      </c>
      <c r="W92" s="1">
        <v>3.2648000000000001</v>
      </c>
      <c r="X92" s="1">
        <v>3.2709999999999999</v>
      </c>
      <c r="Y92" s="1">
        <v>0.27760000000000001</v>
      </c>
      <c r="Z92" s="1">
        <v>0</v>
      </c>
      <c r="AA92" s="1">
        <v>1.8814</v>
      </c>
      <c r="AB92" s="1">
        <v>2.4003999999999999</v>
      </c>
      <c r="AC92" s="1">
        <v>1.0613999999999999</v>
      </c>
      <c r="AD92" s="1">
        <v>0.54100000000000004</v>
      </c>
      <c r="AE92" s="1">
        <v>0.53179999999999994</v>
      </c>
      <c r="AF92" s="1" t="s">
        <v>142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41</v>
      </c>
      <c r="C93" s="1">
        <v>4</v>
      </c>
      <c r="D93" s="1">
        <v>18</v>
      </c>
      <c r="E93" s="1">
        <v>6</v>
      </c>
      <c r="F93" s="1">
        <v>15</v>
      </c>
      <c r="G93" s="7">
        <v>0.33</v>
      </c>
      <c r="H93" s="1">
        <v>40</v>
      </c>
      <c r="I93" s="1" t="s">
        <v>36</v>
      </c>
      <c r="J93" s="1">
        <v>6</v>
      </c>
      <c r="K93" s="1">
        <f t="shared" si="15"/>
        <v>0</v>
      </c>
      <c r="L93" s="1"/>
      <c r="M93" s="1"/>
      <c r="N93" s="1">
        <v>4</v>
      </c>
      <c r="O93" s="1"/>
      <c r="P93" s="1">
        <f t="shared" si="16"/>
        <v>1.2</v>
      </c>
      <c r="Q93" s="5"/>
      <c r="R93" s="5"/>
      <c r="S93" s="1"/>
      <c r="T93" s="1">
        <f t="shared" si="17"/>
        <v>15.833333333333334</v>
      </c>
      <c r="U93" s="1">
        <f t="shared" si="18"/>
        <v>15.833333333333334</v>
      </c>
      <c r="V93" s="1">
        <v>1.4</v>
      </c>
      <c r="W93" s="1">
        <v>1.8</v>
      </c>
      <c r="X93" s="1">
        <v>2.4</v>
      </c>
      <c r="Y93" s="1">
        <v>1.4</v>
      </c>
      <c r="Z93" s="1">
        <v>0.6</v>
      </c>
      <c r="AA93" s="1">
        <v>2.2000000000000002</v>
      </c>
      <c r="AB93" s="1">
        <v>2</v>
      </c>
      <c r="AC93" s="1">
        <v>1.2</v>
      </c>
      <c r="AD93" s="1">
        <v>2</v>
      </c>
      <c r="AE93" s="1">
        <v>2.4</v>
      </c>
      <c r="AF93" s="1"/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144</v>
      </c>
      <c r="B94" s="10" t="s">
        <v>41</v>
      </c>
      <c r="C94" s="10">
        <v>11</v>
      </c>
      <c r="D94" s="10"/>
      <c r="E94" s="10">
        <v>4</v>
      </c>
      <c r="F94" s="10">
        <v>7</v>
      </c>
      <c r="G94" s="11">
        <v>0</v>
      </c>
      <c r="H94" s="10">
        <v>50</v>
      </c>
      <c r="I94" s="10" t="s">
        <v>59</v>
      </c>
      <c r="J94" s="10">
        <v>5</v>
      </c>
      <c r="K94" s="10">
        <f t="shared" si="15"/>
        <v>-1</v>
      </c>
      <c r="L94" s="10"/>
      <c r="M94" s="10"/>
      <c r="N94" s="10">
        <v>0</v>
      </c>
      <c r="O94" s="10"/>
      <c r="P94" s="10">
        <f t="shared" si="16"/>
        <v>0.8</v>
      </c>
      <c r="Q94" s="12"/>
      <c r="R94" s="12"/>
      <c r="S94" s="10"/>
      <c r="T94" s="10">
        <f t="shared" si="17"/>
        <v>8.75</v>
      </c>
      <c r="U94" s="10">
        <f t="shared" si="18"/>
        <v>8.75</v>
      </c>
      <c r="V94" s="10">
        <v>0.6</v>
      </c>
      <c r="W94" s="10">
        <v>0.2</v>
      </c>
      <c r="X94" s="10">
        <v>0.4</v>
      </c>
      <c r="Y94" s="10">
        <v>0.4</v>
      </c>
      <c r="Z94" s="10">
        <v>0.2</v>
      </c>
      <c r="AA94" s="10">
        <v>0</v>
      </c>
      <c r="AB94" s="10">
        <v>0</v>
      </c>
      <c r="AC94" s="10">
        <v>0</v>
      </c>
      <c r="AD94" s="10">
        <v>0</v>
      </c>
      <c r="AE94" s="10">
        <v>0.6</v>
      </c>
      <c r="AF94" s="14" t="s">
        <v>147</v>
      </c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6" t="s">
        <v>145</v>
      </c>
      <c r="B95" s="1" t="s">
        <v>41</v>
      </c>
      <c r="C95" s="1"/>
      <c r="D95" s="1"/>
      <c r="E95" s="1"/>
      <c r="F95" s="1"/>
      <c r="G95" s="7">
        <v>0.3</v>
      </c>
      <c r="H95" s="1">
        <v>40</v>
      </c>
      <c r="I95" s="1" t="s">
        <v>36</v>
      </c>
      <c r="J95" s="1"/>
      <c r="K95" s="1">
        <f t="shared" si="15"/>
        <v>0</v>
      </c>
      <c r="L95" s="1"/>
      <c r="M95" s="1"/>
      <c r="N95" s="1"/>
      <c r="O95" s="1">
        <v>20</v>
      </c>
      <c r="P95" s="1">
        <f t="shared" si="16"/>
        <v>0</v>
      </c>
      <c r="Q95" s="5"/>
      <c r="R95" s="5"/>
      <c r="S95" s="1"/>
      <c r="T95" s="1" t="e">
        <f t="shared" si="17"/>
        <v>#DIV/0!</v>
      </c>
      <c r="U95" s="1" t="e">
        <f t="shared" si="18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146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5" xr:uid="{764AE1CE-136F-4722-8A17-27B4760A79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2025-03-20T13:27:09Z</dcterms:created>
  <dcterms:modified xsi:type="dcterms:W3CDTF">2025-03-26T12:06:39Z</dcterms:modified>
</cp:coreProperties>
</file>