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5 ПОКОМ КИ филиалы\"/>
    </mc:Choice>
  </mc:AlternateContent>
  <xr:revisionPtr revIDLastSave="0" documentId="13_ncr:1_{915BEB04-63FC-44B5-B84E-A5980D4A7C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O7" i="1" s="1"/>
  <c r="L8" i="1"/>
  <c r="O8" i="1" s="1"/>
  <c r="L9" i="1"/>
  <c r="O9" i="1" s="1"/>
  <c r="S9" i="1" s="1"/>
  <c r="L10" i="1"/>
  <c r="O10" i="1" s="1"/>
  <c r="S10" i="1" s="1"/>
  <c r="L11" i="1"/>
  <c r="O11" i="1" s="1"/>
  <c r="S11" i="1" s="1"/>
  <c r="L12" i="1"/>
  <c r="O12" i="1" s="1"/>
  <c r="L13" i="1"/>
  <c r="O13" i="1" s="1"/>
  <c r="L14" i="1"/>
  <c r="O14" i="1" s="1"/>
  <c r="S14" i="1" s="1"/>
  <c r="L15" i="1"/>
  <c r="O15" i="1" s="1"/>
  <c r="L16" i="1"/>
  <c r="O16" i="1" s="1"/>
  <c r="L17" i="1"/>
  <c r="O17" i="1" s="1"/>
  <c r="P17" i="1" s="1"/>
  <c r="L18" i="1"/>
  <c r="O18" i="1" s="1"/>
  <c r="L19" i="1"/>
  <c r="O19" i="1" s="1"/>
  <c r="S19" i="1" s="1"/>
  <c r="L20" i="1"/>
  <c r="O20" i="1" s="1"/>
  <c r="P20" i="1" s="1"/>
  <c r="L21" i="1"/>
  <c r="O21" i="1" s="1"/>
  <c r="S21" i="1" s="1"/>
  <c r="L22" i="1"/>
  <c r="O22" i="1" s="1"/>
  <c r="L23" i="1"/>
  <c r="O23" i="1" s="1"/>
  <c r="P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S29" i="1" s="1"/>
  <c r="L30" i="1"/>
  <c r="O30" i="1" s="1"/>
  <c r="L31" i="1"/>
  <c r="O31" i="1" s="1"/>
  <c r="L32" i="1"/>
  <c r="O32" i="1" s="1"/>
  <c r="L33" i="1"/>
  <c r="O33" i="1" s="1"/>
  <c r="L34" i="1"/>
  <c r="O34" i="1" s="1"/>
  <c r="P34" i="1" s="1"/>
  <c r="L35" i="1"/>
  <c r="O35" i="1" s="1"/>
  <c r="L36" i="1"/>
  <c r="O36" i="1" s="1"/>
  <c r="P36" i="1" s="1"/>
  <c r="L37" i="1"/>
  <c r="O37" i="1" s="1"/>
  <c r="S37" i="1" s="1"/>
  <c r="L38" i="1"/>
  <c r="O38" i="1" s="1"/>
  <c r="S38" i="1" s="1"/>
  <c r="L39" i="1"/>
  <c r="O39" i="1" s="1"/>
  <c r="P39" i="1" s="1"/>
  <c r="L40" i="1"/>
  <c r="O40" i="1" s="1"/>
  <c r="L41" i="1"/>
  <c r="O41" i="1" s="1"/>
  <c r="L42" i="1"/>
  <c r="O42" i="1" s="1"/>
  <c r="L43" i="1"/>
  <c r="O43" i="1" s="1"/>
  <c r="S43" i="1" s="1"/>
  <c r="L44" i="1"/>
  <c r="O44" i="1" s="1"/>
  <c r="L45" i="1"/>
  <c r="O45" i="1" s="1"/>
  <c r="L46" i="1"/>
  <c r="O46" i="1" s="1"/>
  <c r="P46" i="1" s="1"/>
  <c r="L47" i="1"/>
  <c r="O47" i="1" s="1"/>
  <c r="L48" i="1"/>
  <c r="O48" i="1" s="1"/>
  <c r="L49" i="1"/>
  <c r="O49" i="1" s="1"/>
  <c r="S49" i="1" s="1"/>
  <c r="L50" i="1"/>
  <c r="O50" i="1" s="1"/>
  <c r="P50" i="1" s="1"/>
  <c r="L51" i="1"/>
  <c r="O51" i="1" s="1"/>
  <c r="S51" i="1" s="1"/>
  <c r="L52" i="1"/>
  <c r="O52" i="1" s="1"/>
  <c r="L53" i="1"/>
  <c r="O53" i="1" s="1"/>
  <c r="L54" i="1"/>
  <c r="O54" i="1" s="1"/>
  <c r="L55" i="1"/>
  <c r="O55" i="1" s="1"/>
  <c r="L56" i="1"/>
  <c r="O56" i="1" s="1"/>
  <c r="S56" i="1" s="1"/>
  <c r="L57" i="1"/>
  <c r="O57" i="1" s="1"/>
  <c r="L58" i="1"/>
  <c r="O58" i="1" s="1"/>
  <c r="L59" i="1"/>
  <c r="O59" i="1" s="1"/>
  <c r="S59" i="1" s="1"/>
  <c r="L60" i="1"/>
  <c r="O60" i="1" s="1"/>
  <c r="S60" i="1" s="1"/>
  <c r="L61" i="1"/>
  <c r="O61" i="1" s="1"/>
  <c r="L62" i="1"/>
  <c r="O62" i="1" s="1"/>
  <c r="P62" i="1" s="1"/>
  <c r="L63" i="1"/>
  <c r="O63" i="1" s="1"/>
  <c r="L64" i="1"/>
  <c r="O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P68" i="1" s="1"/>
  <c r="L69" i="1"/>
  <c r="O69" i="1" s="1"/>
  <c r="S69" i="1" s="1"/>
  <c r="L70" i="1"/>
  <c r="O70" i="1" s="1"/>
  <c r="S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S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S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T91" i="1" s="1"/>
  <c r="L92" i="1"/>
  <c r="O92" i="1" s="1"/>
  <c r="T92" i="1" s="1"/>
  <c r="L93" i="1"/>
  <c r="O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T98" i="1" s="1"/>
  <c r="L99" i="1"/>
  <c r="O99" i="1" s="1"/>
  <c r="L100" i="1"/>
  <c r="O100" i="1" s="1"/>
  <c r="T100" i="1" s="1"/>
  <c r="L101" i="1"/>
  <c r="O101" i="1" s="1"/>
  <c r="L6" i="1"/>
  <c r="O6" i="1" s="1"/>
  <c r="P96" i="1" l="1"/>
  <c r="T101" i="1"/>
  <c r="T99" i="1"/>
  <c r="AF99" i="1"/>
  <c r="T97" i="1"/>
  <c r="S97" i="1"/>
  <c r="T95" i="1"/>
  <c r="T93" i="1"/>
  <c r="AF93" i="1"/>
  <c r="S89" i="1"/>
  <c r="S87" i="1"/>
  <c r="S85" i="1"/>
  <c r="S83" i="1"/>
  <c r="S79" i="1"/>
  <c r="S77" i="1"/>
  <c r="S75" i="1"/>
  <c r="P63" i="1"/>
  <c r="S63" i="1" s="1"/>
  <c r="P61" i="1"/>
  <c r="S61" i="1" s="1"/>
  <c r="P57" i="1"/>
  <c r="S57" i="1" s="1"/>
  <c r="P7" i="1"/>
  <c r="S7" i="1" s="1"/>
  <c r="S15" i="1"/>
  <c r="S17" i="1"/>
  <c r="S23" i="1"/>
  <c r="S25" i="1"/>
  <c r="P27" i="1"/>
  <c r="S27" i="1" s="1"/>
  <c r="S45" i="1"/>
  <c r="P47" i="1"/>
  <c r="S47" i="1" s="1"/>
  <c r="S53" i="1"/>
  <c r="AF55" i="1"/>
  <c r="S24" i="1"/>
  <c r="S18" i="1"/>
  <c r="P6" i="1"/>
  <c r="S6" i="1" s="1"/>
  <c r="P8" i="1"/>
  <c r="S8" i="1" s="1"/>
  <c r="P13" i="1"/>
  <c r="S13" i="1" s="1"/>
  <c r="S16" i="1"/>
  <c r="S22" i="1"/>
  <c r="P26" i="1"/>
  <c r="S26" i="1" s="1"/>
  <c r="S28" i="1"/>
  <c r="P31" i="1"/>
  <c r="AF31" i="1" s="1"/>
  <c r="P33" i="1"/>
  <c r="S33" i="1" s="1"/>
  <c r="P35" i="1"/>
  <c r="AF35" i="1" s="1"/>
  <c r="S39" i="1"/>
  <c r="AF41" i="1"/>
  <c r="S44" i="1"/>
  <c r="S46" i="1"/>
  <c r="P48" i="1"/>
  <c r="S48" i="1" s="1"/>
  <c r="S52" i="1"/>
  <c r="S54" i="1"/>
  <c r="S68" i="1"/>
  <c r="S76" i="1"/>
  <c r="S78" i="1"/>
  <c r="S80" i="1"/>
  <c r="AF94" i="1"/>
  <c r="P98" i="1"/>
  <c r="AF98" i="1" s="1"/>
  <c r="S90" i="1"/>
  <c r="S88" i="1"/>
  <c r="S86" i="1"/>
  <c r="S84" i="1"/>
  <c r="S82" i="1"/>
  <c r="S64" i="1"/>
  <c r="S62" i="1"/>
  <c r="S58" i="1"/>
  <c r="S50" i="1"/>
  <c r="S42" i="1"/>
  <c r="S40" i="1"/>
  <c r="S36" i="1"/>
  <c r="S34" i="1"/>
  <c r="S32" i="1"/>
  <c r="S30" i="1"/>
  <c r="S20" i="1"/>
  <c r="S12" i="1"/>
  <c r="S101" i="1"/>
  <c r="S93" i="1"/>
  <c r="T89" i="1"/>
  <c r="T85" i="1"/>
  <c r="T81" i="1"/>
  <c r="T77" i="1"/>
  <c r="T73" i="1"/>
  <c r="T69" i="1"/>
  <c r="T65" i="1"/>
  <c r="T61" i="1"/>
  <c r="T57" i="1"/>
  <c r="T53" i="1"/>
  <c r="T50" i="1"/>
  <c r="T46" i="1"/>
  <c r="T42" i="1"/>
  <c r="T38" i="1"/>
  <c r="T34" i="1"/>
  <c r="T30" i="1"/>
  <c r="T26" i="1"/>
  <c r="T22" i="1"/>
  <c r="T18" i="1"/>
  <c r="T14" i="1"/>
  <c r="T10" i="1"/>
  <c r="S99" i="1"/>
  <c r="S95" i="1"/>
  <c r="S91" i="1"/>
  <c r="T87" i="1"/>
  <c r="T83" i="1"/>
  <c r="T79" i="1"/>
  <c r="T75" i="1"/>
  <c r="T71" i="1"/>
  <c r="T67" i="1"/>
  <c r="T63" i="1"/>
  <c r="T59" i="1"/>
  <c r="T55" i="1"/>
  <c r="T51" i="1"/>
  <c r="T48" i="1"/>
  <c r="T44" i="1"/>
  <c r="T40" i="1"/>
  <c r="T36" i="1"/>
  <c r="T32" i="1"/>
  <c r="T28" i="1"/>
  <c r="T24" i="1"/>
  <c r="T20" i="1"/>
  <c r="T16" i="1"/>
  <c r="T12" i="1"/>
  <c r="T8" i="1"/>
  <c r="T6" i="1"/>
  <c r="S100" i="1"/>
  <c r="S96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AF101" i="1"/>
  <c r="K101" i="1"/>
  <c r="K100" i="1"/>
  <c r="K99" i="1"/>
  <c r="K98" i="1"/>
  <c r="AF97" i="1"/>
  <c r="K97" i="1"/>
  <c r="AF96" i="1"/>
  <c r="K96" i="1"/>
  <c r="AF95" i="1"/>
  <c r="K95" i="1"/>
  <c r="K94" i="1"/>
  <c r="K93" i="1"/>
  <c r="AF92" i="1"/>
  <c r="K92" i="1"/>
  <c r="K91" i="1"/>
  <c r="AF90" i="1"/>
  <c r="K90" i="1"/>
  <c r="K89" i="1"/>
  <c r="AF88" i="1"/>
  <c r="K88" i="1"/>
  <c r="AF87" i="1"/>
  <c r="K87" i="1"/>
  <c r="AF86" i="1"/>
  <c r="K86" i="1"/>
  <c r="AF85" i="1"/>
  <c r="K85" i="1"/>
  <c r="AF84" i="1"/>
  <c r="K84" i="1"/>
  <c r="K83" i="1"/>
  <c r="AF82" i="1"/>
  <c r="K82" i="1"/>
  <c r="K81" i="1"/>
  <c r="K80" i="1"/>
  <c r="K79" i="1"/>
  <c r="AF78" i="1"/>
  <c r="K78" i="1"/>
  <c r="AF77" i="1"/>
  <c r="K77" i="1"/>
  <c r="K76" i="1"/>
  <c r="AF75" i="1"/>
  <c r="K75" i="1"/>
  <c r="K74" i="1"/>
  <c r="K73" i="1"/>
  <c r="K72" i="1"/>
  <c r="K71" i="1"/>
  <c r="K70" i="1"/>
  <c r="K69" i="1"/>
  <c r="K68" i="1"/>
  <c r="K67" i="1"/>
  <c r="K66" i="1"/>
  <c r="K65" i="1"/>
  <c r="AF64" i="1"/>
  <c r="K64" i="1"/>
  <c r="K63" i="1"/>
  <c r="AF62" i="1"/>
  <c r="K62" i="1"/>
  <c r="K61" i="1"/>
  <c r="K60" i="1"/>
  <c r="K59" i="1"/>
  <c r="AF58" i="1"/>
  <c r="K58" i="1"/>
  <c r="K57" i="1"/>
  <c r="K56" i="1"/>
  <c r="K55" i="1"/>
  <c r="K54" i="1"/>
  <c r="AF53" i="1"/>
  <c r="K53" i="1"/>
  <c r="AF52" i="1"/>
  <c r="K52" i="1"/>
  <c r="K51" i="1"/>
  <c r="AF50" i="1"/>
  <c r="K50" i="1"/>
  <c r="K49" i="1"/>
  <c r="K48" i="1"/>
  <c r="K47" i="1"/>
  <c r="K46" i="1"/>
  <c r="AF45" i="1"/>
  <c r="K45" i="1"/>
  <c r="K44" i="1"/>
  <c r="K43" i="1"/>
  <c r="AF42" i="1"/>
  <c r="K42" i="1"/>
  <c r="K41" i="1"/>
  <c r="AF40" i="1"/>
  <c r="K40" i="1"/>
  <c r="AF39" i="1"/>
  <c r="K39" i="1"/>
  <c r="K38" i="1"/>
  <c r="K37" i="1"/>
  <c r="AF36" i="1"/>
  <c r="K36" i="1"/>
  <c r="K35" i="1"/>
  <c r="AF34" i="1"/>
  <c r="K34" i="1"/>
  <c r="K33" i="1"/>
  <c r="AF32" i="1"/>
  <c r="K32" i="1"/>
  <c r="K31" i="1"/>
  <c r="AF30" i="1"/>
  <c r="K30" i="1"/>
  <c r="K29" i="1"/>
  <c r="AF28" i="1"/>
  <c r="K28" i="1"/>
  <c r="K27" i="1"/>
  <c r="K26" i="1"/>
  <c r="AF25" i="1"/>
  <c r="K25" i="1"/>
  <c r="AF24" i="1"/>
  <c r="K24" i="1"/>
  <c r="AF23" i="1"/>
  <c r="K23" i="1"/>
  <c r="AF22" i="1"/>
  <c r="K22" i="1"/>
  <c r="K21" i="1"/>
  <c r="AF20" i="1"/>
  <c r="K20" i="1"/>
  <c r="K19" i="1"/>
  <c r="AF18" i="1"/>
  <c r="K18" i="1"/>
  <c r="AF17" i="1"/>
  <c r="K17" i="1"/>
  <c r="AF16" i="1"/>
  <c r="K16" i="1"/>
  <c r="AF15" i="1"/>
  <c r="K15" i="1"/>
  <c r="K14" i="1"/>
  <c r="K13" i="1"/>
  <c r="AF12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6" i="1" l="1"/>
  <c r="AF7" i="1"/>
  <c r="AF13" i="1"/>
  <c r="AF33" i="1"/>
  <c r="AF57" i="1"/>
  <c r="AF61" i="1"/>
  <c r="AF63" i="1"/>
  <c r="AF8" i="1"/>
  <c r="AF26" i="1"/>
  <c r="AF27" i="1"/>
  <c r="AF46" i="1"/>
  <c r="AF68" i="1"/>
  <c r="S98" i="1"/>
  <c r="AF79" i="1"/>
  <c r="AF83" i="1"/>
  <c r="AF89" i="1"/>
  <c r="S55" i="1"/>
  <c r="AF44" i="1"/>
  <c r="AF47" i="1"/>
  <c r="AF48" i="1"/>
  <c r="AF54" i="1"/>
  <c r="AF76" i="1"/>
  <c r="AF80" i="1"/>
  <c r="S31" i="1"/>
  <c r="S35" i="1"/>
  <c r="S41" i="1"/>
  <c r="P5" i="1"/>
  <c r="K5" i="1"/>
  <c r="AF5" i="1" l="1"/>
</calcChain>
</file>

<file path=xl/sharedStrings.xml><?xml version="1.0" encoding="utf-8"?>
<sst xmlns="http://schemas.openxmlformats.org/spreadsheetml/2006/main" count="385" uniqueCount="148">
  <si>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</si>
  <si>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</si>
  <si>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</si>
  <si>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</si>
  <si>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</si>
  <si>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</si>
  <si>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</si>
  <si>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</si>
  <si>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</si>
  <si>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</si>
  <si>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</si>
  <si>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</si>
  <si>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</si>
  <si>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</si>
  <si>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</si>
  <si>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</si>
  <si>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</si>
  <si>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</si>
  <si>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</si>
  <si>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</si>
  <si>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</si>
  <si>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</si>
  <si>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</si>
  <si>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</si>
  <si>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</si>
  <si>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</si>
  <si>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</si>
  <si>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</si>
  <si>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</si>
  <si>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</si>
  <si>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</si>
  <si>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</si>
  <si>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</si>
  <si>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</si>
  <si>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</si>
  <si>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</si>
  <si>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</si>
  <si>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</si>
  <si>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продажи!!!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</si>
  <si>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</si>
  <si>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</si>
  <si>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</si>
  <si>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</si>
  <si>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</si>
  <si>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</si>
  <si>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</si>
  <si>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</si>
  <si>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</si>
  <si>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</si>
  <si>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</si>
  <si>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</si>
  <si>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</si>
  <si>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</si>
  <si>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</si>
  <si>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</si>
  <si>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</si>
  <si>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</si>
  <si>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</si>
  <si>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</si>
  <si>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</si>
  <si>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</si>
  <si>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</si>
  <si>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</si>
  <si>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</si>
  <si>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</si>
  <si>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</si>
  <si>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</si>
  <si>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</si>
  <si>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</si>
  <si>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</si>
  <si>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</si>
  <si>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</si>
  <si>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</si>
  <si>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</si>
  <si>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</si>
  <si>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</si>
  <si>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</si>
  <si>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</si>
  <si>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</si>
  <si>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</si>
  <si>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</si>
  <si>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</si>
  <si>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</si>
  <si>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</si>
  <si>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</si>
  <si>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</si>
  <si>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</si>
  <si>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</si>
  <si>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</si>
  <si>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</si>
  <si>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не в матрице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</si>
  <si>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</si>
  <si>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</si>
  <si>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</si>
  <si>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</si>
  <si>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</si>
  <si>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</si>
  <si>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</si>
  <si>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</si>
  <si>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</si>
  <si>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</si>
  <si>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</si>
  <si>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</si>
  <si>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</si>
  <si>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</si>
  <si>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</si>
  <si>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</si>
  <si>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</si>
  <si>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</si>
  <si>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</si>
  <si>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</si>
  <si>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</si>
  <si>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</si>
  <si>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</si>
  <si>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</si>
  <si>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</si>
  <si>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</si>
  <si>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</si>
  <si>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</si>
  <si>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</si>
  <si>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</si>
  <si>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</si>
  <si>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</si>
  <si>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</si>
  <si>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</si>
  <si>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</si>
  <si>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</si>
  <si>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</si>
  <si>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</si>
  <si>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</si>
  <si>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</si>
  <si>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</si>
  <si>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</si>
  <si>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</si>
  <si>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</si>
  <si>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</si>
  <si>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</si>
  <si>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</si>
  <si>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</si>
  <si>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</si>
  <si>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нужно увеличить продажи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</si>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</sst>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0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20550.915000000001</v>
      </c>
      <c r="F5" s="4">
        <f>SUM(F6:F498)</f>
        <v>13135.550000000001</v>
      </c>
      <c r="G5" s="7"/>
      <c r="H5" s="1"/>
      <c r="I5" s="1"/>
      <c r="J5" s="4">
        <f>SUM(J6:J498)</f>
        <v>21123.356</v>
      </c>
      <c r="K5" s="4">
        <f>SUM(K6:K498)</f>
        <v>-572.44100000000049</v>
      </c>
      <c r="L5" s="4">
        <f>SUM(L6:L498)</f>
        <v>9380.1180000000004</v>
      </c>
      <c r="M5" s="4">
        <f>SUM(M6:M498)</f>
        <v>11170.797000000002</v>
      </c>
      <c r="N5" s="4">
        <f>SUM(N6:N498)</f>
        <v>5613.0831000000007</v>
      </c>
      <c r="O5" s="4">
        <f>SUM(O6:O498)</f>
        <v>1876.0236</v>
      </c>
      <c r="P5" s="4">
        <f>SUM(P6:P498)</f>
        <v>2513.9812800000009</v>
      </c>
      <c r="Q5" s="4">
        <f>SUM(Q6:Q498)</f>
        <v>0</v>
      </c>
      <c r="R5" s="1"/>
      <c r="S5" s="1"/>
      <c r="T5" s="1"/>
      <c r="U5" s="4">
        <f>SUM(U6:U498)</f>
        <v>2143.1182000000003</v>
      </c>
      <c r="V5" s="4">
        <f>SUM(V6:V498)</f>
        <v>2215.0877999999998</v>
      </c>
      <c r="W5" s="4">
        <f>SUM(W6:W498)</f>
        <v>1811.8879999999999</v>
      </c>
      <c r="X5" s="4">
        <f>SUM(X6:X498)</f>
        <v>1603.9780000000003</v>
      </c>
      <c r="Y5" s="4">
        <f>SUM(Y6:Y498)</f>
        <v>2138.0538000000001</v>
      </c>
      <c r="Z5" s="4">
        <f>SUM(Z6:Z498)</f>
        <v>2364.6835999999998</v>
      </c>
      <c r="AA5" s="4">
        <f>SUM(AA6:AA498)</f>
        <v>2301.9230000000007</v>
      </c>
      <c r="AB5" s="4">
        <f>SUM(AB6:AB498)</f>
        <v>2001.8931999999998</v>
      </c>
      <c r="AC5" s="4">
        <f>SUM(AC6:AC498)</f>
        <v>1644.7764</v>
      </c>
      <c r="AD5" s="4">
        <f>SUM(AD6:AD498)</f>
        <v>1941.4752000000005</v>
      </c>
      <c r="AE5" s="1"/>
      <c r="AF5" s="4">
        <f>SUM(AF6:AF498)</f>
        <v>1796.5512800000008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88.858000000000004</v>
      </c>
      <c r="D6" s="1">
        <v>66.861999999999995</v>
      </c>
      <c r="E6" s="1">
        <v>68.802000000000007</v>
      </c>
      <c r="F6" s="1">
        <v>80.293999999999997</v>
      </c>
      <c r="G6" s="7">
        <v>1</v>
      </c>
      <c r="H6" s="1">
        <v>50</v>
      </c>
      <c r="I6" s="1" t="s">
        <v>37</v>
      </c>
      <c r="J6" s="1">
        <v>67.2</v>
      </c>
      <c r="K6" s="1">
        <f t="shared" ref="K6:K37" si="0">E6-J6</f>
        <v>1.6020000000000039</v>
      </c>
      <c r="L6" s="1">
        <f>E6-M6</f>
        <v>68.802000000000007</v>
      </c>
      <c r="M6" s="1"/>
      <c r="N6" s="1"/>
      <c r="O6" s="1">
        <f>L6/5</f>
        <v>13.760400000000001</v>
      </c>
      <c r="P6" s="5">
        <f>10*O6-N6-F6</f>
        <v>57.310000000000016</v>
      </c>
      <c r="Q6" s="5"/>
      <c r="R6" s="1"/>
      <c r="S6" s="1">
        <f>(F6+N6+P6)/O6</f>
        <v>10</v>
      </c>
      <c r="T6" s="1">
        <f>(F6+N6)/O6</f>
        <v>5.8351501409842736</v>
      </c>
      <c r="U6" s="1">
        <v>7.3159999999999998</v>
      </c>
      <c r="V6" s="1">
        <v>9.7444000000000006</v>
      </c>
      <c r="W6" s="1">
        <v>15.102</v>
      </c>
      <c r="X6" s="1">
        <v>13.458</v>
      </c>
      <c r="Y6" s="1">
        <v>13.343400000000001</v>
      </c>
      <c r="Z6" s="1">
        <v>17.95</v>
      </c>
      <c r="AA6" s="1">
        <v>14.625400000000001</v>
      </c>
      <c r="AB6" s="1">
        <v>7.3644000000000007</v>
      </c>
      <c r="AC6" s="1">
        <v>11.8916</v>
      </c>
      <c r="AD6" s="1">
        <v>17.79</v>
      </c>
      <c r="AE6" s="1"/>
      <c r="AF6" s="1">
        <f>G6*P6</f>
        <v>57.310000000000016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126.69799999999999</v>
      </c>
      <c r="D7" s="1">
        <v>135.96199999999999</v>
      </c>
      <c r="E7" s="1">
        <v>132.351</v>
      </c>
      <c r="F7" s="1">
        <v>98.894000000000005</v>
      </c>
      <c r="G7" s="7">
        <v>1</v>
      </c>
      <c r="H7" s="1">
        <v>45</v>
      </c>
      <c r="I7" s="1" t="s">
        <v>37</v>
      </c>
      <c r="J7" s="1">
        <v>131.1</v>
      </c>
      <c r="K7" s="1">
        <f t="shared" si="0"/>
        <v>1.2510000000000048</v>
      </c>
      <c r="L7" s="1">
        <f t="shared" ref="L7:L69" si="1">E7-M7</f>
        <v>132.351</v>
      </c>
      <c r="M7" s="1"/>
      <c r="N7" s="1">
        <v>116.92400000000001</v>
      </c>
      <c r="O7" s="1">
        <f t="shared" ref="O7:O69" si="2">L7/5</f>
        <v>26.470199999999998</v>
      </c>
      <c r="P7" s="5">
        <f t="shared" ref="P7:P8" si="3">10*O7-N7-F7</f>
        <v>48.883999999999986</v>
      </c>
      <c r="Q7" s="5"/>
      <c r="R7" s="1"/>
      <c r="S7" s="1">
        <f t="shared" ref="S7:S69" si="4">(F7+N7+P7)/O7</f>
        <v>10</v>
      </c>
      <c r="T7" s="1">
        <f t="shared" ref="T7:T69" si="5">(F7+N7)/O7</f>
        <v>8.1532440253568179</v>
      </c>
      <c r="U7" s="1">
        <v>25.143000000000001</v>
      </c>
      <c r="V7" s="1">
        <v>21.417400000000001</v>
      </c>
      <c r="W7" s="1">
        <v>22.106000000000002</v>
      </c>
      <c r="X7" s="1">
        <v>24.587199999999999</v>
      </c>
      <c r="Y7" s="1">
        <v>26.640999999999998</v>
      </c>
      <c r="Z7" s="1">
        <v>26.093</v>
      </c>
      <c r="AA7" s="1">
        <v>25.058399999999999</v>
      </c>
      <c r="AB7" s="1">
        <v>25.56</v>
      </c>
      <c r="AC7" s="1">
        <v>32.960999999999999</v>
      </c>
      <c r="AD7" s="1">
        <v>38.809800000000003</v>
      </c>
      <c r="AE7" s="1"/>
      <c r="AF7" s="1">
        <f>G7*P7</f>
        <v>48.883999999999986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153.363</v>
      </c>
      <c r="D8" s="1">
        <v>246.857</v>
      </c>
      <c r="E8" s="1">
        <v>184.964</v>
      </c>
      <c r="F8" s="1">
        <v>200.18700000000001</v>
      </c>
      <c r="G8" s="7">
        <v>1</v>
      </c>
      <c r="H8" s="1">
        <v>45</v>
      </c>
      <c r="I8" s="1" t="s">
        <v>37</v>
      </c>
      <c r="J8" s="1">
        <v>190.8</v>
      </c>
      <c r="K8" s="1">
        <f t="shared" si="0"/>
        <v>-5.8360000000000127</v>
      </c>
      <c r="L8" s="1">
        <f t="shared" si="1"/>
        <v>184.964</v>
      </c>
      <c r="M8" s="1"/>
      <c r="N8" s="1">
        <v>156.70079999999999</v>
      </c>
      <c r="O8" s="1">
        <f t="shared" si="2"/>
        <v>36.992800000000003</v>
      </c>
      <c r="P8" s="5">
        <f t="shared" si="3"/>
        <v>13.040199999999999</v>
      </c>
      <c r="Q8" s="5"/>
      <c r="R8" s="1"/>
      <c r="S8" s="1">
        <f t="shared" si="4"/>
        <v>10</v>
      </c>
      <c r="T8" s="1">
        <f t="shared" si="5"/>
        <v>9.6474935663156067</v>
      </c>
      <c r="U8" s="1">
        <v>40.160800000000002</v>
      </c>
      <c r="V8" s="1">
        <v>37.212200000000003</v>
      </c>
      <c r="W8" s="1">
        <v>30.198799999999999</v>
      </c>
      <c r="X8" s="1">
        <v>29.9848</v>
      </c>
      <c r="Y8" s="1">
        <v>39.253599999999999</v>
      </c>
      <c r="Z8" s="1">
        <v>41.247999999999998</v>
      </c>
      <c r="AA8" s="1">
        <v>45.300800000000002</v>
      </c>
      <c r="AB8" s="1">
        <v>49.038400000000003</v>
      </c>
      <c r="AC8" s="1">
        <v>75.901800000000009</v>
      </c>
      <c r="AD8" s="1">
        <v>66.497600000000006</v>
      </c>
      <c r="AE8" s="1"/>
      <c r="AF8" s="1">
        <f>G8*P8</f>
        <v>13.040199999999999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41</v>
      </c>
      <c r="B9" s="16" t="s">
        <v>42</v>
      </c>
      <c r="C9" s="16"/>
      <c r="D9" s="16"/>
      <c r="E9" s="16"/>
      <c r="F9" s="16"/>
      <c r="G9" s="17">
        <v>0</v>
      </c>
      <c r="H9" s="16">
        <v>45</v>
      </c>
      <c r="I9" s="16" t="s">
        <v>37</v>
      </c>
      <c r="J9" s="16"/>
      <c r="K9" s="16">
        <f t="shared" si="0"/>
        <v>0</v>
      </c>
      <c r="L9" s="16">
        <f t="shared" si="1"/>
        <v>0</v>
      </c>
      <c r="M9" s="16"/>
      <c r="N9" s="16"/>
      <c r="O9" s="16">
        <f t="shared" si="2"/>
        <v>0</v>
      </c>
      <c r="P9" s="18"/>
      <c r="Q9" s="18"/>
      <c r="R9" s="16"/>
      <c r="S9" s="16" t="e">
        <f t="shared" si="4"/>
        <v>#DIV/0!</v>
      </c>
      <c r="T9" s="16" t="e">
        <f t="shared" si="5"/>
        <v>#DIV/0!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 t="s">
        <v>43</v>
      </c>
      <c r="AF9" s="16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44</v>
      </c>
      <c r="B10" s="16" t="s">
        <v>42</v>
      </c>
      <c r="C10" s="16"/>
      <c r="D10" s="16"/>
      <c r="E10" s="16"/>
      <c r="F10" s="16"/>
      <c r="G10" s="17">
        <v>0</v>
      </c>
      <c r="H10" s="16">
        <v>45</v>
      </c>
      <c r="I10" s="16" t="s">
        <v>37</v>
      </c>
      <c r="J10" s="16"/>
      <c r="K10" s="16">
        <f t="shared" si="0"/>
        <v>0</v>
      </c>
      <c r="L10" s="16">
        <f t="shared" si="1"/>
        <v>0</v>
      </c>
      <c r="M10" s="16"/>
      <c r="N10" s="16"/>
      <c r="O10" s="16">
        <f t="shared" si="2"/>
        <v>0</v>
      </c>
      <c r="P10" s="18"/>
      <c r="Q10" s="18"/>
      <c r="R10" s="16"/>
      <c r="S10" s="16" t="e">
        <f t="shared" si="4"/>
        <v>#DIV/0!</v>
      </c>
      <c r="T10" s="16" t="e">
        <f t="shared" si="5"/>
        <v>#DIV/0!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 t="s">
        <v>43</v>
      </c>
      <c r="AF10" s="16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45</v>
      </c>
      <c r="B11" s="16" t="s">
        <v>42</v>
      </c>
      <c r="C11" s="16"/>
      <c r="D11" s="16"/>
      <c r="E11" s="16"/>
      <c r="F11" s="16"/>
      <c r="G11" s="17">
        <v>0</v>
      </c>
      <c r="H11" s="16">
        <v>180</v>
      </c>
      <c r="I11" s="16" t="s">
        <v>37</v>
      </c>
      <c r="J11" s="16"/>
      <c r="K11" s="16">
        <f t="shared" si="0"/>
        <v>0</v>
      </c>
      <c r="L11" s="16">
        <f t="shared" si="1"/>
        <v>0</v>
      </c>
      <c r="M11" s="16"/>
      <c r="N11" s="16"/>
      <c r="O11" s="16">
        <f t="shared" si="2"/>
        <v>0</v>
      </c>
      <c r="P11" s="18"/>
      <c r="Q11" s="18"/>
      <c r="R11" s="16"/>
      <c r="S11" s="16" t="e">
        <f t="shared" si="4"/>
        <v>#DIV/0!</v>
      </c>
      <c r="T11" s="16" t="e">
        <f t="shared" si="5"/>
        <v>#DIV/0!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 t="s">
        <v>43</v>
      </c>
      <c r="AF11" s="16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11</v>
      </c>
      <c r="D12" s="1">
        <v>12</v>
      </c>
      <c r="E12" s="1">
        <v>8</v>
      </c>
      <c r="F12" s="1">
        <v>15</v>
      </c>
      <c r="G12" s="7">
        <v>0.3</v>
      </c>
      <c r="H12" s="1">
        <v>40</v>
      </c>
      <c r="I12" s="1" t="s">
        <v>37</v>
      </c>
      <c r="J12" s="1">
        <v>8</v>
      </c>
      <c r="K12" s="1">
        <f t="shared" si="0"/>
        <v>0</v>
      </c>
      <c r="L12" s="1">
        <f t="shared" si="1"/>
        <v>8</v>
      </c>
      <c r="M12" s="1"/>
      <c r="N12" s="1"/>
      <c r="O12" s="1">
        <f t="shared" si="2"/>
        <v>1.6</v>
      </c>
      <c r="P12" s="5"/>
      <c r="Q12" s="5"/>
      <c r="R12" s="1"/>
      <c r="S12" s="1">
        <f t="shared" si="4"/>
        <v>9.375</v>
      </c>
      <c r="T12" s="1">
        <f t="shared" si="5"/>
        <v>9.375</v>
      </c>
      <c r="U12" s="1">
        <v>-0.2</v>
      </c>
      <c r="V12" s="1">
        <v>-1.6</v>
      </c>
      <c r="W12" s="1">
        <v>1</v>
      </c>
      <c r="X12" s="1">
        <v>2</v>
      </c>
      <c r="Y12" s="1">
        <v>0.4</v>
      </c>
      <c r="Z12" s="1">
        <v>1.2</v>
      </c>
      <c r="AA12" s="1">
        <v>3</v>
      </c>
      <c r="AB12" s="1">
        <v>1.8</v>
      </c>
      <c r="AC12" s="1">
        <v>2</v>
      </c>
      <c r="AD12" s="1">
        <v>3</v>
      </c>
      <c r="AE12" s="28" t="s">
        <v>38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45</v>
      </c>
      <c r="D13" s="1"/>
      <c r="E13" s="1">
        <v>26</v>
      </c>
      <c r="F13" s="1">
        <v>19</v>
      </c>
      <c r="G13" s="7">
        <v>0.17</v>
      </c>
      <c r="H13" s="1">
        <v>180</v>
      </c>
      <c r="I13" s="1" t="s">
        <v>37</v>
      </c>
      <c r="J13" s="1">
        <v>26</v>
      </c>
      <c r="K13" s="1">
        <f t="shared" si="0"/>
        <v>0</v>
      </c>
      <c r="L13" s="1">
        <f t="shared" si="1"/>
        <v>26</v>
      </c>
      <c r="M13" s="1"/>
      <c r="N13" s="1"/>
      <c r="O13" s="1">
        <f t="shared" si="2"/>
        <v>5.2</v>
      </c>
      <c r="P13" s="5">
        <f t="shared" ref="P12:P13" si="6">10*O13-N13-F13</f>
        <v>33</v>
      </c>
      <c r="Q13" s="5"/>
      <c r="R13" s="1"/>
      <c r="S13" s="1">
        <f t="shared" si="4"/>
        <v>10</v>
      </c>
      <c r="T13" s="1">
        <f t="shared" si="5"/>
        <v>3.6538461538461537</v>
      </c>
      <c r="U13" s="1">
        <v>1.6</v>
      </c>
      <c r="V13" s="1">
        <v>2.4</v>
      </c>
      <c r="W13" s="1">
        <v>3.2</v>
      </c>
      <c r="X13" s="1">
        <v>1.6</v>
      </c>
      <c r="Y13" s="1">
        <v>2.2000000000000002</v>
      </c>
      <c r="Z13" s="1">
        <v>4.4000000000000004</v>
      </c>
      <c r="AA13" s="1">
        <v>5.8</v>
      </c>
      <c r="AB13" s="1">
        <v>3.8</v>
      </c>
      <c r="AC13" s="1">
        <v>2.4</v>
      </c>
      <c r="AD13" s="1">
        <v>3.4</v>
      </c>
      <c r="AE13" s="14" t="s">
        <v>140</v>
      </c>
      <c r="AF13" s="1">
        <f>G13*P13</f>
        <v>5.61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48</v>
      </c>
      <c r="B14" s="16" t="s">
        <v>42</v>
      </c>
      <c r="C14" s="16"/>
      <c r="D14" s="16"/>
      <c r="E14" s="16"/>
      <c r="F14" s="16"/>
      <c r="G14" s="17">
        <v>0</v>
      </c>
      <c r="H14" s="16">
        <v>50</v>
      </c>
      <c r="I14" s="16" t="s">
        <v>37</v>
      </c>
      <c r="J14" s="16"/>
      <c r="K14" s="16">
        <f t="shared" si="0"/>
        <v>0</v>
      </c>
      <c r="L14" s="16">
        <f t="shared" si="1"/>
        <v>0</v>
      </c>
      <c r="M14" s="16"/>
      <c r="N14" s="16"/>
      <c r="O14" s="16">
        <f t="shared" si="2"/>
        <v>0</v>
      </c>
      <c r="P14" s="18"/>
      <c r="Q14" s="18"/>
      <c r="R14" s="16"/>
      <c r="S14" s="16" t="e">
        <f t="shared" si="4"/>
        <v>#DIV/0!</v>
      </c>
      <c r="T14" s="16" t="e">
        <f t="shared" si="5"/>
        <v>#DIV/0!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 t="s">
        <v>43</v>
      </c>
      <c r="AF14" s="16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112</v>
      </c>
      <c r="D15" s="1">
        <v>30</v>
      </c>
      <c r="E15" s="1">
        <v>31</v>
      </c>
      <c r="F15" s="1">
        <v>86</v>
      </c>
      <c r="G15" s="7">
        <v>0.35</v>
      </c>
      <c r="H15" s="1">
        <v>50</v>
      </c>
      <c r="I15" s="1" t="s">
        <v>37</v>
      </c>
      <c r="J15" s="1">
        <v>43</v>
      </c>
      <c r="K15" s="1">
        <f t="shared" si="0"/>
        <v>-12</v>
      </c>
      <c r="L15" s="1">
        <f t="shared" si="1"/>
        <v>31</v>
      </c>
      <c r="M15" s="1"/>
      <c r="N15" s="1"/>
      <c r="O15" s="1">
        <f t="shared" si="2"/>
        <v>6.2</v>
      </c>
      <c r="P15" s="5"/>
      <c r="Q15" s="5"/>
      <c r="R15" s="1"/>
      <c r="S15" s="1">
        <f t="shared" si="4"/>
        <v>13.870967741935484</v>
      </c>
      <c r="T15" s="1">
        <f t="shared" si="5"/>
        <v>13.870967741935484</v>
      </c>
      <c r="U15" s="1">
        <v>10.0504</v>
      </c>
      <c r="V15" s="1">
        <v>12.250400000000001</v>
      </c>
      <c r="W15" s="1">
        <v>6.8</v>
      </c>
      <c r="X15" s="1">
        <v>3.4</v>
      </c>
      <c r="Y15" s="1">
        <v>16.600000000000001</v>
      </c>
      <c r="Z15" s="1">
        <v>19.399999999999999</v>
      </c>
      <c r="AA15" s="1">
        <v>11.4</v>
      </c>
      <c r="AB15" s="1">
        <v>8.4</v>
      </c>
      <c r="AC15" s="1">
        <v>6.4</v>
      </c>
      <c r="AD15" s="1">
        <v>13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5" t="s">
        <v>50</v>
      </c>
      <c r="B16" s="25" t="s">
        <v>36</v>
      </c>
      <c r="C16" s="25">
        <v>242.04599999999999</v>
      </c>
      <c r="D16" s="25">
        <v>430.43599999999998</v>
      </c>
      <c r="E16" s="25">
        <v>372.67500000000001</v>
      </c>
      <c r="F16" s="25">
        <v>246.41399999999999</v>
      </c>
      <c r="G16" s="26">
        <v>1</v>
      </c>
      <c r="H16" s="25">
        <v>55</v>
      </c>
      <c r="I16" s="25" t="s">
        <v>37</v>
      </c>
      <c r="J16" s="25">
        <v>363.11</v>
      </c>
      <c r="K16" s="25">
        <f t="shared" si="0"/>
        <v>9.5649999999999977</v>
      </c>
      <c r="L16" s="25">
        <f t="shared" si="1"/>
        <v>171.065</v>
      </c>
      <c r="M16" s="25">
        <v>201.61</v>
      </c>
      <c r="N16" s="25">
        <v>51.6584</v>
      </c>
      <c r="O16" s="25">
        <f t="shared" si="2"/>
        <v>34.213000000000001</v>
      </c>
      <c r="P16" s="27"/>
      <c r="Q16" s="27"/>
      <c r="R16" s="25"/>
      <c r="S16" s="25">
        <f t="shared" si="4"/>
        <v>8.7122555753660897</v>
      </c>
      <c r="T16" s="25">
        <f t="shared" si="5"/>
        <v>8.7122555753660897</v>
      </c>
      <c r="U16" s="25">
        <v>39.498399999999997</v>
      </c>
      <c r="V16" s="25">
        <v>41.351199999999999</v>
      </c>
      <c r="W16" s="25">
        <v>31.71319999999999</v>
      </c>
      <c r="X16" s="25">
        <v>24.077200000000001</v>
      </c>
      <c r="Y16" s="25">
        <v>36.725999999999999</v>
      </c>
      <c r="Z16" s="25">
        <v>42.35</v>
      </c>
      <c r="AA16" s="25">
        <v>31.177800000000001</v>
      </c>
      <c r="AB16" s="25">
        <v>34.201000000000001</v>
      </c>
      <c r="AC16" s="25">
        <v>31.10039999999999</v>
      </c>
      <c r="AD16" s="25">
        <v>30.2056</v>
      </c>
      <c r="AE16" s="25" t="s">
        <v>51</v>
      </c>
      <c r="AF16" s="25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5" t="s">
        <v>52</v>
      </c>
      <c r="B17" s="25" t="s">
        <v>36</v>
      </c>
      <c r="C17" s="25">
        <v>897.17600000000004</v>
      </c>
      <c r="D17" s="25">
        <v>2112.982</v>
      </c>
      <c r="E17" s="25">
        <v>1972.0840000000001</v>
      </c>
      <c r="F17" s="25">
        <v>877.87199999999996</v>
      </c>
      <c r="G17" s="26">
        <v>1</v>
      </c>
      <c r="H17" s="25">
        <v>50</v>
      </c>
      <c r="I17" s="25" t="s">
        <v>37</v>
      </c>
      <c r="J17" s="25">
        <v>1985.16</v>
      </c>
      <c r="K17" s="25">
        <f t="shared" si="0"/>
        <v>-13.076000000000022</v>
      </c>
      <c r="L17" s="25">
        <f t="shared" si="1"/>
        <v>969.92400000000009</v>
      </c>
      <c r="M17" s="25">
        <v>1002.16</v>
      </c>
      <c r="N17" s="25">
        <v>652.24515999999949</v>
      </c>
      <c r="O17" s="25">
        <f t="shared" si="2"/>
        <v>193.98480000000001</v>
      </c>
      <c r="P17" s="27">
        <f>8*O17-N17-F17</f>
        <v>21.761240000000612</v>
      </c>
      <c r="Q17" s="27"/>
      <c r="R17" s="25"/>
      <c r="S17" s="25">
        <f t="shared" si="4"/>
        <v>8</v>
      </c>
      <c r="T17" s="25">
        <f t="shared" si="5"/>
        <v>7.8878198704228337</v>
      </c>
      <c r="U17" s="25">
        <v>185.29060000000001</v>
      </c>
      <c r="V17" s="25">
        <v>174.9736</v>
      </c>
      <c r="W17" s="25">
        <v>162.0504</v>
      </c>
      <c r="X17" s="25">
        <v>171.3716</v>
      </c>
      <c r="Y17" s="25">
        <v>183.12819999999999</v>
      </c>
      <c r="Z17" s="25">
        <v>183.63159999999999</v>
      </c>
      <c r="AA17" s="25">
        <v>201.125</v>
      </c>
      <c r="AB17" s="25">
        <v>183.9572</v>
      </c>
      <c r="AC17" s="25">
        <v>140.80719999999999</v>
      </c>
      <c r="AD17" s="25">
        <v>168.38319999999999</v>
      </c>
      <c r="AE17" s="25" t="s">
        <v>51</v>
      </c>
      <c r="AF17" s="25">
        <f>G17*P17</f>
        <v>21.761240000000612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119.80800000000001</v>
      </c>
      <c r="D18" s="1">
        <v>220.74199999999999</v>
      </c>
      <c r="E18" s="1">
        <v>109.71</v>
      </c>
      <c r="F18" s="1">
        <v>188.35499999999999</v>
      </c>
      <c r="G18" s="7">
        <v>1</v>
      </c>
      <c r="H18" s="1">
        <v>60</v>
      </c>
      <c r="I18" s="1" t="s">
        <v>37</v>
      </c>
      <c r="J18" s="1">
        <v>100.26</v>
      </c>
      <c r="K18" s="1">
        <f t="shared" si="0"/>
        <v>9.4499999999999886</v>
      </c>
      <c r="L18" s="1">
        <f t="shared" si="1"/>
        <v>109.71</v>
      </c>
      <c r="M18" s="1"/>
      <c r="N18" s="1">
        <v>71.797800000000009</v>
      </c>
      <c r="O18" s="1">
        <f t="shared" si="2"/>
        <v>21.942</v>
      </c>
      <c r="P18" s="5"/>
      <c r="Q18" s="5"/>
      <c r="R18" s="1"/>
      <c r="S18" s="1">
        <f t="shared" si="4"/>
        <v>11.856385015039651</v>
      </c>
      <c r="T18" s="1">
        <f t="shared" si="5"/>
        <v>11.856385015039651</v>
      </c>
      <c r="U18" s="1">
        <v>28.7774</v>
      </c>
      <c r="V18" s="1">
        <v>28.98</v>
      </c>
      <c r="W18" s="1">
        <v>21.794</v>
      </c>
      <c r="X18" s="1">
        <v>25.301400000000001</v>
      </c>
      <c r="Y18" s="1">
        <v>29.128</v>
      </c>
      <c r="Z18" s="1">
        <v>24.738399999999999</v>
      </c>
      <c r="AA18" s="1">
        <v>18.842199999999998</v>
      </c>
      <c r="AB18" s="1">
        <v>21.614999999999998</v>
      </c>
      <c r="AC18" s="1">
        <v>30.164400000000001</v>
      </c>
      <c r="AD18" s="1">
        <v>25.436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54</v>
      </c>
      <c r="B19" s="11" t="s">
        <v>36</v>
      </c>
      <c r="C19" s="11"/>
      <c r="D19" s="11">
        <v>0.86599999999999999</v>
      </c>
      <c r="E19" s="11">
        <v>0.86599999999999999</v>
      </c>
      <c r="F19" s="11"/>
      <c r="G19" s="12">
        <v>0</v>
      </c>
      <c r="H19" s="11" t="e">
        <v>#N/A</v>
      </c>
      <c r="I19" s="11" t="s">
        <v>90</v>
      </c>
      <c r="J19" s="11">
        <v>0.8</v>
      </c>
      <c r="K19" s="11">
        <f t="shared" si="0"/>
        <v>6.5999999999999948E-2</v>
      </c>
      <c r="L19" s="11">
        <f t="shared" si="1"/>
        <v>0.86599999999999999</v>
      </c>
      <c r="M19" s="11"/>
      <c r="N19" s="11"/>
      <c r="O19" s="11">
        <f t="shared" si="2"/>
        <v>0.17319999999999999</v>
      </c>
      <c r="P19" s="13"/>
      <c r="Q19" s="13"/>
      <c r="R19" s="11"/>
      <c r="S19" s="11">
        <f t="shared" si="4"/>
        <v>0</v>
      </c>
      <c r="T19" s="11">
        <f t="shared" si="5"/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/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251.95599999999999</v>
      </c>
      <c r="D20" s="1">
        <v>537.45100000000002</v>
      </c>
      <c r="E20" s="1">
        <v>421.69799999999998</v>
      </c>
      <c r="F20" s="1">
        <v>315.88</v>
      </c>
      <c r="G20" s="7">
        <v>1</v>
      </c>
      <c r="H20" s="1">
        <v>60</v>
      </c>
      <c r="I20" s="1" t="s">
        <v>37</v>
      </c>
      <c r="J20" s="1">
        <v>484.5</v>
      </c>
      <c r="K20" s="1">
        <f t="shared" si="0"/>
        <v>-62.802000000000021</v>
      </c>
      <c r="L20" s="1">
        <f t="shared" si="1"/>
        <v>421.69799999999998</v>
      </c>
      <c r="M20" s="1"/>
      <c r="N20" s="1">
        <v>206.87555999999981</v>
      </c>
      <c r="O20" s="1">
        <f t="shared" si="2"/>
        <v>84.33959999999999</v>
      </c>
      <c r="P20" s="5">
        <f>10*O20-N20-F20</f>
        <v>320.64044000000013</v>
      </c>
      <c r="Q20" s="5"/>
      <c r="R20" s="1"/>
      <c r="S20" s="1">
        <f t="shared" si="4"/>
        <v>10</v>
      </c>
      <c r="T20" s="1">
        <f t="shared" si="5"/>
        <v>6.1982219503056681</v>
      </c>
      <c r="U20" s="1">
        <v>69.875199999999992</v>
      </c>
      <c r="V20" s="1">
        <v>70.290599999999998</v>
      </c>
      <c r="W20" s="1">
        <v>55.039400000000001</v>
      </c>
      <c r="X20" s="1">
        <v>61.469200000000001</v>
      </c>
      <c r="Y20" s="1">
        <v>56.313800000000001</v>
      </c>
      <c r="Z20" s="1">
        <v>58.476399999999998</v>
      </c>
      <c r="AA20" s="1">
        <v>82.627600000000001</v>
      </c>
      <c r="AB20" s="1">
        <v>67.679000000000002</v>
      </c>
      <c r="AC20" s="1">
        <v>48.851199999999999</v>
      </c>
      <c r="AD20" s="1">
        <v>59.599800000000002</v>
      </c>
      <c r="AE20" s="1"/>
      <c r="AF20" s="1">
        <f>G20*P20</f>
        <v>320.64044000000013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56</v>
      </c>
      <c r="B21" s="16" t="s">
        <v>36</v>
      </c>
      <c r="C21" s="16"/>
      <c r="D21" s="16"/>
      <c r="E21" s="16"/>
      <c r="F21" s="16"/>
      <c r="G21" s="17">
        <v>0</v>
      </c>
      <c r="H21" s="16">
        <v>60</v>
      </c>
      <c r="I21" s="16" t="s">
        <v>37</v>
      </c>
      <c r="J21" s="16"/>
      <c r="K21" s="16">
        <f t="shared" si="0"/>
        <v>0</v>
      </c>
      <c r="L21" s="16">
        <f t="shared" si="1"/>
        <v>0</v>
      </c>
      <c r="M21" s="16"/>
      <c r="N21" s="16"/>
      <c r="O21" s="16">
        <f t="shared" si="2"/>
        <v>0</v>
      </c>
      <c r="P21" s="18"/>
      <c r="Q21" s="18"/>
      <c r="R21" s="16"/>
      <c r="S21" s="16" t="e">
        <f t="shared" si="4"/>
        <v>#DIV/0!</v>
      </c>
      <c r="T21" s="16" t="e">
        <f t="shared" si="5"/>
        <v>#DIV/0!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 t="s">
        <v>43</v>
      </c>
      <c r="AF21" s="1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57</v>
      </c>
      <c r="B22" s="21" t="s">
        <v>36</v>
      </c>
      <c r="C22" s="21">
        <v>322.887</v>
      </c>
      <c r="D22" s="21">
        <v>704.87</v>
      </c>
      <c r="E22" s="21">
        <v>571.80399999999997</v>
      </c>
      <c r="F22" s="21">
        <v>375.58199999999999</v>
      </c>
      <c r="G22" s="22">
        <v>1</v>
      </c>
      <c r="H22" s="21">
        <v>60</v>
      </c>
      <c r="I22" s="21" t="s">
        <v>37</v>
      </c>
      <c r="J22" s="21">
        <v>554.47</v>
      </c>
      <c r="K22" s="21">
        <f t="shared" si="0"/>
        <v>17.333999999999946</v>
      </c>
      <c r="L22" s="21">
        <f t="shared" si="1"/>
        <v>261.56399999999996</v>
      </c>
      <c r="M22" s="21">
        <v>310.24</v>
      </c>
      <c r="N22" s="21">
        <v>244.5266400000001</v>
      </c>
      <c r="O22" s="21">
        <f t="shared" si="2"/>
        <v>52.312799999999996</v>
      </c>
      <c r="P22" s="23"/>
      <c r="Q22" s="23"/>
      <c r="R22" s="21"/>
      <c r="S22" s="21">
        <f t="shared" si="4"/>
        <v>11.85386062302152</v>
      </c>
      <c r="T22" s="21">
        <f t="shared" si="5"/>
        <v>11.85386062302152</v>
      </c>
      <c r="U22" s="21">
        <v>62.009</v>
      </c>
      <c r="V22" s="21">
        <v>62.356399999999987</v>
      </c>
      <c r="W22" s="21">
        <v>47.527399999999993</v>
      </c>
      <c r="X22" s="21">
        <v>57.122999999999998</v>
      </c>
      <c r="Y22" s="21">
        <v>71.079999999999984</v>
      </c>
      <c r="Z22" s="21">
        <v>61.906599999999997</v>
      </c>
      <c r="AA22" s="21">
        <v>63.021400000000007</v>
      </c>
      <c r="AB22" s="21">
        <v>65.772400000000005</v>
      </c>
      <c r="AC22" s="21">
        <v>61.233199999999989</v>
      </c>
      <c r="AD22" s="21">
        <v>72.930399999999992</v>
      </c>
      <c r="AE22" s="21" t="s">
        <v>58</v>
      </c>
      <c r="AF22" s="2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59</v>
      </c>
      <c r="B23" s="21" t="s">
        <v>36</v>
      </c>
      <c r="C23" s="21">
        <v>290.83</v>
      </c>
      <c r="D23" s="21">
        <v>204.75299999999999</v>
      </c>
      <c r="E23" s="21">
        <v>292.803</v>
      </c>
      <c r="F23" s="21">
        <v>179.102</v>
      </c>
      <c r="G23" s="22">
        <v>1</v>
      </c>
      <c r="H23" s="21">
        <v>60</v>
      </c>
      <c r="I23" s="21" t="s">
        <v>37</v>
      </c>
      <c r="J23" s="21">
        <v>289.18299999999999</v>
      </c>
      <c r="K23" s="21">
        <f t="shared" si="0"/>
        <v>3.6200000000000045</v>
      </c>
      <c r="L23" s="21">
        <f t="shared" si="1"/>
        <v>92.859999999999985</v>
      </c>
      <c r="M23" s="21">
        <v>199.94300000000001</v>
      </c>
      <c r="N23" s="21"/>
      <c r="O23" s="21">
        <f t="shared" si="2"/>
        <v>18.571999999999996</v>
      </c>
      <c r="P23" s="23">
        <f t="shared" ref="P23:P24" si="7">11*O23-N23-F23</f>
        <v>25.189999999999941</v>
      </c>
      <c r="Q23" s="23"/>
      <c r="R23" s="21"/>
      <c r="S23" s="21">
        <f t="shared" si="4"/>
        <v>11</v>
      </c>
      <c r="T23" s="21">
        <f t="shared" si="5"/>
        <v>9.6436571182425173</v>
      </c>
      <c r="U23" s="21">
        <v>13.6744</v>
      </c>
      <c r="V23" s="21">
        <v>13.668799999999999</v>
      </c>
      <c r="W23" s="21">
        <v>11.926</v>
      </c>
      <c r="X23" s="21">
        <v>14.618</v>
      </c>
      <c r="Y23" s="21">
        <v>34.556800000000003</v>
      </c>
      <c r="Z23" s="21">
        <v>34.854799999999997</v>
      </c>
      <c r="AA23" s="21">
        <v>27.872199999999999</v>
      </c>
      <c r="AB23" s="21">
        <v>22.607399999999998</v>
      </c>
      <c r="AC23" s="21">
        <v>11.94939999999999</v>
      </c>
      <c r="AD23" s="21">
        <v>17.575399999999998</v>
      </c>
      <c r="AE23" s="24" t="s">
        <v>61</v>
      </c>
      <c r="AF23" s="21">
        <f>G23*P23</f>
        <v>25.189999999999941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60</v>
      </c>
      <c r="B24" s="21" t="s">
        <v>36</v>
      </c>
      <c r="C24" s="21">
        <v>151.83500000000001</v>
      </c>
      <c r="D24" s="21">
        <v>236.95699999999999</v>
      </c>
      <c r="E24" s="21">
        <v>256.37099999999998</v>
      </c>
      <c r="F24" s="21">
        <v>94.680999999999997</v>
      </c>
      <c r="G24" s="22">
        <v>1</v>
      </c>
      <c r="H24" s="21">
        <v>60</v>
      </c>
      <c r="I24" s="21" t="s">
        <v>37</v>
      </c>
      <c r="J24" s="21">
        <v>256.327</v>
      </c>
      <c r="K24" s="21">
        <f t="shared" si="0"/>
        <v>4.399999999998272E-2</v>
      </c>
      <c r="L24" s="21">
        <f t="shared" si="1"/>
        <v>51.078999999999979</v>
      </c>
      <c r="M24" s="21">
        <v>205.292</v>
      </c>
      <c r="N24" s="21">
        <v>51.183599999999998</v>
      </c>
      <c r="O24" s="21">
        <f t="shared" si="2"/>
        <v>10.215799999999996</v>
      </c>
      <c r="P24" s="23"/>
      <c r="Q24" s="23"/>
      <c r="R24" s="21"/>
      <c r="S24" s="21">
        <f t="shared" si="4"/>
        <v>14.278333561737705</v>
      </c>
      <c r="T24" s="21">
        <f t="shared" si="5"/>
        <v>14.278333561737705</v>
      </c>
      <c r="U24" s="21">
        <v>14.058999999999999</v>
      </c>
      <c r="V24" s="21">
        <v>15.126200000000001</v>
      </c>
      <c r="W24" s="21">
        <v>8.3596000000000004</v>
      </c>
      <c r="X24" s="21">
        <v>8.8826000000000001</v>
      </c>
      <c r="Y24" s="21">
        <v>20.214400000000001</v>
      </c>
      <c r="Z24" s="21">
        <v>20.731999999999999</v>
      </c>
      <c r="AA24" s="21">
        <v>26.4634</v>
      </c>
      <c r="AB24" s="21">
        <v>28.069800000000001</v>
      </c>
      <c r="AC24" s="21">
        <v>23.127400000000002</v>
      </c>
      <c r="AD24" s="21">
        <v>18.186800000000002</v>
      </c>
      <c r="AE24" s="21" t="s">
        <v>61</v>
      </c>
      <c r="AF24" s="2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5" t="s">
        <v>62</v>
      </c>
      <c r="B25" s="25" t="s">
        <v>36</v>
      </c>
      <c r="C25" s="25">
        <v>7.36</v>
      </c>
      <c r="D25" s="25">
        <v>504.96600000000001</v>
      </c>
      <c r="E25" s="25">
        <v>296.642</v>
      </c>
      <c r="F25" s="25">
        <v>206.88800000000001</v>
      </c>
      <c r="G25" s="26">
        <v>1</v>
      </c>
      <c r="H25" s="25">
        <v>60</v>
      </c>
      <c r="I25" s="25" t="s">
        <v>37</v>
      </c>
      <c r="J25" s="25">
        <v>299.601</v>
      </c>
      <c r="K25" s="25">
        <f t="shared" si="0"/>
        <v>-2.9590000000000032</v>
      </c>
      <c r="L25" s="25">
        <f t="shared" si="1"/>
        <v>96.621000000000009</v>
      </c>
      <c r="M25" s="25">
        <v>200.02099999999999</v>
      </c>
      <c r="N25" s="25"/>
      <c r="O25" s="25">
        <f t="shared" si="2"/>
        <v>19.324200000000001</v>
      </c>
      <c r="P25" s="27"/>
      <c r="Q25" s="27"/>
      <c r="R25" s="25"/>
      <c r="S25" s="25">
        <f t="shared" si="4"/>
        <v>10.706161186491549</v>
      </c>
      <c r="T25" s="25">
        <f t="shared" si="5"/>
        <v>10.706161186491549</v>
      </c>
      <c r="U25" s="25">
        <v>11.0724</v>
      </c>
      <c r="V25" s="25">
        <v>24.444800000000001</v>
      </c>
      <c r="W25" s="25">
        <v>32.001800000000003</v>
      </c>
      <c r="X25" s="25">
        <v>18.981400000000001</v>
      </c>
      <c r="Y25" s="25">
        <v>14.26100000000001</v>
      </c>
      <c r="Z25" s="25">
        <v>19.699200000000001</v>
      </c>
      <c r="AA25" s="25">
        <v>17.311</v>
      </c>
      <c r="AB25" s="25">
        <v>11.8728</v>
      </c>
      <c r="AC25" s="25">
        <v>9.8065999999999978</v>
      </c>
      <c r="AD25" s="25">
        <v>14.370799999999999</v>
      </c>
      <c r="AE25" s="25" t="s">
        <v>51</v>
      </c>
      <c r="AF25" s="25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33.024000000000001</v>
      </c>
      <c r="D26" s="1">
        <v>252.435</v>
      </c>
      <c r="E26" s="1">
        <v>197.96600000000001</v>
      </c>
      <c r="F26" s="1">
        <v>68.034000000000006</v>
      </c>
      <c r="G26" s="7">
        <v>1</v>
      </c>
      <c r="H26" s="1">
        <v>30</v>
      </c>
      <c r="I26" s="1" t="s">
        <v>37</v>
      </c>
      <c r="J26" s="1">
        <v>212.577</v>
      </c>
      <c r="K26" s="1">
        <f t="shared" si="0"/>
        <v>-14.61099999999999</v>
      </c>
      <c r="L26" s="1">
        <f t="shared" si="1"/>
        <v>57.989000000000004</v>
      </c>
      <c r="M26" s="1">
        <v>139.977</v>
      </c>
      <c r="N26" s="1"/>
      <c r="O26" s="1">
        <f t="shared" si="2"/>
        <v>11.597800000000001</v>
      </c>
      <c r="P26" s="5">
        <f t="shared" ref="P22:P28" si="8">10*O26-N26-F26</f>
        <v>47.944000000000003</v>
      </c>
      <c r="Q26" s="5"/>
      <c r="R26" s="1"/>
      <c r="S26" s="1">
        <f t="shared" si="4"/>
        <v>10</v>
      </c>
      <c r="T26" s="1">
        <f t="shared" si="5"/>
        <v>5.866112538584904</v>
      </c>
      <c r="U26" s="1">
        <v>7.944799999999999</v>
      </c>
      <c r="V26" s="1">
        <v>7.8638000000000003</v>
      </c>
      <c r="W26" s="1">
        <v>14.127800000000001</v>
      </c>
      <c r="X26" s="1">
        <v>14.4412</v>
      </c>
      <c r="Y26" s="1">
        <v>10.9162</v>
      </c>
      <c r="Z26" s="1">
        <v>11.3682</v>
      </c>
      <c r="AA26" s="1">
        <v>14.144399999999999</v>
      </c>
      <c r="AB26" s="1">
        <v>12.3612</v>
      </c>
      <c r="AC26" s="1">
        <v>12.8482</v>
      </c>
      <c r="AD26" s="1">
        <v>16.773199999999999</v>
      </c>
      <c r="AE26" s="1"/>
      <c r="AF26" s="1">
        <f>G26*P26</f>
        <v>47.944000000000003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113.006</v>
      </c>
      <c r="D27" s="1">
        <v>897.88499999999999</v>
      </c>
      <c r="E27" s="1">
        <v>786.52599999999995</v>
      </c>
      <c r="F27" s="1">
        <v>188.679</v>
      </c>
      <c r="G27" s="7">
        <v>1</v>
      </c>
      <c r="H27" s="1">
        <v>30</v>
      </c>
      <c r="I27" s="1" t="s">
        <v>37</v>
      </c>
      <c r="J27" s="1">
        <v>782.58299999999997</v>
      </c>
      <c r="K27" s="1">
        <f t="shared" si="0"/>
        <v>3.9429999999999836</v>
      </c>
      <c r="L27" s="1">
        <f t="shared" si="1"/>
        <v>177.54300000000001</v>
      </c>
      <c r="M27" s="1">
        <v>608.98299999999995</v>
      </c>
      <c r="N27" s="1">
        <v>77.618399999999866</v>
      </c>
      <c r="O27" s="1">
        <f t="shared" si="2"/>
        <v>35.508600000000001</v>
      </c>
      <c r="P27" s="5">
        <f t="shared" si="8"/>
        <v>88.788600000000173</v>
      </c>
      <c r="Q27" s="5"/>
      <c r="R27" s="1"/>
      <c r="S27" s="1">
        <f t="shared" si="4"/>
        <v>10</v>
      </c>
      <c r="T27" s="1">
        <f t="shared" si="5"/>
        <v>7.4995184265220214</v>
      </c>
      <c r="U27" s="1">
        <v>36.6614</v>
      </c>
      <c r="V27" s="1">
        <v>36.557600000000001</v>
      </c>
      <c r="W27" s="1">
        <v>35.731999999999992</v>
      </c>
      <c r="X27" s="1">
        <v>27.010999999999999</v>
      </c>
      <c r="Y27" s="1">
        <v>32.081399999999988</v>
      </c>
      <c r="Z27" s="1">
        <v>36.930799999999998</v>
      </c>
      <c r="AA27" s="1">
        <v>37.132800000000003</v>
      </c>
      <c r="AB27" s="1">
        <v>31.882999999999999</v>
      </c>
      <c r="AC27" s="1">
        <v>27.14879999999998</v>
      </c>
      <c r="AD27" s="1">
        <v>32.911999999999999</v>
      </c>
      <c r="AE27" s="1"/>
      <c r="AF27" s="1">
        <f>G27*P27</f>
        <v>88.788600000000173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109.992</v>
      </c>
      <c r="D28" s="1">
        <v>108.974</v>
      </c>
      <c r="E28" s="1">
        <v>131.517</v>
      </c>
      <c r="F28" s="1">
        <v>44.384999999999998</v>
      </c>
      <c r="G28" s="7">
        <v>1</v>
      </c>
      <c r="H28" s="1">
        <v>30</v>
      </c>
      <c r="I28" s="1" t="s">
        <v>37</v>
      </c>
      <c r="J28" s="1">
        <v>166.749</v>
      </c>
      <c r="K28" s="1">
        <f t="shared" si="0"/>
        <v>-35.231999999999999</v>
      </c>
      <c r="L28" s="1">
        <f t="shared" si="1"/>
        <v>29.74799999999999</v>
      </c>
      <c r="M28" s="1">
        <v>101.76900000000001</v>
      </c>
      <c r="N28" s="1">
        <v>30.502999999999989</v>
      </c>
      <c r="O28" s="1">
        <f t="shared" si="2"/>
        <v>5.9495999999999984</v>
      </c>
      <c r="P28" s="5"/>
      <c r="Q28" s="5"/>
      <c r="R28" s="1"/>
      <c r="S28" s="1">
        <f t="shared" si="4"/>
        <v>12.587064676616917</v>
      </c>
      <c r="T28" s="1">
        <f t="shared" si="5"/>
        <v>12.587064676616917</v>
      </c>
      <c r="U28" s="1">
        <v>12.202999999999999</v>
      </c>
      <c r="V28" s="1">
        <v>11.737399999999999</v>
      </c>
      <c r="W28" s="1">
        <v>10.693199999999999</v>
      </c>
      <c r="X28" s="1">
        <v>11.4838</v>
      </c>
      <c r="Y28" s="1">
        <v>15.579800000000001</v>
      </c>
      <c r="Z28" s="1">
        <v>18.0166</v>
      </c>
      <c r="AA28" s="1">
        <v>29.545400000000001</v>
      </c>
      <c r="AB28" s="1">
        <v>23.1264</v>
      </c>
      <c r="AC28" s="1">
        <v>10.145200000000001</v>
      </c>
      <c r="AD28" s="1">
        <v>18.1934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66</v>
      </c>
      <c r="B29" s="16" t="s">
        <v>36</v>
      </c>
      <c r="C29" s="16"/>
      <c r="D29" s="16"/>
      <c r="E29" s="16"/>
      <c r="F29" s="16"/>
      <c r="G29" s="17">
        <v>0</v>
      </c>
      <c r="H29" s="16">
        <v>45</v>
      </c>
      <c r="I29" s="16" t="s">
        <v>37</v>
      </c>
      <c r="J29" s="16"/>
      <c r="K29" s="16">
        <f t="shared" si="0"/>
        <v>0</v>
      </c>
      <c r="L29" s="16">
        <f t="shared" si="1"/>
        <v>0</v>
      </c>
      <c r="M29" s="16"/>
      <c r="N29" s="16"/>
      <c r="O29" s="16">
        <f t="shared" si="2"/>
        <v>0</v>
      </c>
      <c r="P29" s="18"/>
      <c r="Q29" s="18"/>
      <c r="R29" s="16"/>
      <c r="S29" s="16" t="e">
        <f t="shared" si="4"/>
        <v>#DIV/0!</v>
      </c>
      <c r="T29" s="16" t="e">
        <f t="shared" si="5"/>
        <v>#DIV/0!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 t="s">
        <v>43</v>
      </c>
      <c r="AF29" s="16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269.33800000000002</v>
      </c>
      <c r="D30" s="1">
        <v>120.914</v>
      </c>
      <c r="E30" s="1">
        <v>200.61600000000001</v>
      </c>
      <c r="F30" s="1">
        <v>157.114</v>
      </c>
      <c r="G30" s="7">
        <v>1</v>
      </c>
      <c r="H30" s="1">
        <v>40</v>
      </c>
      <c r="I30" s="1" t="s">
        <v>37</v>
      </c>
      <c r="J30" s="1">
        <v>196.66800000000001</v>
      </c>
      <c r="K30" s="1">
        <f t="shared" si="0"/>
        <v>3.9480000000000075</v>
      </c>
      <c r="L30" s="1">
        <f t="shared" si="1"/>
        <v>88.248000000000019</v>
      </c>
      <c r="M30" s="1">
        <v>112.36799999999999</v>
      </c>
      <c r="N30" s="1">
        <v>17.958200000000009</v>
      </c>
      <c r="O30" s="1">
        <f t="shared" si="2"/>
        <v>17.649600000000003</v>
      </c>
      <c r="P30" s="5"/>
      <c r="Q30" s="5"/>
      <c r="R30" s="1"/>
      <c r="S30" s="1">
        <f t="shared" si="4"/>
        <v>9.9193296165352169</v>
      </c>
      <c r="T30" s="1">
        <f t="shared" si="5"/>
        <v>9.9193296165352169</v>
      </c>
      <c r="U30" s="1">
        <v>22.284199999999998</v>
      </c>
      <c r="V30" s="1">
        <v>20.354600000000001</v>
      </c>
      <c r="W30" s="1">
        <v>7.5712000000000002</v>
      </c>
      <c r="X30" s="1">
        <v>13.425599999999999</v>
      </c>
      <c r="Y30" s="1">
        <v>35.885599999999997</v>
      </c>
      <c r="Z30" s="1">
        <v>31.8596</v>
      </c>
      <c r="AA30" s="1">
        <v>16.929200000000002</v>
      </c>
      <c r="AB30" s="1">
        <v>15.1008</v>
      </c>
      <c r="AC30" s="1">
        <v>25.8062</v>
      </c>
      <c r="AD30" s="1">
        <v>29.0654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51.558999999999997</v>
      </c>
      <c r="D31" s="1">
        <v>42.203000000000003</v>
      </c>
      <c r="E31" s="1">
        <v>31.202999999999999</v>
      </c>
      <c r="F31" s="1">
        <v>40.066000000000003</v>
      </c>
      <c r="G31" s="7">
        <v>1</v>
      </c>
      <c r="H31" s="1">
        <v>30</v>
      </c>
      <c r="I31" s="1" t="s">
        <v>37</v>
      </c>
      <c r="J31" s="1">
        <v>36.4</v>
      </c>
      <c r="K31" s="1">
        <f t="shared" si="0"/>
        <v>-5.1969999999999992</v>
      </c>
      <c r="L31" s="1">
        <f t="shared" si="1"/>
        <v>31.202999999999999</v>
      </c>
      <c r="M31" s="1"/>
      <c r="N31" s="1">
        <v>9.9149999999999991</v>
      </c>
      <c r="O31" s="1">
        <f t="shared" si="2"/>
        <v>6.2405999999999997</v>
      </c>
      <c r="P31" s="5">
        <f t="shared" ref="P30:P36" si="9">10*O31-N31-F31</f>
        <v>12.424999999999997</v>
      </c>
      <c r="Q31" s="5"/>
      <c r="R31" s="1"/>
      <c r="S31" s="1">
        <f t="shared" si="4"/>
        <v>10</v>
      </c>
      <c r="T31" s="1">
        <f t="shared" si="5"/>
        <v>8.0090055443386863</v>
      </c>
      <c r="U31" s="1">
        <v>7.3506</v>
      </c>
      <c r="V31" s="1">
        <v>6.7589999999999986</v>
      </c>
      <c r="W31" s="1">
        <v>7.9983999999999993</v>
      </c>
      <c r="X31" s="1">
        <v>8.7416</v>
      </c>
      <c r="Y31" s="1">
        <v>7.0419999999999998</v>
      </c>
      <c r="Z31" s="1">
        <v>6.5343999999999998</v>
      </c>
      <c r="AA31" s="1">
        <v>12.4122</v>
      </c>
      <c r="AB31" s="1">
        <v>11.2986</v>
      </c>
      <c r="AC31" s="1">
        <v>9.6617999999999995</v>
      </c>
      <c r="AD31" s="1">
        <v>11.021000000000001</v>
      </c>
      <c r="AE31" s="1"/>
      <c r="AF31" s="1">
        <f>G31*P31</f>
        <v>12.424999999999997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59.984000000000002</v>
      </c>
      <c r="D32" s="1">
        <v>196.33</v>
      </c>
      <c r="E32" s="1">
        <v>88.971999999999994</v>
      </c>
      <c r="F32" s="1">
        <v>132.00700000000001</v>
      </c>
      <c r="G32" s="7">
        <v>1</v>
      </c>
      <c r="H32" s="1">
        <v>50</v>
      </c>
      <c r="I32" s="1" t="s">
        <v>37</v>
      </c>
      <c r="J32" s="1">
        <v>84.4</v>
      </c>
      <c r="K32" s="1">
        <f t="shared" si="0"/>
        <v>4.5719999999999885</v>
      </c>
      <c r="L32" s="1">
        <f t="shared" si="1"/>
        <v>88.971999999999994</v>
      </c>
      <c r="M32" s="1"/>
      <c r="N32" s="1">
        <v>90.619599999999991</v>
      </c>
      <c r="O32" s="1">
        <f t="shared" si="2"/>
        <v>17.7944</v>
      </c>
      <c r="P32" s="5"/>
      <c r="Q32" s="5"/>
      <c r="R32" s="1"/>
      <c r="S32" s="1">
        <f t="shared" si="4"/>
        <v>12.511048419727555</v>
      </c>
      <c r="T32" s="1">
        <f t="shared" si="5"/>
        <v>12.511048419727555</v>
      </c>
      <c r="U32" s="1">
        <v>23.770199999999999</v>
      </c>
      <c r="V32" s="1">
        <v>21.533200000000001</v>
      </c>
      <c r="W32" s="1">
        <v>15.9148</v>
      </c>
      <c r="X32" s="1">
        <v>18.2242</v>
      </c>
      <c r="Y32" s="1">
        <v>18.2256</v>
      </c>
      <c r="Z32" s="1">
        <v>17.7272</v>
      </c>
      <c r="AA32" s="1">
        <v>13.839</v>
      </c>
      <c r="AB32" s="1">
        <v>13.869400000000001</v>
      </c>
      <c r="AC32" s="1">
        <v>27.103999999999999</v>
      </c>
      <c r="AD32" s="1">
        <v>28.348800000000001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36</v>
      </c>
      <c r="C33" s="1">
        <v>90.236000000000004</v>
      </c>
      <c r="D33" s="1">
        <v>45.600999999999999</v>
      </c>
      <c r="E33" s="1">
        <v>79.08</v>
      </c>
      <c r="F33" s="1">
        <v>33.704000000000001</v>
      </c>
      <c r="G33" s="7">
        <v>1</v>
      </c>
      <c r="H33" s="1">
        <v>50</v>
      </c>
      <c r="I33" s="1" t="s">
        <v>37</v>
      </c>
      <c r="J33" s="1">
        <v>75.3</v>
      </c>
      <c r="K33" s="1">
        <f t="shared" si="0"/>
        <v>3.7800000000000011</v>
      </c>
      <c r="L33" s="1">
        <f t="shared" si="1"/>
        <v>79.08</v>
      </c>
      <c r="M33" s="1"/>
      <c r="N33" s="1">
        <v>55.856600000000007</v>
      </c>
      <c r="O33" s="1">
        <f t="shared" si="2"/>
        <v>15.815999999999999</v>
      </c>
      <c r="P33" s="5">
        <f t="shared" si="9"/>
        <v>68.599399999999974</v>
      </c>
      <c r="Q33" s="5"/>
      <c r="R33" s="1"/>
      <c r="S33" s="1">
        <f t="shared" si="4"/>
        <v>9.9999999999999982</v>
      </c>
      <c r="T33" s="1">
        <f t="shared" si="5"/>
        <v>5.6626580677794651</v>
      </c>
      <c r="U33" s="1">
        <v>12.845800000000001</v>
      </c>
      <c r="V33" s="1">
        <v>11.3712</v>
      </c>
      <c r="W33" s="1">
        <v>13.037599999999999</v>
      </c>
      <c r="X33" s="1">
        <v>15.0916</v>
      </c>
      <c r="Y33" s="1">
        <v>16.960599999999999</v>
      </c>
      <c r="Z33" s="1">
        <v>16.373000000000001</v>
      </c>
      <c r="AA33" s="1">
        <v>11.8802</v>
      </c>
      <c r="AB33" s="1">
        <v>8.0472000000000001</v>
      </c>
      <c r="AC33" s="1">
        <v>13.641</v>
      </c>
      <c r="AD33" s="1">
        <v>16.587800000000001</v>
      </c>
      <c r="AE33" s="1"/>
      <c r="AF33" s="1">
        <f>G33*P33</f>
        <v>68.599399999999974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42</v>
      </c>
      <c r="C34" s="1">
        <v>481</v>
      </c>
      <c r="D34" s="1">
        <v>204</v>
      </c>
      <c r="E34" s="1">
        <v>386</v>
      </c>
      <c r="F34" s="1">
        <v>247</v>
      </c>
      <c r="G34" s="7">
        <v>0.4</v>
      </c>
      <c r="H34" s="1">
        <v>45</v>
      </c>
      <c r="I34" s="1" t="s">
        <v>37</v>
      </c>
      <c r="J34" s="1">
        <v>393</v>
      </c>
      <c r="K34" s="1">
        <f t="shared" si="0"/>
        <v>-7</v>
      </c>
      <c r="L34" s="1">
        <f t="shared" si="1"/>
        <v>266</v>
      </c>
      <c r="M34" s="1">
        <v>120</v>
      </c>
      <c r="N34" s="1"/>
      <c r="O34" s="1">
        <f t="shared" si="2"/>
        <v>53.2</v>
      </c>
      <c r="P34" s="5">
        <f t="shared" si="9"/>
        <v>285</v>
      </c>
      <c r="Q34" s="5"/>
      <c r="R34" s="1"/>
      <c r="S34" s="1">
        <f t="shared" si="4"/>
        <v>10</v>
      </c>
      <c r="T34" s="1">
        <f t="shared" si="5"/>
        <v>4.6428571428571423</v>
      </c>
      <c r="U34" s="1">
        <v>41</v>
      </c>
      <c r="V34" s="1">
        <v>51</v>
      </c>
      <c r="W34" s="1">
        <v>61.4</v>
      </c>
      <c r="X34" s="1">
        <v>58.2</v>
      </c>
      <c r="Y34" s="1">
        <v>87</v>
      </c>
      <c r="Z34" s="1">
        <v>87.6</v>
      </c>
      <c r="AA34" s="1">
        <v>73</v>
      </c>
      <c r="AB34" s="1">
        <v>64.599999999999994</v>
      </c>
      <c r="AC34" s="1">
        <v>17.8</v>
      </c>
      <c r="AD34" s="1">
        <v>32.6</v>
      </c>
      <c r="AE34" s="1"/>
      <c r="AF34" s="1">
        <f>G34*P34</f>
        <v>114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42</v>
      </c>
      <c r="C35" s="1"/>
      <c r="D35" s="1">
        <v>240</v>
      </c>
      <c r="E35" s="1">
        <v>82</v>
      </c>
      <c r="F35" s="1">
        <v>158</v>
      </c>
      <c r="G35" s="7">
        <v>0.45</v>
      </c>
      <c r="H35" s="1">
        <v>50</v>
      </c>
      <c r="I35" s="1" t="s">
        <v>37</v>
      </c>
      <c r="J35" s="1">
        <v>111</v>
      </c>
      <c r="K35" s="1">
        <f t="shared" si="0"/>
        <v>-29</v>
      </c>
      <c r="L35" s="1">
        <f t="shared" si="1"/>
        <v>82</v>
      </c>
      <c r="M35" s="1"/>
      <c r="N35" s="1"/>
      <c r="O35" s="1">
        <f t="shared" si="2"/>
        <v>16.399999999999999</v>
      </c>
      <c r="P35" s="5">
        <f t="shared" si="9"/>
        <v>6</v>
      </c>
      <c r="Q35" s="5"/>
      <c r="R35" s="1"/>
      <c r="S35" s="1">
        <f t="shared" si="4"/>
        <v>10</v>
      </c>
      <c r="T35" s="1">
        <f t="shared" si="5"/>
        <v>9.6341463414634152</v>
      </c>
      <c r="U35" s="1">
        <v>17</v>
      </c>
      <c r="V35" s="1">
        <v>26.4</v>
      </c>
      <c r="W35" s="1">
        <v>14.8</v>
      </c>
      <c r="X35" s="1">
        <v>5.4</v>
      </c>
      <c r="Y35" s="1">
        <v>11</v>
      </c>
      <c r="Z35" s="1">
        <v>16</v>
      </c>
      <c r="AA35" s="1">
        <v>13</v>
      </c>
      <c r="AB35" s="1">
        <v>8</v>
      </c>
      <c r="AC35" s="1">
        <v>9.6</v>
      </c>
      <c r="AD35" s="1">
        <v>12</v>
      </c>
      <c r="AE35" s="1" t="s">
        <v>73</v>
      </c>
      <c r="AF35" s="1">
        <f>G35*P35</f>
        <v>2.7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42</v>
      </c>
      <c r="C36" s="1">
        <v>490</v>
      </c>
      <c r="D36" s="1">
        <v>888</v>
      </c>
      <c r="E36" s="1">
        <v>772</v>
      </c>
      <c r="F36" s="1">
        <v>498</v>
      </c>
      <c r="G36" s="7">
        <v>0.4</v>
      </c>
      <c r="H36" s="1">
        <v>45</v>
      </c>
      <c r="I36" s="1" t="s">
        <v>37</v>
      </c>
      <c r="J36" s="1">
        <v>777</v>
      </c>
      <c r="K36" s="1">
        <f t="shared" si="0"/>
        <v>-5</v>
      </c>
      <c r="L36" s="1">
        <f t="shared" si="1"/>
        <v>346</v>
      </c>
      <c r="M36" s="1">
        <v>426</v>
      </c>
      <c r="N36" s="1">
        <v>133.19999999999999</v>
      </c>
      <c r="O36" s="1">
        <f t="shared" si="2"/>
        <v>69.2</v>
      </c>
      <c r="P36" s="5">
        <f t="shared" si="9"/>
        <v>60.799999999999955</v>
      </c>
      <c r="Q36" s="5"/>
      <c r="R36" s="1"/>
      <c r="S36" s="1">
        <f t="shared" si="4"/>
        <v>10</v>
      </c>
      <c r="T36" s="1">
        <f t="shared" si="5"/>
        <v>9.1213872832369951</v>
      </c>
      <c r="U36" s="1">
        <v>82.2</v>
      </c>
      <c r="V36" s="1">
        <v>85.8</v>
      </c>
      <c r="W36" s="1">
        <v>62.6</v>
      </c>
      <c r="X36" s="1">
        <v>42</v>
      </c>
      <c r="Y36" s="1">
        <v>70.8</v>
      </c>
      <c r="Z36" s="1">
        <v>94.4</v>
      </c>
      <c r="AA36" s="1">
        <v>76.400000000000006</v>
      </c>
      <c r="AB36" s="1">
        <v>52.8</v>
      </c>
      <c r="AC36" s="1">
        <v>52.2</v>
      </c>
      <c r="AD36" s="1">
        <v>58.4</v>
      </c>
      <c r="AE36" s="1"/>
      <c r="AF36" s="1">
        <f>G36*P36</f>
        <v>24.319999999999983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75</v>
      </c>
      <c r="B37" s="16" t="s">
        <v>36</v>
      </c>
      <c r="C37" s="16"/>
      <c r="D37" s="16">
        <v>91.597999999999999</v>
      </c>
      <c r="E37" s="16">
        <v>91.597999999999999</v>
      </c>
      <c r="F37" s="16"/>
      <c r="G37" s="17">
        <v>0</v>
      </c>
      <c r="H37" s="16">
        <v>45</v>
      </c>
      <c r="I37" s="16" t="s">
        <v>37</v>
      </c>
      <c r="J37" s="16">
        <v>91.597999999999999</v>
      </c>
      <c r="K37" s="16">
        <f t="shared" si="0"/>
        <v>0</v>
      </c>
      <c r="L37" s="16">
        <f t="shared" si="1"/>
        <v>0</v>
      </c>
      <c r="M37" s="16">
        <v>91.597999999999999</v>
      </c>
      <c r="N37" s="16"/>
      <c r="O37" s="16">
        <f t="shared" si="2"/>
        <v>0</v>
      </c>
      <c r="P37" s="18"/>
      <c r="Q37" s="18"/>
      <c r="R37" s="16"/>
      <c r="S37" s="16" t="e">
        <f t="shared" si="4"/>
        <v>#DIV/0!</v>
      </c>
      <c r="T37" s="16" t="e">
        <f t="shared" si="5"/>
        <v>#DIV/0!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 t="s">
        <v>43</v>
      </c>
      <c r="AF37" s="1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6" t="s">
        <v>76</v>
      </c>
      <c r="B38" s="16" t="s">
        <v>42</v>
      </c>
      <c r="C38" s="16"/>
      <c r="D38" s="16"/>
      <c r="E38" s="16"/>
      <c r="F38" s="16"/>
      <c r="G38" s="17">
        <v>0</v>
      </c>
      <c r="H38" s="16">
        <v>45</v>
      </c>
      <c r="I38" s="16" t="s">
        <v>37</v>
      </c>
      <c r="J38" s="16"/>
      <c r="K38" s="16">
        <f t="shared" ref="K38:K68" si="10">E38-J38</f>
        <v>0</v>
      </c>
      <c r="L38" s="16">
        <f t="shared" si="1"/>
        <v>0</v>
      </c>
      <c r="M38" s="16"/>
      <c r="N38" s="16"/>
      <c r="O38" s="16">
        <f t="shared" si="2"/>
        <v>0</v>
      </c>
      <c r="P38" s="18"/>
      <c r="Q38" s="18"/>
      <c r="R38" s="16"/>
      <c r="S38" s="16" t="e">
        <f t="shared" si="4"/>
        <v>#DIV/0!</v>
      </c>
      <c r="T38" s="16" t="e">
        <f t="shared" si="5"/>
        <v>#DIV/0!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 t="s">
        <v>43</v>
      </c>
      <c r="AF38" s="16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77</v>
      </c>
      <c r="B39" s="21" t="s">
        <v>42</v>
      </c>
      <c r="C39" s="21">
        <v>201</v>
      </c>
      <c r="D39" s="21">
        <v>90</v>
      </c>
      <c r="E39" s="21">
        <v>118</v>
      </c>
      <c r="F39" s="21">
        <v>130</v>
      </c>
      <c r="G39" s="22">
        <v>0.35</v>
      </c>
      <c r="H39" s="21">
        <v>40</v>
      </c>
      <c r="I39" s="21" t="s">
        <v>37</v>
      </c>
      <c r="J39" s="21">
        <v>147</v>
      </c>
      <c r="K39" s="21">
        <f t="shared" si="10"/>
        <v>-29</v>
      </c>
      <c r="L39" s="21">
        <f t="shared" si="1"/>
        <v>118</v>
      </c>
      <c r="M39" s="21"/>
      <c r="N39" s="21">
        <v>121.2</v>
      </c>
      <c r="O39" s="21">
        <f t="shared" si="2"/>
        <v>23.6</v>
      </c>
      <c r="P39" s="23">
        <f>11*O39-N39-F39</f>
        <v>8.4000000000000341</v>
      </c>
      <c r="Q39" s="23"/>
      <c r="R39" s="21"/>
      <c r="S39" s="21">
        <f t="shared" si="4"/>
        <v>11</v>
      </c>
      <c r="T39" s="21">
        <f t="shared" si="5"/>
        <v>10.644067796610168</v>
      </c>
      <c r="U39" s="21">
        <v>25.4</v>
      </c>
      <c r="V39" s="21">
        <v>24.8</v>
      </c>
      <c r="W39" s="21">
        <v>12.8</v>
      </c>
      <c r="X39" s="21">
        <v>5.6</v>
      </c>
      <c r="Y39" s="21">
        <v>0</v>
      </c>
      <c r="Z39" s="21">
        <v>0.8</v>
      </c>
      <c r="AA39" s="21">
        <v>19</v>
      </c>
      <c r="AB39" s="21">
        <v>18.2</v>
      </c>
      <c r="AC39" s="21">
        <v>1.2</v>
      </c>
      <c r="AD39" s="21">
        <v>1.2</v>
      </c>
      <c r="AE39" s="21" t="s">
        <v>61</v>
      </c>
      <c r="AF39" s="21">
        <f>G39*P39</f>
        <v>2.9400000000000119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36</v>
      </c>
      <c r="C40" s="1">
        <v>23.286999999999999</v>
      </c>
      <c r="D40" s="1">
        <v>309.62900000000002</v>
      </c>
      <c r="E40" s="1">
        <v>93.477000000000004</v>
      </c>
      <c r="F40" s="1">
        <v>197.15899999999999</v>
      </c>
      <c r="G40" s="7">
        <v>1</v>
      </c>
      <c r="H40" s="1">
        <v>40</v>
      </c>
      <c r="I40" s="1" t="s">
        <v>37</v>
      </c>
      <c r="J40" s="1">
        <v>115.238</v>
      </c>
      <c r="K40" s="1">
        <f t="shared" si="10"/>
        <v>-21.760999999999996</v>
      </c>
      <c r="L40" s="1">
        <f t="shared" si="1"/>
        <v>59.159000000000006</v>
      </c>
      <c r="M40" s="1">
        <v>34.317999999999998</v>
      </c>
      <c r="N40" s="1"/>
      <c r="O40" s="1">
        <f t="shared" si="2"/>
        <v>11.831800000000001</v>
      </c>
      <c r="P40" s="5"/>
      <c r="Q40" s="5"/>
      <c r="R40" s="1"/>
      <c r="S40" s="1">
        <f t="shared" si="4"/>
        <v>16.663483155563817</v>
      </c>
      <c r="T40" s="1">
        <f t="shared" si="5"/>
        <v>16.663483155563817</v>
      </c>
      <c r="U40" s="1">
        <v>13.8506</v>
      </c>
      <c r="V40" s="1">
        <v>21.322600000000001</v>
      </c>
      <c r="W40" s="1">
        <v>20.9636</v>
      </c>
      <c r="X40" s="1">
        <v>19.797000000000001</v>
      </c>
      <c r="Y40" s="1">
        <v>16.828199999999999</v>
      </c>
      <c r="Z40" s="1">
        <v>14.9954</v>
      </c>
      <c r="AA40" s="1">
        <v>17.722799999999999</v>
      </c>
      <c r="AB40" s="1">
        <v>13.679600000000001</v>
      </c>
      <c r="AC40" s="1">
        <v>22.042999999999999</v>
      </c>
      <c r="AD40" s="1">
        <v>26.4938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42</v>
      </c>
      <c r="C41" s="1">
        <v>422</v>
      </c>
      <c r="D41" s="1"/>
      <c r="E41" s="1">
        <v>87</v>
      </c>
      <c r="F41" s="1">
        <v>290</v>
      </c>
      <c r="G41" s="7">
        <v>0.4</v>
      </c>
      <c r="H41" s="1">
        <v>40</v>
      </c>
      <c r="I41" s="1" t="s">
        <v>37</v>
      </c>
      <c r="J41" s="1">
        <v>97</v>
      </c>
      <c r="K41" s="1">
        <f t="shared" si="10"/>
        <v>-10</v>
      </c>
      <c r="L41" s="1">
        <f t="shared" si="1"/>
        <v>87</v>
      </c>
      <c r="M41" s="1"/>
      <c r="N41" s="1"/>
      <c r="O41" s="1">
        <f t="shared" si="2"/>
        <v>17.399999999999999</v>
      </c>
      <c r="P41" s="5"/>
      <c r="Q41" s="5"/>
      <c r="R41" s="1"/>
      <c r="S41" s="1">
        <f t="shared" si="4"/>
        <v>16.666666666666668</v>
      </c>
      <c r="T41" s="1">
        <f t="shared" si="5"/>
        <v>16.666666666666668</v>
      </c>
      <c r="U41" s="1">
        <v>31.2</v>
      </c>
      <c r="V41" s="1">
        <v>30.4</v>
      </c>
      <c r="W41" s="1">
        <v>20.2</v>
      </c>
      <c r="X41" s="1">
        <v>17.2</v>
      </c>
      <c r="Y41" s="1">
        <v>58.4</v>
      </c>
      <c r="Z41" s="1">
        <v>64.2</v>
      </c>
      <c r="AA41" s="1">
        <v>34.6</v>
      </c>
      <c r="AB41" s="1">
        <v>24.2</v>
      </c>
      <c r="AC41" s="1">
        <v>-1.2</v>
      </c>
      <c r="AD41" s="1">
        <v>-1.6</v>
      </c>
      <c r="AE41" s="15" t="s">
        <v>140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42</v>
      </c>
      <c r="C42" s="1">
        <v>540</v>
      </c>
      <c r="D42" s="1">
        <v>1</v>
      </c>
      <c r="E42" s="1">
        <v>139</v>
      </c>
      <c r="F42" s="1">
        <v>339</v>
      </c>
      <c r="G42" s="7">
        <v>0.4</v>
      </c>
      <c r="H42" s="1">
        <v>45</v>
      </c>
      <c r="I42" s="1" t="s">
        <v>37</v>
      </c>
      <c r="J42" s="1">
        <v>143</v>
      </c>
      <c r="K42" s="1">
        <f t="shared" si="10"/>
        <v>-4</v>
      </c>
      <c r="L42" s="1">
        <f t="shared" si="1"/>
        <v>139</v>
      </c>
      <c r="M42" s="1"/>
      <c r="N42" s="1"/>
      <c r="O42" s="1">
        <f t="shared" si="2"/>
        <v>27.8</v>
      </c>
      <c r="P42" s="5"/>
      <c r="Q42" s="5"/>
      <c r="R42" s="1"/>
      <c r="S42" s="1">
        <f t="shared" si="4"/>
        <v>12.194244604316546</v>
      </c>
      <c r="T42" s="1">
        <f t="shared" si="5"/>
        <v>12.194244604316546</v>
      </c>
      <c r="U42" s="1">
        <v>31.4</v>
      </c>
      <c r="V42" s="1">
        <v>33.6</v>
      </c>
      <c r="W42" s="1">
        <v>21</v>
      </c>
      <c r="X42" s="1">
        <v>21</v>
      </c>
      <c r="Y42" s="1">
        <v>63.6</v>
      </c>
      <c r="Z42" s="1">
        <v>65.599999999999994</v>
      </c>
      <c r="AA42" s="1">
        <v>32</v>
      </c>
      <c r="AB42" s="1">
        <v>21.8</v>
      </c>
      <c r="AC42" s="1">
        <v>-0.8</v>
      </c>
      <c r="AD42" s="1">
        <v>0</v>
      </c>
      <c r="AE42" s="1"/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81</v>
      </c>
      <c r="B43" s="11" t="s">
        <v>36</v>
      </c>
      <c r="C43" s="11"/>
      <c r="D43" s="11">
        <v>43.06</v>
      </c>
      <c r="E43" s="11">
        <v>43.06</v>
      </c>
      <c r="F43" s="11"/>
      <c r="G43" s="12">
        <v>0</v>
      </c>
      <c r="H43" s="11" t="e">
        <v>#N/A</v>
      </c>
      <c r="I43" s="11" t="s">
        <v>90</v>
      </c>
      <c r="J43" s="11">
        <v>43.06</v>
      </c>
      <c r="K43" s="11">
        <f t="shared" si="10"/>
        <v>0</v>
      </c>
      <c r="L43" s="11">
        <f t="shared" si="1"/>
        <v>0</v>
      </c>
      <c r="M43" s="11">
        <v>43.06</v>
      </c>
      <c r="N43" s="11"/>
      <c r="O43" s="11">
        <f t="shared" si="2"/>
        <v>0</v>
      </c>
      <c r="P43" s="13"/>
      <c r="Q43" s="13"/>
      <c r="R43" s="11"/>
      <c r="S43" s="11" t="e">
        <f t="shared" si="4"/>
        <v>#DIV/0!</v>
      </c>
      <c r="T43" s="11" t="e">
        <f t="shared" si="5"/>
        <v>#DIV/0!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/>
      <c r="AF43" s="1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36</v>
      </c>
      <c r="C44" s="1">
        <v>21.853999999999999</v>
      </c>
      <c r="D44" s="1">
        <v>233.756</v>
      </c>
      <c r="E44" s="1">
        <v>83.715000000000003</v>
      </c>
      <c r="F44" s="1">
        <v>146.46</v>
      </c>
      <c r="G44" s="7">
        <v>1</v>
      </c>
      <c r="H44" s="1">
        <v>40</v>
      </c>
      <c r="I44" s="1" t="s">
        <v>37</v>
      </c>
      <c r="J44" s="1">
        <v>110.89400000000001</v>
      </c>
      <c r="K44" s="1">
        <f t="shared" si="10"/>
        <v>-27.179000000000002</v>
      </c>
      <c r="L44" s="1">
        <f t="shared" si="1"/>
        <v>41.021000000000001</v>
      </c>
      <c r="M44" s="1">
        <v>42.694000000000003</v>
      </c>
      <c r="N44" s="1"/>
      <c r="O44" s="1">
        <f t="shared" si="2"/>
        <v>8.2042000000000002</v>
      </c>
      <c r="P44" s="5"/>
      <c r="Q44" s="5"/>
      <c r="R44" s="1"/>
      <c r="S44" s="1">
        <f t="shared" si="4"/>
        <v>17.8518319884937</v>
      </c>
      <c r="T44" s="1">
        <f t="shared" si="5"/>
        <v>17.8518319884937</v>
      </c>
      <c r="U44" s="1">
        <v>11.2258</v>
      </c>
      <c r="V44" s="1">
        <v>15.2402</v>
      </c>
      <c r="W44" s="1">
        <v>11.461</v>
      </c>
      <c r="X44" s="1">
        <v>7.7397999999999998</v>
      </c>
      <c r="Y44" s="1">
        <v>10.3828</v>
      </c>
      <c r="Z44" s="1">
        <v>11.8188</v>
      </c>
      <c r="AA44" s="1">
        <v>9.5042000000000009</v>
      </c>
      <c r="AB44" s="1">
        <v>6.6201999999999996</v>
      </c>
      <c r="AC44" s="1">
        <v>4.5008000000000008</v>
      </c>
      <c r="AD44" s="1">
        <v>7.8108000000000004</v>
      </c>
      <c r="AE44" s="1" t="s">
        <v>83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1" t="s">
        <v>84</v>
      </c>
      <c r="B45" s="21" t="s">
        <v>42</v>
      </c>
      <c r="C45" s="21">
        <v>105</v>
      </c>
      <c r="D45" s="21">
        <v>150</v>
      </c>
      <c r="E45" s="21">
        <v>57</v>
      </c>
      <c r="F45" s="21">
        <v>150</v>
      </c>
      <c r="G45" s="22">
        <v>0.35</v>
      </c>
      <c r="H45" s="21">
        <v>40</v>
      </c>
      <c r="I45" s="21" t="s">
        <v>37</v>
      </c>
      <c r="J45" s="21">
        <v>81</v>
      </c>
      <c r="K45" s="21">
        <f t="shared" si="10"/>
        <v>-24</v>
      </c>
      <c r="L45" s="21">
        <f t="shared" si="1"/>
        <v>57</v>
      </c>
      <c r="M45" s="21"/>
      <c r="N45" s="21">
        <v>69.400000000000006</v>
      </c>
      <c r="O45" s="21">
        <f t="shared" si="2"/>
        <v>11.4</v>
      </c>
      <c r="P45" s="23"/>
      <c r="Q45" s="23"/>
      <c r="R45" s="21"/>
      <c r="S45" s="21">
        <f t="shared" si="4"/>
        <v>19.245614035087719</v>
      </c>
      <c r="T45" s="21">
        <f t="shared" si="5"/>
        <v>19.245614035087719</v>
      </c>
      <c r="U45" s="21">
        <v>19.600000000000001</v>
      </c>
      <c r="V45" s="21">
        <v>22.6</v>
      </c>
      <c r="W45" s="21">
        <v>13</v>
      </c>
      <c r="X45" s="21">
        <v>5.8</v>
      </c>
      <c r="Y45" s="21">
        <v>15.4</v>
      </c>
      <c r="Z45" s="21">
        <v>20.2</v>
      </c>
      <c r="AA45" s="21">
        <v>16.2</v>
      </c>
      <c r="AB45" s="21">
        <v>12</v>
      </c>
      <c r="AC45" s="21">
        <v>3.2</v>
      </c>
      <c r="AD45" s="21">
        <v>7.4</v>
      </c>
      <c r="AE45" s="21" t="s">
        <v>61</v>
      </c>
      <c r="AF45" s="2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42</v>
      </c>
      <c r="C46" s="1">
        <v>453</v>
      </c>
      <c r="D46" s="1"/>
      <c r="E46" s="1">
        <v>303</v>
      </c>
      <c r="F46" s="1">
        <v>55</v>
      </c>
      <c r="G46" s="7">
        <v>0.4</v>
      </c>
      <c r="H46" s="1">
        <v>40</v>
      </c>
      <c r="I46" s="1" t="s">
        <v>37</v>
      </c>
      <c r="J46" s="1">
        <v>335</v>
      </c>
      <c r="K46" s="1">
        <f t="shared" si="10"/>
        <v>-32</v>
      </c>
      <c r="L46" s="1">
        <f t="shared" si="1"/>
        <v>303</v>
      </c>
      <c r="M46" s="1"/>
      <c r="N46" s="1">
        <v>50.799999999999947</v>
      </c>
      <c r="O46" s="1">
        <f t="shared" si="2"/>
        <v>60.6</v>
      </c>
      <c r="P46" s="5">
        <f>8*O46-N46-F46</f>
        <v>379.00000000000006</v>
      </c>
      <c r="Q46" s="5"/>
      <c r="R46" s="1"/>
      <c r="S46" s="1">
        <f t="shared" si="4"/>
        <v>8</v>
      </c>
      <c r="T46" s="1">
        <f t="shared" si="5"/>
        <v>1.7458745874587451</v>
      </c>
      <c r="U46" s="1">
        <v>71.8</v>
      </c>
      <c r="V46" s="1">
        <v>81.8</v>
      </c>
      <c r="W46" s="1">
        <v>59.8</v>
      </c>
      <c r="X46" s="1">
        <v>34.200000000000003</v>
      </c>
      <c r="Y46" s="1">
        <v>60.2</v>
      </c>
      <c r="Z46" s="1">
        <v>86.8</v>
      </c>
      <c r="AA46" s="1">
        <v>69.8</v>
      </c>
      <c r="AB46" s="1">
        <v>53.4</v>
      </c>
      <c r="AC46" s="1">
        <v>53.4</v>
      </c>
      <c r="AD46" s="1">
        <v>44.2</v>
      </c>
      <c r="AE46" s="1"/>
      <c r="AF46" s="1">
        <f>G46*P46</f>
        <v>151.60000000000002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36</v>
      </c>
      <c r="C47" s="1">
        <v>73.396000000000001</v>
      </c>
      <c r="D47" s="1">
        <v>43.26</v>
      </c>
      <c r="E47" s="1">
        <v>44.441000000000003</v>
      </c>
      <c r="F47" s="1">
        <v>61.658000000000001</v>
      </c>
      <c r="G47" s="7">
        <v>1</v>
      </c>
      <c r="H47" s="1">
        <v>50</v>
      </c>
      <c r="I47" s="1" t="s">
        <v>37</v>
      </c>
      <c r="J47" s="1">
        <v>49.9</v>
      </c>
      <c r="K47" s="1">
        <f t="shared" si="10"/>
        <v>-5.4589999999999961</v>
      </c>
      <c r="L47" s="1">
        <f t="shared" si="1"/>
        <v>44.441000000000003</v>
      </c>
      <c r="M47" s="1"/>
      <c r="N47" s="1"/>
      <c r="O47" s="1">
        <f t="shared" si="2"/>
        <v>8.8882000000000012</v>
      </c>
      <c r="P47" s="5">
        <f t="shared" ref="P44:P48" si="11">10*O47-N47-F47</f>
        <v>27.224000000000004</v>
      </c>
      <c r="Q47" s="5"/>
      <c r="R47" s="1"/>
      <c r="S47" s="1">
        <f t="shared" si="4"/>
        <v>10</v>
      </c>
      <c r="T47" s="1">
        <f t="shared" si="5"/>
        <v>6.9370626223532312</v>
      </c>
      <c r="U47" s="1">
        <v>7.2403999999999993</v>
      </c>
      <c r="V47" s="1">
        <v>8.8439999999999994</v>
      </c>
      <c r="W47" s="1">
        <v>12.2416</v>
      </c>
      <c r="X47" s="1">
        <v>10.370799999999999</v>
      </c>
      <c r="Y47" s="1">
        <v>7.0721999999999996</v>
      </c>
      <c r="Z47" s="1">
        <v>10.022</v>
      </c>
      <c r="AA47" s="1">
        <v>14.6424</v>
      </c>
      <c r="AB47" s="1">
        <v>13.316599999999999</v>
      </c>
      <c r="AC47" s="1">
        <v>14.2964</v>
      </c>
      <c r="AD47" s="1">
        <v>14.286</v>
      </c>
      <c r="AE47" s="1"/>
      <c r="AF47" s="1">
        <f>G47*P47</f>
        <v>27.224000000000004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36</v>
      </c>
      <c r="C48" s="1">
        <v>168.755</v>
      </c>
      <c r="D48" s="1">
        <v>118.384</v>
      </c>
      <c r="E48" s="1">
        <v>155.72900000000001</v>
      </c>
      <c r="F48" s="1">
        <v>79.962999999999994</v>
      </c>
      <c r="G48" s="7">
        <v>1</v>
      </c>
      <c r="H48" s="1">
        <v>50</v>
      </c>
      <c r="I48" s="1" t="s">
        <v>37</v>
      </c>
      <c r="J48" s="1">
        <v>156.5</v>
      </c>
      <c r="K48" s="1">
        <f t="shared" si="10"/>
        <v>-0.77099999999998658</v>
      </c>
      <c r="L48" s="1">
        <f t="shared" si="1"/>
        <v>135.54100000000003</v>
      </c>
      <c r="M48" s="1">
        <v>20.187999999999999</v>
      </c>
      <c r="N48" s="1">
        <v>86.337400000000031</v>
      </c>
      <c r="O48" s="1">
        <f t="shared" si="2"/>
        <v>27.108200000000004</v>
      </c>
      <c r="P48" s="5">
        <f t="shared" si="11"/>
        <v>104.78160000000003</v>
      </c>
      <c r="Q48" s="5"/>
      <c r="R48" s="1"/>
      <c r="S48" s="1">
        <f t="shared" si="4"/>
        <v>10</v>
      </c>
      <c r="T48" s="1">
        <f t="shared" si="5"/>
        <v>6.1346898724371224</v>
      </c>
      <c r="U48" s="1">
        <v>25.283200000000001</v>
      </c>
      <c r="V48" s="1">
        <v>22.852</v>
      </c>
      <c r="W48" s="1">
        <v>27.801600000000001</v>
      </c>
      <c r="X48" s="1">
        <v>35.838000000000001</v>
      </c>
      <c r="Y48" s="1">
        <v>33.209400000000002</v>
      </c>
      <c r="Z48" s="1">
        <v>32.159399999999998</v>
      </c>
      <c r="AA48" s="1">
        <v>24.930599999999998</v>
      </c>
      <c r="AB48" s="1">
        <v>25.1614</v>
      </c>
      <c r="AC48" s="1">
        <v>31.227399999999999</v>
      </c>
      <c r="AD48" s="1">
        <v>25.354600000000001</v>
      </c>
      <c r="AE48" s="1"/>
      <c r="AF48" s="1">
        <f>G48*P48</f>
        <v>104.78160000000003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88</v>
      </c>
      <c r="B49" s="11" t="s">
        <v>36</v>
      </c>
      <c r="C49" s="11"/>
      <c r="D49" s="11">
        <v>64.173000000000002</v>
      </c>
      <c r="E49" s="11">
        <v>64.173000000000002</v>
      </c>
      <c r="F49" s="11"/>
      <c r="G49" s="12">
        <v>0</v>
      </c>
      <c r="H49" s="11" t="e">
        <v>#N/A</v>
      </c>
      <c r="I49" s="11" t="s">
        <v>90</v>
      </c>
      <c r="J49" s="11">
        <v>64.173000000000002</v>
      </c>
      <c r="K49" s="11">
        <f t="shared" si="10"/>
        <v>0</v>
      </c>
      <c r="L49" s="11">
        <f t="shared" si="1"/>
        <v>0</v>
      </c>
      <c r="M49" s="11">
        <v>64.173000000000002</v>
      </c>
      <c r="N49" s="11"/>
      <c r="O49" s="11">
        <f t="shared" si="2"/>
        <v>0</v>
      </c>
      <c r="P49" s="13"/>
      <c r="Q49" s="13"/>
      <c r="R49" s="11"/>
      <c r="S49" s="11" t="e">
        <f t="shared" si="4"/>
        <v>#DIV/0!</v>
      </c>
      <c r="T49" s="11" t="e">
        <f t="shared" si="5"/>
        <v>#DIV/0!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/>
      <c r="AF49" s="1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36</v>
      </c>
      <c r="C50" s="1">
        <v>46.715000000000003</v>
      </c>
      <c r="D50" s="1">
        <v>267.39499999999998</v>
      </c>
      <c r="E50" s="1">
        <v>197.58699999999999</v>
      </c>
      <c r="F50" s="1">
        <v>104.44799999999999</v>
      </c>
      <c r="G50" s="7">
        <v>1</v>
      </c>
      <c r="H50" s="1">
        <v>40</v>
      </c>
      <c r="I50" s="1" t="s">
        <v>37</v>
      </c>
      <c r="J50" s="1">
        <v>191</v>
      </c>
      <c r="K50" s="1">
        <f t="shared" si="10"/>
        <v>6.5869999999999891</v>
      </c>
      <c r="L50" s="1">
        <f t="shared" si="1"/>
        <v>197.58699999999999</v>
      </c>
      <c r="M50" s="1"/>
      <c r="N50" s="1"/>
      <c r="O50" s="1">
        <f t="shared" si="2"/>
        <v>39.517399999999995</v>
      </c>
      <c r="P50" s="5">
        <f>9*O50-N50-F50</f>
        <v>251.20859999999999</v>
      </c>
      <c r="Q50" s="5"/>
      <c r="R50" s="1"/>
      <c r="S50" s="1">
        <f t="shared" si="4"/>
        <v>9</v>
      </c>
      <c r="T50" s="1">
        <f t="shared" si="5"/>
        <v>2.6430888671825579</v>
      </c>
      <c r="U50" s="1">
        <v>22.1068</v>
      </c>
      <c r="V50" s="1">
        <v>29.143799999999999</v>
      </c>
      <c r="W50" s="1">
        <v>33.231000000000002</v>
      </c>
      <c r="X50" s="1">
        <v>33.968400000000003</v>
      </c>
      <c r="Y50" s="1">
        <v>27.605399999999999</v>
      </c>
      <c r="Z50" s="1">
        <v>19.2834</v>
      </c>
      <c r="AA50" s="1">
        <v>30.3264</v>
      </c>
      <c r="AB50" s="1">
        <v>29.812200000000001</v>
      </c>
      <c r="AC50" s="1">
        <v>32.429199999999987</v>
      </c>
      <c r="AD50" s="1">
        <v>30.804200000000002</v>
      </c>
      <c r="AE50" s="1"/>
      <c r="AF50" s="1">
        <f>G50*P50</f>
        <v>251.20859999999999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91</v>
      </c>
      <c r="B51" s="11" t="s">
        <v>36</v>
      </c>
      <c r="C51" s="11"/>
      <c r="D51" s="11">
        <v>101.631</v>
      </c>
      <c r="E51" s="11">
        <v>101.631</v>
      </c>
      <c r="F51" s="11"/>
      <c r="G51" s="12">
        <v>0</v>
      </c>
      <c r="H51" s="11" t="e">
        <v>#N/A</v>
      </c>
      <c r="I51" s="11" t="s">
        <v>90</v>
      </c>
      <c r="J51" s="11">
        <v>101.631</v>
      </c>
      <c r="K51" s="11">
        <f t="shared" si="10"/>
        <v>0</v>
      </c>
      <c r="L51" s="11">
        <f t="shared" si="1"/>
        <v>0</v>
      </c>
      <c r="M51" s="11">
        <v>101.631</v>
      </c>
      <c r="N51" s="11"/>
      <c r="O51" s="11">
        <f t="shared" si="2"/>
        <v>0</v>
      </c>
      <c r="P51" s="13"/>
      <c r="Q51" s="13"/>
      <c r="R51" s="11"/>
      <c r="S51" s="11" t="e">
        <f t="shared" si="4"/>
        <v>#DIV/0!</v>
      </c>
      <c r="T51" s="11" t="e">
        <f t="shared" si="5"/>
        <v>#DIV/0!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/>
      <c r="AF51" s="1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42</v>
      </c>
      <c r="C52" s="1">
        <v>10</v>
      </c>
      <c r="D52" s="1">
        <v>300</v>
      </c>
      <c r="E52" s="1">
        <v>87</v>
      </c>
      <c r="F52" s="1">
        <v>214</v>
      </c>
      <c r="G52" s="7">
        <v>0.45</v>
      </c>
      <c r="H52" s="1">
        <v>50</v>
      </c>
      <c r="I52" s="1" t="s">
        <v>37</v>
      </c>
      <c r="J52" s="1">
        <v>104</v>
      </c>
      <c r="K52" s="1">
        <f t="shared" si="10"/>
        <v>-17</v>
      </c>
      <c r="L52" s="1">
        <f t="shared" si="1"/>
        <v>87</v>
      </c>
      <c r="M52" s="1"/>
      <c r="N52" s="1"/>
      <c r="O52" s="1">
        <f t="shared" si="2"/>
        <v>17.399999999999999</v>
      </c>
      <c r="P52" s="5"/>
      <c r="Q52" s="5"/>
      <c r="R52" s="1"/>
      <c r="S52" s="1">
        <f t="shared" si="4"/>
        <v>12.298850574712645</v>
      </c>
      <c r="T52" s="1">
        <f t="shared" si="5"/>
        <v>12.298850574712645</v>
      </c>
      <c r="U52" s="1">
        <v>15.2</v>
      </c>
      <c r="V52" s="1">
        <v>29.6</v>
      </c>
      <c r="W52" s="1">
        <v>19</v>
      </c>
      <c r="X52" s="1">
        <v>4.4000000000000004</v>
      </c>
      <c r="Y52" s="1">
        <v>10.4</v>
      </c>
      <c r="Z52" s="1">
        <v>16</v>
      </c>
      <c r="AA52" s="1">
        <v>13.6</v>
      </c>
      <c r="AB52" s="1">
        <v>8</v>
      </c>
      <c r="AC52" s="1">
        <v>9</v>
      </c>
      <c r="AD52" s="1">
        <v>11.8</v>
      </c>
      <c r="AE52" s="1" t="s">
        <v>73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93</v>
      </c>
      <c r="B53" s="1" t="s">
        <v>36</v>
      </c>
      <c r="C53" s="1">
        <v>24.245000000000001</v>
      </c>
      <c r="D53" s="1">
        <v>4.1749999999999998</v>
      </c>
      <c r="E53" s="1">
        <v>15.555999999999999</v>
      </c>
      <c r="F53" s="1">
        <v>4</v>
      </c>
      <c r="G53" s="7">
        <v>1</v>
      </c>
      <c r="H53" s="1">
        <v>40</v>
      </c>
      <c r="I53" s="1" t="s">
        <v>37</v>
      </c>
      <c r="J53" s="1">
        <v>30.5</v>
      </c>
      <c r="K53" s="1">
        <f t="shared" si="10"/>
        <v>-14.944000000000001</v>
      </c>
      <c r="L53" s="1">
        <f t="shared" si="1"/>
        <v>15.555999999999999</v>
      </c>
      <c r="M53" s="1"/>
      <c r="N53" s="19"/>
      <c r="O53" s="1">
        <f t="shared" si="2"/>
        <v>3.1111999999999997</v>
      </c>
      <c r="P53" s="20">
        <v>5</v>
      </c>
      <c r="Q53" s="5"/>
      <c r="R53" s="1"/>
      <c r="S53" s="1">
        <f t="shared" si="4"/>
        <v>2.892774492157367</v>
      </c>
      <c r="T53" s="1">
        <f t="shared" si="5"/>
        <v>1.2856775520699411</v>
      </c>
      <c r="U53" s="1">
        <v>11.587199999999999</v>
      </c>
      <c r="V53" s="1">
        <v>11.702</v>
      </c>
      <c r="W53" s="1">
        <v>10.786</v>
      </c>
      <c r="X53" s="1">
        <v>14.4544</v>
      </c>
      <c r="Y53" s="1">
        <v>13.515000000000001</v>
      </c>
      <c r="Z53" s="1">
        <v>13.2646</v>
      </c>
      <c r="AA53" s="1">
        <v>13.715999999999999</v>
      </c>
      <c r="AB53" s="1">
        <v>12.9376</v>
      </c>
      <c r="AC53" s="1">
        <v>23.444200000000009</v>
      </c>
      <c r="AD53" s="1">
        <v>23.851600000000001</v>
      </c>
      <c r="AE53" s="19" t="s">
        <v>94</v>
      </c>
      <c r="AF53" s="1">
        <f>G53*P53</f>
        <v>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42</v>
      </c>
      <c r="C54" s="1">
        <v>357</v>
      </c>
      <c r="D54" s="1">
        <v>58</v>
      </c>
      <c r="E54" s="1">
        <v>178</v>
      </c>
      <c r="F54" s="1">
        <v>171</v>
      </c>
      <c r="G54" s="7">
        <v>0.4</v>
      </c>
      <c r="H54" s="1">
        <v>40</v>
      </c>
      <c r="I54" s="1" t="s">
        <v>37</v>
      </c>
      <c r="J54" s="1">
        <v>212</v>
      </c>
      <c r="K54" s="1">
        <f t="shared" si="10"/>
        <v>-34</v>
      </c>
      <c r="L54" s="1">
        <f t="shared" si="1"/>
        <v>142</v>
      </c>
      <c r="M54" s="1">
        <v>36</v>
      </c>
      <c r="N54" s="1">
        <v>109.6</v>
      </c>
      <c r="O54" s="1">
        <f t="shared" si="2"/>
        <v>28.4</v>
      </c>
      <c r="P54" s="5"/>
      <c r="Q54" s="5"/>
      <c r="R54" s="1"/>
      <c r="S54" s="1">
        <f t="shared" si="4"/>
        <v>9.8802816901408459</v>
      </c>
      <c r="T54" s="1">
        <f t="shared" si="5"/>
        <v>9.8802816901408459</v>
      </c>
      <c r="U54" s="1">
        <v>32.6</v>
      </c>
      <c r="V54" s="1">
        <v>30.8</v>
      </c>
      <c r="W54" s="1">
        <v>23.8</v>
      </c>
      <c r="X54" s="1">
        <v>21.2</v>
      </c>
      <c r="Y54" s="1">
        <v>48</v>
      </c>
      <c r="Z54" s="1">
        <v>52</v>
      </c>
      <c r="AA54" s="1">
        <v>40.799999999999997</v>
      </c>
      <c r="AB54" s="1">
        <v>33.4</v>
      </c>
      <c r="AC54" s="1">
        <v>2.6</v>
      </c>
      <c r="AD54" s="1">
        <v>13.4</v>
      </c>
      <c r="AE54" s="1"/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42</v>
      </c>
      <c r="C55" s="1">
        <v>49</v>
      </c>
      <c r="D55" s="1">
        <v>401</v>
      </c>
      <c r="E55" s="1">
        <v>83</v>
      </c>
      <c r="F55" s="1">
        <v>293</v>
      </c>
      <c r="G55" s="7">
        <v>0.4</v>
      </c>
      <c r="H55" s="1">
        <v>40</v>
      </c>
      <c r="I55" s="1" t="s">
        <v>37</v>
      </c>
      <c r="J55" s="1">
        <v>99</v>
      </c>
      <c r="K55" s="1">
        <f t="shared" si="10"/>
        <v>-16</v>
      </c>
      <c r="L55" s="1">
        <f t="shared" si="1"/>
        <v>83</v>
      </c>
      <c r="M55" s="1"/>
      <c r="N55" s="1"/>
      <c r="O55" s="1">
        <f t="shared" si="2"/>
        <v>16.600000000000001</v>
      </c>
      <c r="P55" s="5"/>
      <c r="Q55" s="5"/>
      <c r="R55" s="1"/>
      <c r="S55" s="1">
        <f t="shared" si="4"/>
        <v>17.650602409638552</v>
      </c>
      <c r="T55" s="1">
        <f t="shared" si="5"/>
        <v>17.650602409638552</v>
      </c>
      <c r="U55" s="1">
        <v>26</v>
      </c>
      <c r="V55" s="1">
        <v>42.2</v>
      </c>
      <c r="W55" s="1">
        <v>24.2</v>
      </c>
      <c r="X55" s="1">
        <v>10.199999999999999</v>
      </c>
      <c r="Y55" s="1">
        <v>10.6</v>
      </c>
      <c r="Z55" s="1">
        <v>23</v>
      </c>
      <c r="AA55" s="1">
        <v>19.399999999999999</v>
      </c>
      <c r="AB55" s="1">
        <v>7.2</v>
      </c>
      <c r="AC55" s="1">
        <v>-0.6</v>
      </c>
      <c r="AD55" s="1">
        <v>-0.8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6" t="s">
        <v>97</v>
      </c>
      <c r="B56" s="16" t="s">
        <v>36</v>
      </c>
      <c r="C56" s="16"/>
      <c r="D56" s="16"/>
      <c r="E56" s="16"/>
      <c r="F56" s="16"/>
      <c r="G56" s="17">
        <v>0</v>
      </c>
      <c r="H56" s="16">
        <v>50</v>
      </c>
      <c r="I56" s="16" t="s">
        <v>37</v>
      </c>
      <c r="J56" s="16"/>
      <c r="K56" s="16">
        <f t="shared" si="10"/>
        <v>0</v>
      </c>
      <c r="L56" s="16">
        <f t="shared" si="1"/>
        <v>0</v>
      </c>
      <c r="M56" s="16"/>
      <c r="N56" s="16"/>
      <c r="O56" s="16">
        <f t="shared" si="2"/>
        <v>0</v>
      </c>
      <c r="P56" s="18"/>
      <c r="Q56" s="18"/>
      <c r="R56" s="16"/>
      <c r="S56" s="16" t="e">
        <f t="shared" si="4"/>
        <v>#DIV/0!</v>
      </c>
      <c r="T56" s="16" t="e">
        <f t="shared" si="5"/>
        <v>#DIV/0!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 t="s">
        <v>43</v>
      </c>
      <c r="AF56" s="1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36</v>
      </c>
      <c r="C57" s="1">
        <v>160.44499999999999</v>
      </c>
      <c r="D57" s="1">
        <v>67.896000000000001</v>
      </c>
      <c r="E57" s="1">
        <v>103.673</v>
      </c>
      <c r="F57" s="1">
        <v>111.762</v>
      </c>
      <c r="G57" s="7">
        <v>1</v>
      </c>
      <c r="H57" s="1">
        <v>50</v>
      </c>
      <c r="I57" s="1" t="s">
        <v>37</v>
      </c>
      <c r="J57" s="1">
        <v>102.9</v>
      </c>
      <c r="K57" s="1">
        <f t="shared" si="10"/>
        <v>0.77299999999999613</v>
      </c>
      <c r="L57" s="1">
        <f t="shared" si="1"/>
        <v>99.736999999999995</v>
      </c>
      <c r="M57" s="1">
        <v>3.9359999999999999</v>
      </c>
      <c r="N57" s="1"/>
      <c r="O57" s="1">
        <f t="shared" si="2"/>
        <v>19.947399999999998</v>
      </c>
      <c r="P57" s="5">
        <f t="shared" ref="P57:P58" si="12">10*O57-N57-F57</f>
        <v>87.711999999999989</v>
      </c>
      <c r="Q57" s="5"/>
      <c r="R57" s="1"/>
      <c r="S57" s="1">
        <f t="shared" si="4"/>
        <v>10</v>
      </c>
      <c r="T57" s="1">
        <f t="shared" si="5"/>
        <v>5.6028354572525751</v>
      </c>
      <c r="U57" s="1">
        <v>18.0672</v>
      </c>
      <c r="V57" s="1">
        <v>19.889600000000002</v>
      </c>
      <c r="W57" s="1">
        <v>23.801200000000001</v>
      </c>
      <c r="X57" s="1">
        <v>24.145199999999999</v>
      </c>
      <c r="Y57" s="1">
        <v>27.1358</v>
      </c>
      <c r="Z57" s="1">
        <v>31.3354</v>
      </c>
      <c r="AA57" s="1">
        <v>31.444400000000002</v>
      </c>
      <c r="AB57" s="1">
        <v>21.7776</v>
      </c>
      <c r="AC57" s="1">
        <v>30.340599999999998</v>
      </c>
      <c r="AD57" s="1">
        <v>33.828200000000002</v>
      </c>
      <c r="AE57" s="1"/>
      <c r="AF57" s="1">
        <f>G57*P57</f>
        <v>87.711999999999989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36</v>
      </c>
      <c r="C58" s="1">
        <v>5.3920000000000003</v>
      </c>
      <c r="D58" s="1">
        <v>108.386</v>
      </c>
      <c r="E58" s="1">
        <v>22.893000000000001</v>
      </c>
      <c r="F58" s="1">
        <v>86.814999999999998</v>
      </c>
      <c r="G58" s="7">
        <v>1</v>
      </c>
      <c r="H58" s="1">
        <v>50</v>
      </c>
      <c r="I58" s="1" t="s">
        <v>37</v>
      </c>
      <c r="J58" s="1">
        <v>23.55</v>
      </c>
      <c r="K58" s="1">
        <f t="shared" si="10"/>
        <v>-0.65700000000000003</v>
      </c>
      <c r="L58" s="1">
        <f t="shared" si="1"/>
        <v>22.893000000000001</v>
      </c>
      <c r="M58" s="1"/>
      <c r="N58" s="1"/>
      <c r="O58" s="1">
        <f t="shared" si="2"/>
        <v>4.5785999999999998</v>
      </c>
      <c r="P58" s="5"/>
      <c r="Q58" s="5"/>
      <c r="R58" s="1"/>
      <c r="S58" s="1">
        <f t="shared" si="4"/>
        <v>18.961036124579564</v>
      </c>
      <c r="T58" s="1">
        <f t="shared" si="5"/>
        <v>18.961036124579564</v>
      </c>
      <c r="U58" s="1">
        <v>2.5920000000000001</v>
      </c>
      <c r="V58" s="1">
        <v>4.7847999999999997</v>
      </c>
      <c r="W58" s="1">
        <v>9.5540000000000003</v>
      </c>
      <c r="X58" s="1">
        <v>9.8035999999999994</v>
      </c>
      <c r="Y58" s="1">
        <v>6.1590000000000007</v>
      </c>
      <c r="Z58" s="1">
        <v>6.7001999999999997</v>
      </c>
      <c r="AA58" s="1">
        <v>6.1459999999999999</v>
      </c>
      <c r="AB58" s="1">
        <v>3.9148000000000009</v>
      </c>
      <c r="AC58" s="1">
        <v>3.4975999999999998</v>
      </c>
      <c r="AD58" s="1">
        <v>6.0188000000000006</v>
      </c>
      <c r="AE58" s="1"/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6" t="s">
        <v>100</v>
      </c>
      <c r="B59" s="16" t="s">
        <v>42</v>
      </c>
      <c r="C59" s="16"/>
      <c r="D59" s="16"/>
      <c r="E59" s="16"/>
      <c r="F59" s="16"/>
      <c r="G59" s="17">
        <v>0</v>
      </c>
      <c r="H59" s="16">
        <v>50</v>
      </c>
      <c r="I59" s="16" t="s">
        <v>37</v>
      </c>
      <c r="J59" s="16"/>
      <c r="K59" s="16">
        <f t="shared" si="10"/>
        <v>0</v>
      </c>
      <c r="L59" s="16">
        <f t="shared" si="1"/>
        <v>0</v>
      </c>
      <c r="M59" s="16"/>
      <c r="N59" s="16"/>
      <c r="O59" s="16">
        <f t="shared" si="2"/>
        <v>0</v>
      </c>
      <c r="P59" s="18"/>
      <c r="Q59" s="18"/>
      <c r="R59" s="16"/>
      <c r="S59" s="16" t="e">
        <f t="shared" si="4"/>
        <v>#DIV/0!</v>
      </c>
      <c r="T59" s="16" t="e">
        <f t="shared" si="5"/>
        <v>#DIV/0!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 t="s">
        <v>43</v>
      </c>
      <c r="AF59" s="1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101</v>
      </c>
      <c r="B60" s="11" t="s">
        <v>36</v>
      </c>
      <c r="C60" s="11"/>
      <c r="D60" s="11">
        <v>83.326999999999998</v>
      </c>
      <c r="E60" s="11">
        <v>83.326999999999998</v>
      </c>
      <c r="F60" s="11"/>
      <c r="G60" s="12">
        <v>0</v>
      </c>
      <c r="H60" s="11" t="e">
        <v>#N/A</v>
      </c>
      <c r="I60" s="11" t="s">
        <v>90</v>
      </c>
      <c r="J60" s="11">
        <v>83.326999999999998</v>
      </c>
      <c r="K60" s="11">
        <f t="shared" si="10"/>
        <v>0</v>
      </c>
      <c r="L60" s="11">
        <f t="shared" si="1"/>
        <v>0</v>
      </c>
      <c r="M60" s="11">
        <v>83.326999999999998</v>
      </c>
      <c r="N60" s="11"/>
      <c r="O60" s="11">
        <f t="shared" si="2"/>
        <v>0</v>
      </c>
      <c r="P60" s="13"/>
      <c r="Q60" s="13"/>
      <c r="R60" s="11"/>
      <c r="S60" s="11" t="e">
        <f t="shared" si="4"/>
        <v>#DIV/0!</v>
      </c>
      <c r="T60" s="11" t="e">
        <f t="shared" si="5"/>
        <v>#DIV/0!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/>
      <c r="AF60" s="1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42</v>
      </c>
      <c r="C61" s="1">
        <v>569</v>
      </c>
      <c r="D61" s="1">
        <v>1236</v>
      </c>
      <c r="E61" s="1">
        <v>1056</v>
      </c>
      <c r="F61" s="1">
        <v>624</v>
      </c>
      <c r="G61" s="7">
        <v>0.4</v>
      </c>
      <c r="H61" s="1">
        <v>40</v>
      </c>
      <c r="I61" s="1" t="s">
        <v>37</v>
      </c>
      <c r="J61" s="1">
        <v>1056</v>
      </c>
      <c r="K61" s="1">
        <f t="shared" si="10"/>
        <v>0</v>
      </c>
      <c r="L61" s="1">
        <f t="shared" si="1"/>
        <v>456</v>
      </c>
      <c r="M61" s="1">
        <v>600</v>
      </c>
      <c r="N61" s="1">
        <v>120.60000000000009</v>
      </c>
      <c r="O61" s="1">
        <f t="shared" si="2"/>
        <v>91.2</v>
      </c>
      <c r="P61" s="5">
        <f t="shared" ref="P61:P64" si="13">10*O61-N61-F61</f>
        <v>167.39999999999986</v>
      </c>
      <c r="Q61" s="5"/>
      <c r="R61" s="1"/>
      <c r="S61" s="1">
        <f t="shared" si="4"/>
        <v>10</v>
      </c>
      <c r="T61" s="1">
        <f t="shared" si="5"/>
        <v>8.1644736842105274</v>
      </c>
      <c r="U61" s="1">
        <v>99.2</v>
      </c>
      <c r="V61" s="1">
        <v>107.6</v>
      </c>
      <c r="W61" s="1">
        <v>84.4</v>
      </c>
      <c r="X61" s="1">
        <v>55.2</v>
      </c>
      <c r="Y61" s="1">
        <v>89.4</v>
      </c>
      <c r="Z61" s="1">
        <v>117.2</v>
      </c>
      <c r="AA61" s="1">
        <v>95.8</v>
      </c>
      <c r="AB61" s="1">
        <v>77.400000000000006</v>
      </c>
      <c r="AC61" s="1">
        <v>58.2</v>
      </c>
      <c r="AD61" s="1">
        <v>75.8</v>
      </c>
      <c r="AE61" s="1"/>
      <c r="AF61" s="1">
        <f>G61*P61</f>
        <v>66.959999999999951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42</v>
      </c>
      <c r="C62" s="1">
        <v>629</v>
      </c>
      <c r="D62" s="1">
        <v>552</v>
      </c>
      <c r="E62" s="1">
        <v>711</v>
      </c>
      <c r="F62" s="1">
        <v>358</v>
      </c>
      <c r="G62" s="7">
        <v>0.4</v>
      </c>
      <c r="H62" s="1">
        <v>40</v>
      </c>
      <c r="I62" s="1" t="s">
        <v>37</v>
      </c>
      <c r="J62" s="1">
        <v>712</v>
      </c>
      <c r="K62" s="1">
        <f t="shared" si="10"/>
        <v>-1</v>
      </c>
      <c r="L62" s="1">
        <f t="shared" si="1"/>
        <v>339</v>
      </c>
      <c r="M62" s="1">
        <v>372</v>
      </c>
      <c r="N62" s="1">
        <v>187.2</v>
      </c>
      <c r="O62" s="1">
        <f t="shared" si="2"/>
        <v>67.8</v>
      </c>
      <c r="P62" s="5">
        <f t="shared" si="13"/>
        <v>132.80000000000001</v>
      </c>
      <c r="Q62" s="5"/>
      <c r="R62" s="1"/>
      <c r="S62" s="1">
        <f t="shared" si="4"/>
        <v>10</v>
      </c>
      <c r="T62" s="1">
        <f t="shared" si="5"/>
        <v>8.0412979351032465</v>
      </c>
      <c r="U62" s="1">
        <v>75.2</v>
      </c>
      <c r="V62" s="1">
        <v>72.2</v>
      </c>
      <c r="W62" s="1">
        <v>43.8</v>
      </c>
      <c r="X62" s="1">
        <v>43.4</v>
      </c>
      <c r="Y62" s="1">
        <v>100</v>
      </c>
      <c r="Z62" s="1">
        <v>105.2</v>
      </c>
      <c r="AA62" s="1">
        <v>49.8</v>
      </c>
      <c r="AB62" s="1">
        <v>32</v>
      </c>
      <c r="AC62" s="1">
        <v>29.8</v>
      </c>
      <c r="AD62" s="1">
        <v>33.799999999999997</v>
      </c>
      <c r="AE62" s="1"/>
      <c r="AF62" s="1">
        <f>G62*P62</f>
        <v>53.120000000000005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36</v>
      </c>
      <c r="C63" s="1">
        <v>199.46</v>
      </c>
      <c r="D63" s="1">
        <v>310.44799999999998</v>
      </c>
      <c r="E63" s="1">
        <v>336.233</v>
      </c>
      <c r="F63" s="1">
        <v>141.74600000000001</v>
      </c>
      <c r="G63" s="7">
        <v>1</v>
      </c>
      <c r="H63" s="1">
        <v>40</v>
      </c>
      <c r="I63" s="1" t="s">
        <v>37</v>
      </c>
      <c r="J63" s="1">
        <v>338.18799999999999</v>
      </c>
      <c r="K63" s="1">
        <f t="shared" si="10"/>
        <v>-1.9549999999999841</v>
      </c>
      <c r="L63" s="1">
        <f t="shared" si="1"/>
        <v>131.44499999999999</v>
      </c>
      <c r="M63" s="1">
        <v>204.78800000000001</v>
      </c>
      <c r="N63" s="1">
        <v>40.002799999999979</v>
      </c>
      <c r="O63" s="1">
        <f t="shared" si="2"/>
        <v>26.288999999999998</v>
      </c>
      <c r="P63" s="5">
        <f t="shared" si="13"/>
        <v>81.141199999999998</v>
      </c>
      <c r="Q63" s="5"/>
      <c r="R63" s="1"/>
      <c r="S63" s="1">
        <f t="shared" si="4"/>
        <v>10</v>
      </c>
      <c r="T63" s="1">
        <f t="shared" si="5"/>
        <v>6.9134923351972306</v>
      </c>
      <c r="U63" s="1">
        <v>26.0928</v>
      </c>
      <c r="V63" s="1">
        <v>26.736000000000001</v>
      </c>
      <c r="W63" s="1">
        <v>24.586200000000002</v>
      </c>
      <c r="X63" s="1">
        <v>24.132200000000001</v>
      </c>
      <c r="Y63" s="1">
        <v>33.514400000000002</v>
      </c>
      <c r="Z63" s="1">
        <v>37.122799999999998</v>
      </c>
      <c r="AA63" s="1">
        <v>40.0488</v>
      </c>
      <c r="AB63" s="1">
        <v>36.376600000000003</v>
      </c>
      <c r="AC63" s="1">
        <v>16.01659999999999</v>
      </c>
      <c r="AD63" s="1">
        <v>18.7</v>
      </c>
      <c r="AE63" s="1"/>
      <c r="AF63" s="1">
        <f>G63*P63</f>
        <v>81.141199999999998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36</v>
      </c>
      <c r="C64" s="1">
        <v>88.662000000000006</v>
      </c>
      <c r="D64" s="1">
        <v>383.11099999999999</v>
      </c>
      <c r="E64" s="1">
        <v>244.82</v>
      </c>
      <c r="F64" s="1">
        <v>196.14</v>
      </c>
      <c r="G64" s="7">
        <v>1</v>
      </c>
      <c r="H64" s="1">
        <v>40</v>
      </c>
      <c r="I64" s="1" t="s">
        <v>37</v>
      </c>
      <c r="J64" s="1">
        <v>252.43700000000001</v>
      </c>
      <c r="K64" s="1">
        <f t="shared" si="10"/>
        <v>-7.6170000000000186</v>
      </c>
      <c r="L64" s="1">
        <f t="shared" si="1"/>
        <v>104.983</v>
      </c>
      <c r="M64" s="1">
        <v>139.83699999999999</v>
      </c>
      <c r="N64" s="1">
        <v>116.13679999999999</v>
      </c>
      <c r="O64" s="1">
        <f t="shared" si="2"/>
        <v>20.996600000000001</v>
      </c>
      <c r="P64" s="5"/>
      <c r="Q64" s="5"/>
      <c r="R64" s="1"/>
      <c r="S64" s="1">
        <f t="shared" si="4"/>
        <v>14.872731775620814</v>
      </c>
      <c r="T64" s="1">
        <f t="shared" si="5"/>
        <v>14.872731775620814</v>
      </c>
      <c r="U64" s="1">
        <v>34.194800000000001</v>
      </c>
      <c r="V64" s="1">
        <v>31.614799999999999</v>
      </c>
      <c r="W64" s="1">
        <v>21.7592</v>
      </c>
      <c r="X64" s="1">
        <v>22.220199999999998</v>
      </c>
      <c r="Y64" s="1">
        <v>25.766400000000001</v>
      </c>
      <c r="Z64" s="1">
        <v>29.360399999999998</v>
      </c>
      <c r="AA64" s="1">
        <v>33.914400000000001</v>
      </c>
      <c r="AB64" s="1">
        <v>30.4894</v>
      </c>
      <c r="AC64" s="1">
        <v>16.098600000000001</v>
      </c>
      <c r="AD64" s="1">
        <v>20.194400000000002</v>
      </c>
      <c r="AE64" s="1"/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106</v>
      </c>
      <c r="B65" s="11" t="s">
        <v>36</v>
      </c>
      <c r="C65" s="11"/>
      <c r="D65" s="11">
        <v>207.501</v>
      </c>
      <c r="E65" s="11">
        <v>207.501</v>
      </c>
      <c r="F65" s="11"/>
      <c r="G65" s="12">
        <v>0</v>
      </c>
      <c r="H65" s="11" t="e">
        <v>#N/A</v>
      </c>
      <c r="I65" s="11" t="s">
        <v>90</v>
      </c>
      <c r="J65" s="11">
        <v>207.501</v>
      </c>
      <c r="K65" s="11">
        <f t="shared" si="10"/>
        <v>0</v>
      </c>
      <c r="L65" s="11">
        <f t="shared" si="1"/>
        <v>0</v>
      </c>
      <c r="M65" s="11">
        <v>207.501</v>
      </c>
      <c r="N65" s="11"/>
      <c r="O65" s="11">
        <f t="shared" si="2"/>
        <v>0</v>
      </c>
      <c r="P65" s="13"/>
      <c r="Q65" s="13"/>
      <c r="R65" s="11"/>
      <c r="S65" s="11" t="e">
        <f t="shared" si="4"/>
        <v>#DIV/0!</v>
      </c>
      <c r="T65" s="11" t="e">
        <f t="shared" si="5"/>
        <v>#DIV/0!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/>
      <c r="AF65" s="1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107</v>
      </c>
      <c r="B66" s="16" t="s">
        <v>36</v>
      </c>
      <c r="C66" s="16"/>
      <c r="D66" s="16">
        <v>53.472999999999999</v>
      </c>
      <c r="E66" s="16">
        <v>53.472999999999999</v>
      </c>
      <c r="F66" s="16"/>
      <c r="G66" s="17">
        <v>0</v>
      </c>
      <c r="H66" s="16">
        <v>40</v>
      </c>
      <c r="I66" s="16" t="s">
        <v>37</v>
      </c>
      <c r="J66" s="16">
        <v>53.472999999999999</v>
      </c>
      <c r="K66" s="16">
        <f t="shared" si="10"/>
        <v>0</v>
      </c>
      <c r="L66" s="16">
        <f t="shared" si="1"/>
        <v>0</v>
      </c>
      <c r="M66" s="16">
        <v>53.472999999999999</v>
      </c>
      <c r="N66" s="16"/>
      <c r="O66" s="16">
        <f t="shared" si="2"/>
        <v>0</v>
      </c>
      <c r="P66" s="18"/>
      <c r="Q66" s="18"/>
      <c r="R66" s="16"/>
      <c r="S66" s="16" t="e">
        <f t="shared" si="4"/>
        <v>#DIV/0!</v>
      </c>
      <c r="T66" s="16" t="e">
        <f t="shared" si="5"/>
        <v>#DIV/0!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 t="s">
        <v>43</v>
      </c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108</v>
      </c>
      <c r="B67" s="11" t="s">
        <v>42</v>
      </c>
      <c r="C67" s="11"/>
      <c r="D67" s="11">
        <v>12</v>
      </c>
      <c r="E67" s="11">
        <v>12</v>
      </c>
      <c r="F67" s="11"/>
      <c r="G67" s="12">
        <v>0</v>
      </c>
      <c r="H67" s="11" t="e">
        <v>#N/A</v>
      </c>
      <c r="I67" s="11" t="s">
        <v>90</v>
      </c>
      <c r="J67" s="11">
        <v>12</v>
      </c>
      <c r="K67" s="11">
        <f t="shared" si="10"/>
        <v>0</v>
      </c>
      <c r="L67" s="11">
        <f t="shared" si="1"/>
        <v>0</v>
      </c>
      <c r="M67" s="11">
        <v>12</v>
      </c>
      <c r="N67" s="11"/>
      <c r="O67" s="11">
        <f t="shared" si="2"/>
        <v>0</v>
      </c>
      <c r="P67" s="13"/>
      <c r="Q67" s="13"/>
      <c r="R67" s="11"/>
      <c r="S67" s="11" t="e">
        <f t="shared" si="4"/>
        <v>#DIV/0!</v>
      </c>
      <c r="T67" s="11" t="e">
        <f t="shared" si="5"/>
        <v>#DIV/0!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/>
      <c r="AF67" s="1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36</v>
      </c>
      <c r="C68" s="1">
        <v>107.754</v>
      </c>
      <c r="D68" s="1">
        <v>2.8050000000000002</v>
      </c>
      <c r="E68" s="1">
        <v>71.278999999999996</v>
      </c>
      <c r="F68" s="1">
        <v>12.404</v>
      </c>
      <c r="G68" s="7">
        <v>1</v>
      </c>
      <c r="H68" s="1">
        <v>30</v>
      </c>
      <c r="I68" s="1" t="s">
        <v>37</v>
      </c>
      <c r="J68" s="1">
        <v>78.599999999999994</v>
      </c>
      <c r="K68" s="1">
        <f t="shared" si="10"/>
        <v>-7.320999999999998</v>
      </c>
      <c r="L68" s="1">
        <f t="shared" si="1"/>
        <v>71.278999999999996</v>
      </c>
      <c r="M68" s="1"/>
      <c r="N68" s="1">
        <v>5.2945999999999884</v>
      </c>
      <c r="O68" s="1">
        <f t="shared" si="2"/>
        <v>14.255799999999999</v>
      </c>
      <c r="P68" s="5">
        <f>7*O68-N68-F68</f>
        <v>82.092000000000013</v>
      </c>
      <c r="Q68" s="5"/>
      <c r="R68" s="1"/>
      <c r="S68" s="1">
        <f t="shared" si="4"/>
        <v>7</v>
      </c>
      <c r="T68" s="1">
        <f t="shared" si="5"/>
        <v>1.2415017045693675</v>
      </c>
      <c r="U68" s="1">
        <v>7.8226000000000004</v>
      </c>
      <c r="V68" s="1">
        <v>7.1769999999999996</v>
      </c>
      <c r="W68" s="1">
        <v>9.279399999999999</v>
      </c>
      <c r="X68" s="1">
        <v>10.6318</v>
      </c>
      <c r="Y68" s="1">
        <v>15.173</v>
      </c>
      <c r="Z68" s="1">
        <v>14.016999999999999</v>
      </c>
      <c r="AA68" s="1">
        <v>8.0774000000000008</v>
      </c>
      <c r="AB68" s="1">
        <v>5.4201999999999986</v>
      </c>
      <c r="AC68" s="1">
        <v>7.9024000000000001</v>
      </c>
      <c r="AD68" s="1">
        <v>11.5336</v>
      </c>
      <c r="AE68" s="1"/>
      <c r="AF68" s="1">
        <f>G68*P68</f>
        <v>82.092000000000013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6" t="s">
        <v>110</v>
      </c>
      <c r="B69" s="16" t="s">
        <v>42</v>
      </c>
      <c r="C69" s="16">
        <v>27</v>
      </c>
      <c r="D69" s="16"/>
      <c r="E69" s="16">
        <v>23</v>
      </c>
      <c r="F69" s="16">
        <v>2</v>
      </c>
      <c r="G69" s="17">
        <v>0</v>
      </c>
      <c r="H69" s="16">
        <v>60</v>
      </c>
      <c r="I69" s="16" t="s">
        <v>37</v>
      </c>
      <c r="J69" s="16">
        <v>26</v>
      </c>
      <c r="K69" s="16">
        <f t="shared" ref="K69:K100" si="14">E69-J69</f>
        <v>-3</v>
      </c>
      <c r="L69" s="16">
        <f t="shared" si="1"/>
        <v>23</v>
      </c>
      <c r="M69" s="16"/>
      <c r="N69" s="16"/>
      <c r="O69" s="16">
        <f t="shared" si="2"/>
        <v>4.5999999999999996</v>
      </c>
      <c r="P69" s="18"/>
      <c r="Q69" s="18"/>
      <c r="R69" s="16"/>
      <c r="S69" s="16">
        <f t="shared" si="4"/>
        <v>0.43478260869565222</v>
      </c>
      <c r="T69" s="16">
        <f t="shared" si="5"/>
        <v>0.43478260869565222</v>
      </c>
      <c r="U69" s="16">
        <v>11.4</v>
      </c>
      <c r="V69" s="16">
        <v>15</v>
      </c>
      <c r="W69" s="16">
        <v>5.6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 t="s">
        <v>111</v>
      </c>
      <c r="AF69" s="1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112</v>
      </c>
      <c r="B70" s="16" t="s">
        <v>42</v>
      </c>
      <c r="C70" s="16"/>
      <c r="D70" s="16"/>
      <c r="E70" s="16"/>
      <c r="F70" s="16"/>
      <c r="G70" s="17">
        <v>0</v>
      </c>
      <c r="H70" s="16">
        <v>50</v>
      </c>
      <c r="I70" s="16" t="s">
        <v>37</v>
      </c>
      <c r="J70" s="16"/>
      <c r="K70" s="16">
        <f t="shared" si="14"/>
        <v>0</v>
      </c>
      <c r="L70" s="16">
        <f t="shared" ref="L70:L101" si="15">E70-M70</f>
        <v>0</v>
      </c>
      <c r="M70" s="16"/>
      <c r="N70" s="16"/>
      <c r="O70" s="16">
        <f t="shared" ref="O70:O101" si="16">L70/5</f>
        <v>0</v>
      </c>
      <c r="P70" s="18"/>
      <c r="Q70" s="18"/>
      <c r="R70" s="16"/>
      <c r="S70" s="16" t="e">
        <f t="shared" ref="S70:S101" si="17">(F70+N70+P70)/O70</f>
        <v>#DIV/0!</v>
      </c>
      <c r="T70" s="16" t="e">
        <f t="shared" ref="T70:T101" si="18">(F70+N70)/O70</f>
        <v>#DIV/0!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 t="s">
        <v>43</v>
      </c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113</v>
      </c>
      <c r="B71" s="16" t="s">
        <v>42</v>
      </c>
      <c r="C71" s="16"/>
      <c r="D71" s="16"/>
      <c r="E71" s="16"/>
      <c r="F71" s="16"/>
      <c r="G71" s="17">
        <v>0</v>
      </c>
      <c r="H71" s="16">
        <v>50</v>
      </c>
      <c r="I71" s="16" t="s">
        <v>37</v>
      </c>
      <c r="J71" s="16"/>
      <c r="K71" s="16">
        <f t="shared" si="14"/>
        <v>0</v>
      </c>
      <c r="L71" s="16">
        <f t="shared" si="15"/>
        <v>0</v>
      </c>
      <c r="M71" s="16"/>
      <c r="N71" s="16"/>
      <c r="O71" s="16">
        <f t="shared" si="16"/>
        <v>0</v>
      </c>
      <c r="P71" s="18"/>
      <c r="Q71" s="18"/>
      <c r="R71" s="16"/>
      <c r="S71" s="16" t="e">
        <f t="shared" si="17"/>
        <v>#DIV/0!</v>
      </c>
      <c r="T71" s="16" t="e">
        <f t="shared" si="18"/>
        <v>#DIV/0!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 t="s">
        <v>43</v>
      </c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114</v>
      </c>
      <c r="B72" s="16" t="s">
        <v>42</v>
      </c>
      <c r="C72" s="16"/>
      <c r="D72" s="16"/>
      <c r="E72" s="16"/>
      <c r="F72" s="16"/>
      <c r="G72" s="17">
        <v>0</v>
      </c>
      <c r="H72" s="16">
        <v>30</v>
      </c>
      <c r="I72" s="16" t="s">
        <v>37</v>
      </c>
      <c r="J72" s="16"/>
      <c r="K72" s="16">
        <f t="shared" si="14"/>
        <v>0</v>
      </c>
      <c r="L72" s="16">
        <f t="shared" si="15"/>
        <v>0</v>
      </c>
      <c r="M72" s="16"/>
      <c r="N72" s="16"/>
      <c r="O72" s="16">
        <f t="shared" si="16"/>
        <v>0</v>
      </c>
      <c r="P72" s="18"/>
      <c r="Q72" s="18"/>
      <c r="R72" s="16"/>
      <c r="S72" s="16" t="e">
        <f t="shared" si="17"/>
        <v>#DIV/0!</v>
      </c>
      <c r="T72" s="16" t="e">
        <f t="shared" si="18"/>
        <v>#DIV/0!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 t="s">
        <v>43</v>
      </c>
      <c r="AF72" s="16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115</v>
      </c>
      <c r="B73" s="16" t="s">
        <v>42</v>
      </c>
      <c r="C73" s="16"/>
      <c r="D73" s="16"/>
      <c r="E73" s="16"/>
      <c r="F73" s="16"/>
      <c r="G73" s="17">
        <v>0</v>
      </c>
      <c r="H73" s="16">
        <v>55</v>
      </c>
      <c r="I73" s="16" t="s">
        <v>37</v>
      </c>
      <c r="J73" s="16"/>
      <c r="K73" s="16">
        <f t="shared" si="14"/>
        <v>0</v>
      </c>
      <c r="L73" s="16">
        <f t="shared" si="15"/>
        <v>0</v>
      </c>
      <c r="M73" s="16"/>
      <c r="N73" s="16"/>
      <c r="O73" s="16">
        <f t="shared" si="16"/>
        <v>0</v>
      </c>
      <c r="P73" s="18"/>
      <c r="Q73" s="18"/>
      <c r="R73" s="16"/>
      <c r="S73" s="16" t="e">
        <f t="shared" si="17"/>
        <v>#DIV/0!</v>
      </c>
      <c r="T73" s="16" t="e">
        <f t="shared" si="18"/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 t="s">
        <v>43</v>
      </c>
      <c r="AF73" s="16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116</v>
      </c>
      <c r="B74" s="16" t="s">
        <v>42</v>
      </c>
      <c r="C74" s="16"/>
      <c r="D74" s="16"/>
      <c r="E74" s="16"/>
      <c r="F74" s="16"/>
      <c r="G74" s="17">
        <v>0</v>
      </c>
      <c r="H74" s="16">
        <v>40</v>
      </c>
      <c r="I74" s="16" t="s">
        <v>37</v>
      </c>
      <c r="J74" s="16"/>
      <c r="K74" s="16">
        <f t="shared" si="14"/>
        <v>0</v>
      </c>
      <c r="L74" s="16">
        <f t="shared" si="15"/>
        <v>0</v>
      </c>
      <c r="M74" s="16"/>
      <c r="N74" s="16"/>
      <c r="O74" s="16">
        <f t="shared" si="16"/>
        <v>0</v>
      </c>
      <c r="P74" s="18"/>
      <c r="Q74" s="18"/>
      <c r="R74" s="16"/>
      <c r="S74" s="16" t="e">
        <f t="shared" si="17"/>
        <v>#DIV/0!</v>
      </c>
      <c r="T74" s="16" t="e">
        <f t="shared" si="18"/>
        <v>#DIV/0!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 t="s">
        <v>43</v>
      </c>
      <c r="AF74" s="16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42</v>
      </c>
      <c r="C75" s="1">
        <v>3</v>
      </c>
      <c r="D75" s="1">
        <v>210</v>
      </c>
      <c r="E75" s="1">
        <v>60</v>
      </c>
      <c r="F75" s="1">
        <v>150</v>
      </c>
      <c r="G75" s="7">
        <v>0.4</v>
      </c>
      <c r="H75" s="1">
        <v>50</v>
      </c>
      <c r="I75" s="1" t="s">
        <v>37</v>
      </c>
      <c r="J75" s="1">
        <v>74</v>
      </c>
      <c r="K75" s="1">
        <f t="shared" si="14"/>
        <v>-14</v>
      </c>
      <c r="L75" s="1">
        <f t="shared" si="15"/>
        <v>60</v>
      </c>
      <c r="M75" s="1"/>
      <c r="N75" s="1"/>
      <c r="O75" s="1">
        <f t="shared" si="16"/>
        <v>12</v>
      </c>
      <c r="P75" s="5"/>
      <c r="Q75" s="5"/>
      <c r="R75" s="1"/>
      <c r="S75" s="1">
        <f t="shared" si="17"/>
        <v>12.5</v>
      </c>
      <c r="T75" s="1">
        <f t="shared" si="18"/>
        <v>12.5</v>
      </c>
      <c r="U75" s="1">
        <v>16.399999999999999</v>
      </c>
      <c r="V75" s="1">
        <v>25.4</v>
      </c>
      <c r="W75" s="1">
        <v>12.4</v>
      </c>
      <c r="X75" s="1">
        <v>3.4</v>
      </c>
      <c r="Y75" s="1">
        <v>6</v>
      </c>
      <c r="Z75" s="1">
        <v>8.8000000000000007</v>
      </c>
      <c r="AA75" s="1">
        <v>14.2</v>
      </c>
      <c r="AB75" s="1">
        <v>11.4</v>
      </c>
      <c r="AC75" s="1">
        <v>0</v>
      </c>
      <c r="AD75" s="1">
        <v>0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118</v>
      </c>
      <c r="B76" s="1" t="s">
        <v>42</v>
      </c>
      <c r="C76" s="1"/>
      <c r="D76" s="1"/>
      <c r="E76" s="1"/>
      <c r="F76" s="1"/>
      <c r="G76" s="7">
        <v>0.11</v>
      </c>
      <c r="H76" s="1">
        <v>150</v>
      </c>
      <c r="I76" s="1" t="s">
        <v>37</v>
      </c>
      <c r="J76" s="1"/>
      <c r="K76" s="1">
        <f t="shared" si="14"/>
        <v>0</v>
      </c>
      <c r="L76" s="1">
        <f t="shared" si="15"/>
        <v>0</v>
      </c>
      <c r="M76" s="1"/>
      <c r="N76" s="19"/>
      <c r="O76" s="1">
        <f t="shared" si="16"/>
        <v>0</v>
      </c>
      <c r="P76" s="20">
        <v>10</v>
      </c>
      <c r="Q76" s="5"/>
      <c r="R76" s="1"/>
      <c r="S76" s="1" t="e">
        <f t="shared" si="17"/>
        <v>#DIV/0!</v>
      </c>
      <c r="T76" s="1" t="e">
        <f t="shared" si="18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0.6</v>
      </c>
      <c r="AB76" s="1">
        <v>1.2</v>
      </c>
      <c r="AC76" s="1">
        <v>2.2000000000000002</v>
      </c>
      <c r="AD76" s="1">
        <v>3.4</v>
      </c>
      <c r="AE76" s="19" t="s">
        <v>94</v>
      </c>
      <c r="AF76" s="1">
        <f>G76*P76</f>
        <v>1.1000000000000001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9" t="s">
        <v>119</v>
      </c>
      <c r="B77" s="1" t="s">
        <v>42</v>
      </c>
      <c r="C77" s="1"/>
      <c r="D77" s="1"/>
      <c r="E77" s="1"/>
      <c r="F77" s="1"/>
      <c r="G77" s="7">
        <v>0.06</v>
      </c>
      <c r="H77" s="1">
        <v>60</v>
      </c>
      <c r="I77" s="1" t="s">
        <v>37</v>
      </c>
      <c r="J77" s="1"/>
      <c r="K77" s="1">
        <f t="shared" si="14"/>
        <v>0</v>
      </c>
      <c r="L77" s="1">
        <f t="shared" si="15"/>
        <v>0</v>
      </c>
      <c r="M77" s="1"/>
      <c r="N77" s="19"/>
      <c r="O77" s="1">
        <f t="shared" si="16"/>
        <v>0</v>
      </c>
      <c r="P77" s="20">
        <v>10</v>
      </c>
      <c r="Q77" s="5"/>
      <c r="R77" s="1"/>
      <c r="S77" s="1" t="e">
        <f t="shared" si="17"/>
        <v>#DIV/0!</v>
      </c>
      <c r="T77" s="1" t="e">
        <f t="shared" si="18"/>
        <v>#DIV/0!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9" t="s">
        <v>120</v>
      </c>
      <c r="AF77" s="1">
        <f>G77*P77</f>
        <v>0.6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121</v>
      </c>
      <c r="B78" s="1" t="s">
        <v>42</v>
      </c>
      <c r="C78" s="1"/>
      <c r="D78" s="1"/>
      <c r="E78" s="1"/>
      <c r="F78" s="1"/>
      <c r="G78" s="7">
        <v>0.15</v>
      </c>
      <c r="H78" s="1">
        <v>60</v>
      </c>
      <c r="I78" s="1" t="s">
        <v>37</v>
      </c>
      <c r="J78" s="1"/>
      <c r="K78" s="1">
        <f t="shared" si="14"/>
        <v>0</v>
      </c>
      <c r="L78" s="1">
        <f t="shared" si="15"/>
        <v>0</v>
      </c>
      <c r="M78" s="1"/>
      <c r="N78" s="19"/>
      <c r="O78" s="1">
        <f t="shared" si="16"/>
        <v>0</v>
      </c>
      <c r="P78" s="20">
        <v>10</v>
      </c>
      <c r="Q78" s="5"/>
      <c r="R78" s="1"/>
      <c r="S78" s="1" t="e">
        <f t="shared" si="17"/>
        <v>#DIV/0!</v>
      </c>
      <c r="T78" s="1" t="e">
        <f t="shared" si="18"/>
        <v>#DIV/0!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9" t="s">
        <v>94</v>
      </c>
      <c r="AF78" s="1">
        <f>G78*P78</f>
        <v>1.5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42</v>
      </c>
      <c r="C79" s="1">
        <v>148</v>
      </c>
      <c r="D79" s="1">
        <v>110</v>
      </c>
      <c r="E79" s="1">
        <v>65</v>
      </c>
      <c r="F79" s="1">
        <v>170</v>
      </c>
      <c r="G79" s="7">
        <v>0.4</v>
      </c>
      <c r="H79" s="1">
        <v>55</v>
      </c>
      <c r="I79" s="1" t="s">
        <v>37</v>
      </c>
      <c r="J79" s="1">
        <v>65</v>
      </c>
      <c r="K79" s="1">
        <f t="shared" si="14"/>
        <v>0</v>
      </c>
      <c r="L79" s="1">
        <f t="shared" si="15"/>
        <v>65</v>
      </c>
      <c r="M79" s="1"/>
      <c r="N79" s="1">
        <v>115.8</v>
      </c>
      <c r="O79" s="1">
        <f t="shared" si="16"/>
        <v>13</v>
      </c>
      <c r="P79" s="5"/>
      <c r="Q79" s="5"/>
      <c r="R79" s="1"/>
      <c r="S79" s="1">
        <f t="shared" si="17"/>
        <v>21.984615384615385</v>
      </c>
      <c r="T79" s="1">
        <f t="shared" si="18"/>
        <v>21.984615384615385</v>
      </c>
      <c r="U79" s="1">
        <v>28.8</v>
      </c>
      <c r="V79" s="1">
        <v>23</v>
      </c>
      <c r="W79" s="1">
        <v>0</v>
      </c>
      <c r="X79" s="1">
        <v>0</v>
      </c>
      <c r="Y79" s="1">
        <v>21.6</v>
      </c>
      <c r="Z79" s="1">
        <v>22.8</v>
      </c>
      <c r="AA79" s="1">
        <v>8.4</v>
      </c>
      <c r="AB79" s="1">
        <v>7.2</v>
      </c>
      <c r="AC79" s="1">
        <v>4</v>
      </c>
      <c r="AD79" s="1">
        <v>4</v>
      </c>
      <c r="AE79" s="28" t="s">
        <v>38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36</v>
      </c>
      <c r="C80" s="1">
        <v>53.447000000000003</v>
      </c>
      <c r="D80" s="1">
        <v>2.5950000000000002</v>
      </c>
      <c r="E80" s="1">
        <v>10.042</v>
      </c>
      <c r="F80" s="1">
        <v>46</v>
      </c>
      <c r="G80" s="7">
        <v>1</v>
      </c>
      <c r="H80" s="1">
        <v>55</v>
      </c>
      <c r="I80" s="1" t="s">
        <v>37</v>
      </c>
      <c r="J80" s="1">
        <v>8.5</v>
      </c>
      <c r="K80" s="1">
        <f t="shared" si="14"/>
        <v>1.5419999999999998</v>
      </c>
      <c r="L80" s="1">
        <f t="shared" si="15"/>
        <v>10.042</v>
      </c>
      <c r="M80" s="1"/>
      <c r="N80" s="1"/>
      <c r="O80" s="1">
        <f t="shared" si="16"/>
        <v>2.0084</v>
      </c>
      <c r="P80" s="5"/>
      <c r="Q80" s="5"/>
      <c r="R80" s="1"/>
      <c r="S80" s="1">
        <f t="shared" si="17"/>
        <v>22.903804023102968</v>
      </c>
      <c r="T80" s="1">
        <f t="shared" si="18"/>
        <v>22.903804023102968</v>
      </c>
      <c r="U80" s="1">
        <v>3.6928000000000001</v>
      </c>
      <c r="V80" s="1">
        <v>2.5455999999999999</v>
      </c>
      <c r="W80" s="1">
        <v>2.5933999999999999</v>
      </c>
      <c r="X80" s="1">
        <v>3.7574000000000001</v>
      </c>
      <c r="Y80" s="1">
        <v>5.7810000000000006</v>
      </c>
      <c r="Z80" s="1">
        <v>6.3582000000000001</v>
      </c>
      <c r="AA80" s="1">
        <v>6.3140000000000001</v>
      </c>
      <c r="AB80" s="1">
        <v>6.0284000000000004</v>
      </c>
      <c r="AC80" s="1">
        <v>4.9134000000000002</v>
      </c>
      <c r="AD80" s="1">
        <v>5.7858000000000001</v>
      </c>
      <c r="AE80" s="28" t="s">
        <v>38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124</v>
      </c>
      <c r="B81" s="16" t="s">
        <v>36</v>
      </c>
      <c r="C81" s="16"/>
      <c r="D81" s="16"/>
      <c r="E81" s="16"/>
      <c r="F81" s="16"/>
      <c r="G81" s="17">
        <v>0</v>
      </c>
      <c r="H81" s="16">
        <v>50</v>
      </c>
      <c r="I81" s="16" t="s">
        <v>37</v>
      </c>
      <c r="J81" s="16"/>
      <c r="K81" s="16">
        <f t="shared" si="14"/>
        <v>0</v>
      </c>
      <c r="L81" s="16">
        <f t="shared" si="15"/>
        <v>0</v>
      </c>
      <c r="M81" s="16"/>
      <c r="N81" s="16"/>
      <c r="O81" s="16">
        <f t="shared" si="16"/>
        <v>0</v>
      </c>
      <c r="P81" s="18"/>
      <c r="Q81" s="18"/>
      <c r="R81" s="16"/>
      <c r="S81" s="16" t="e">
        <f t="shared" si="17"/>
        <v>#DIV/0!</v>
      </c>
      <c r="T81" s="16" t="e">
        <f t="shared" si="18"/>
        <v>#DIV/0!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 t="s">
        <v>43</v>
      </c>
      <c r="AF81" s="16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42</v>
      </c>
      <c r="C82" s="1">
        <v>27</v>
      </c>
      <c r="D82" s="1"/>
      <c r="E82" s="1">
        <v>2</v>
      </c>
      <c r="F82" s="1">
        <v>21</v>
      </c>
      <c r="G82" s="7">
        <v>0.2</v>
      </c>
      <c r="H82" s="1">
        <v>40</v>
      </c>
      <c r="I82" s="1" t="s">
        <v>37</v>
      </c>
      <c r="J82" s="1">
        <v>5</v>
      </c>
      <c r="K82" s="1">
        <f t="shared" si="14"/>
        <v>-3</v>
      </c>
      <c r="L82" s="1">
        <f t="shared" si="15"/>
        <v>2</v>
      </c>
      <c r="M82" s="1"/>
      <c r="N82" s="1"/>
      <c r="O82" s="1">
        <f t="shared" si="16"/>
        <v>0.4</v>
      </c>
      <c r="P82" s="5"/>
      <c r="Q82" s="5"/>
      <c r="R82" s="1"/>
      <c r="S82" s="1">
        <f t="shared" si="17"/>
        <v>52.5</v>
      </c>
      <c r="T82" s="1">
        <f t="shared" si="18"/>
        <v>52.5</v>
      </c>
      <c r="U82" s="1">
        <v>0.8</v>
      </c>
      <c r="V82" s="1">
        <v>-0.6</v>
      </c>
      <c r="W82" s="1">
        <v>-2</v>
      </c>
      <c r="X82" s="1">
        <v>-1.4</v>
      </c>
      <c r="Y82" s="1">
        <v>-1</v>
      </c>
      <c r="Z82" s="1">
        <v>1.2</v>
      </c>
      <c r="AA82" s="1">
        <v>3</v>
      </c>
      <c r="AB82" s="1">
        <v>1.4</v>
      </c>
      <c r="AC82" s="1">
        <v>0</v>
      </c>
      <c r="AD82" s="1">
        <v>0.4</v>
      </c>
      <c r="AE82" s="28" t="s">
        <v>38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42</v>
      </c>
      <c r="C83" s="1">
        <v>133</v>
      </c>
      <c r="D83" s="1"/>
      <c r="E83" s="1">
        <v>41</v>
      </c>
      <c r="F83" s="1">
        <v>56</v>
      </c>
      <c r="G83" s="7">
        <v>0.2</v>
      </c>
      <c r="H83" s="1">
        <v>35</v>
      </c>
      <c r="I83" s="1" t="s">
        <v>37</v>
      </c>
      <c r="J83" s="1">
        <v>47</v>
      </c>
      <c r="K83" s="1">
        <f t="shared" si="14"/>
        <v>-6</v>
      </c>
      <c r="L83" s="1">
        <f t="shared" si="15"/>
        <v>41</v>
      </c>
      <c r="M83" s="1"/>
      <c r="N83" s="1">
        <v>67.199999999999989</v>
      </c>
      <c r="O83" s="1">
        <f t="shared" si="16"/>
        <v>8.1999999999999993</v>
      </c>
      <c r="P83" s="5"/>
      <c r="Q83" s="5"/>
      <c r="R83" s="1"/>
      <c r="S83" s="1">
        <f t="shared" si="17"/>
        <v>15.024390243902438</v>
      </c>
      <c r="T83" s="1">
        <f t="shared" si="18"/>
        <v>15.024390243902438</v>
      </c>
      <c r="U83" s="1">
        <v>13.2</v>
      </c>
      <c r="V83" s="1">
        <v>9.4</v>
      </c>
      <c r="W83" s="1">
        <v>-0.6</v>
      </c>
      <c r="X83" s="1">
        <v>-0.8</v>
      </c>
      <c r="Y83" s="1">
        <v>12.6</v>
      </c>
      <c r="Z83" s="1">
        <v>14</v>
      </c>
      <c r="AA83" s="1">
        <v>4.8</v>
      </c>
      <c r="AB83" s="1">
        <v>3.6</v>
      </c>
      <c r="AC83" s="1">
        <v>0</v>
      </c>
      <c r="AD83" s="1">
        <v>0.4</v>
      </c>
      <c r="AE83" s="15" t="s">
        <v>140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1" t="s">
        <v>127</v>
      </c>
      <c r="B84" s="21" t="s">
        <v>36</v>
      </c>
      <c r="C84" s="21">
        <v>170.96700000000001</v>
      </c>
      <c r="D84" s="21">
        <v>235.71100000000001</v>
      </c>
      <c r="E84" s="21">
        <v>184.34399999999999</v>
      </c>
      <c r="F84" s="21">
        <v>185.72200000000001</v>
      </c>
      <c r="G84" s="22">
        <v>1</v>
      </c>
      <c r="H84" s="21">
        <v>60</v>
      </c>
      <c r="I84" s="21" t="s">
        <v>37</v>
      </c>
      <c r="J84" s="21">
        <v>188.95</v>
      </c>
      <c r="K84" s="21">
        <f t="shared" si="14"/>
        <v>-4.6059999999999945</v>
      </c>
      <c r="L84" s="21">
        <f t="shared" si="15"/>
        <v>82.634</v>
      </c>
      <c r="M84" s="21">
        <v>101.71</v>
      </c>
      <c r="N84" s="21">
        <v>49.584479999999992</v>
      </c>
      <c r="O84" s="21">
        <f t="shared" si="16"/>
        <v>16.526800000000001</v>
      </c>
      <c r="P84" s="23"/>
      <c r="Q84" s="23"/>
      <c r="R84" s="21"/>
      <c r="S84" s="21">
        <f t="shared" si="17"/>
        <v>14.237873030471716</v>
      </c>
      <c r="T84" s="21">
        <f t="shared" si="18"/>
        <v>14.237873030471716</v>
      </c>
      <c r="U84" s="21">
        <v>22.016200000000001</v>
      </c>
      <c r="V84" s="21">
        <v>25.950199999999999</v>
      </c>
      <c r="W84" s="21">
        <v>24.677399999999999</v>
      </c>
      <c r="X84" s="21">
        <v>19.030200000000001</v>
      </c>
      <c r="Y84" s="21">
        <v>27.533799999999999</v>
      </c>
      <c r="Z84" s="21">
        <v>29.238399999999999</v>
      </c>
      <c r="AA84" s="21">
        <v>20.884799999999998</v>
      </c>
      <c r="AB84" s="21">
        <v>17.824999999999999</v>
      </c>
      <c r="AC84" s="21">
        <v>17.6462</v>
      </c>
      <c r="AD84" s="21">
        <v>24.766200000000001</v>
      </c>
      <c r="AE84" s="21" t="s">
        <v>58</v>
      </c>
      <c r="AF84" s="2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1" t="s">
        <v>128</v>
      </c>
      <c r="B85" s="21" t="s">
        <v>36</v>
      </c>
      <c r="C85" s="21">
        <v>586.68600000000004</v>
      </c>
      <c r="D85" s="21">
        <v>1813.79</v>
      </c>
      <c r="E85" s="21">
        <v>1498.5989999999999</v>
      </c>
      <c r="F85" s="21">
        <v>804.05100000000004</v>
      </c>
      <c r="G85" s="22">
        <v>1</v>
      </c>
      <c r="H85" s="21">
        <v>60</v>
      </c>
      <c r="I85" s="21" t="s">
        <v>37</v>
      </c>
      <c r="J85" s="21">
        <v>1503.125</v>
      </c>
      <c r="K85" s="21">
        <f t="shared" si="14"/>
        <v>-4.5260000000000673</v>
      </c>
      <c r="L85" s="21">
        <f t="shared" si="15"/>
        <v>485.97399999999993</v>
      </c>
      <c r="M85" s="21">
        <v>1012.625</v>
      </c>
      <c r="N85" s="21">
        <v>752.7419400000008</v>
      </c>
      <c r="O85" s="21">
        <f t="shared" si="16"/>
        <v>97.194799999999987</v>
      </c>
      <c r="P85" s="23"/>
      <c r="Q85" s="23"/>
      <c r="R85" s="21"/>
      <c r="S85" s="21">
        <f t="shared" si="17"/>
        <v>16.01724516126378</v>
      </c>
      <c r="T85" s="21">
        <f t="shared" si="18"/>
        <v>16.01724516126378</v>
      </c>
      <c r="U85" s="21">
        <v>135.3152</v>
      </c>
      <c r="V85" s="21">
        <v>123.42959999999999</v>
      </c>
      <c r="W85" s="21">
        <v>89.405600000000007</v>
      </c>
      <c r="X85" s="21">
        <v>92.502600000000001</v>
      </c>
      <c r="Y85" s="21">
        <v>130.07140000000001</v>
      </c>
      <c r="Z85" s="21">
        <v>125.3254</v>
      </c>
      <c r="AA85" s="21">
        <v>135.7424</v>
      </c>
      <c r="AB85" s="21">
        <v>145.80459999999999</v>
      </c>
      <c r="AC85" s="21">
        <v>149.50720000000001</v>
      </c>
      <c r="AD85" s="21">
        <v>141.0034</v>
      </c>
      <c r="AE85" s="21" t="s">
        <v>61</v>
      </c>
      <c r="AF85" s="2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1" t="s">
        <v>129</v>
      </c>
      <c r="B86" s="21" t="s">
        <v>36</v>
      </c>
      <c r="C86" s="21">
        <v>690.67700000000002</v>
      </c>
      <c r="D86" s="21">
        <v>2427.2840000000001</v>
      </c>
      <c r="E86" s="21">
        <v>2617.453</v>
      </c>
      <c r="F86" s="21">
        <v>411.68299999999999</v>
      </c>
      <c r="G86" s="22">
        <v>1</v>
      </c>
      <c r="H86" s="21">
        <v>60</v>
      </c>
      <c r="I86" s="21" t="s">
        <v>37</v>
      </c>
      <c r="J86" s="21">
        <v>2700.1489999999999</v>
      </c>
      <c r="K86" s="21">
        <f t="shared" si="14"/>
        <v>-82.695999999999913</v>
      </c>
      <c r="L86" s="21">
        <f t="shared" si="15"/>
        <v>408.48999999999978</v>
      </c>
      <c r="M86" s="21">
        <v>2208.9630000000002</v>
      </c>
      <c r="N86" s="21">
        <v>1104.3033600000001</v>
      </c>
      <c r="O86" s="21">
        <f t="shared" si="16"/>
        <v>81.697999999999951</v>
      </c>
      <c r="P86" s="23"/>
      <c r="Q86" s="23"/>
      <c r="R86" s="21"/>
      <c r="S86" s="21">
        <f t="shared" si="17"/>
        <v>18.555978848931442</v>
      </c>
      <c r="T86" s="21">
        <f t="shared" si="18"/>
        <v>18.555978848931442</v>
      </c>
      <c r="U86" s="21">
        <v>136.50839999999999</v>
      </c>
      <c r="V86" s="21">
        <v>96.748000000000005</v>
      </c>
      <c r="W86" s="21">
        <v>94.686999999999983</v>
      </c>
      <c r="X86" s="21">
        <v>112.98439999999999</v>
      </c>
      <c r="Y86" s="21">
        <v>141.4418</v>
      </c>
      <c r="Z86" s="21">
        <v>154.2672</v>
      </c>
      <c r="AA86" s="21">
        <v>257.47140000000002</v>
      </c>
      <c r="AB86" s="21">
        <v>221.4136</v>
      </c>
      <c r="AC86" s="21">
        <v>213.71379999999991</v>
      </c>
      <c r="AD86" s="21">
        <v>254.6438</v>
      </c>
      <c r="AE86" s="21" t="s">
        <v>61</v>
      </c>
      <c r="AF86" s="2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5" t="s">
        <v>130</v>
      </c>
      <c r="B87" s="25" t="s">
        <v>36</v>
      </c>
      <c r="C87" s="25">
        <v>379.92599999999999</v>
      </c>
      <c r="D87" s="25">
        <v>4456.268</v>
      </c>
      <c r="E87" s="25">
        <v>2951.1819999999998</v>
      </c>
      <c r="F87" s="25">
        <v>1702.92</v>
      </c>
      <c r="G87" s="26">
        <v>1</v>
      </c>
      <c r="H87" s="25">
        <v>60</v>
      </c>
      <c r="I87" s="25" t="s">
        <v>37</v>
      </c>
      <c r="J87" s="25">
        <v>3024.4760000000001</v>
      </c>
      <c r="K87" s="25">
        <f t="shared" si="14"/>
        <v>-73.294000000000324</v>
      </c>
      <c r="L87" s="25">
        <f t="shared" si="15"/>
        <v>940.70599999999968</v>
      </c>
      <c r="M87" s="25">
        <v>2010.4760000000001</v>
      </c>
      <c r="N87" s="25">
        <v>48.023959999999988</v>
      </c>
      <c r="O87" s="25">
        <f t="shared" si="16"/>
        <v>188.14119999999994</v>
      </c>
      <c r="P87" s="27"/>
      <c r="Q87" s="27"/>
      <c r="R87" s="25"/>
      <c r="S87" s="25">
        <f t="shared" si="17"/>
        <v>9.3065418951298309</v>
      </c>
      <c r="T87" s="25">
        <f t="shared" si="18"/>
        <v>9.3065418951298309</v>
      </c>
      <c r="U87" s="25">
        <v>222.36240000000001</v>
      </c>
      <c r="V87" s="25">
        <v>251.6046</v>
      </c>
      <c r="W87" s="25">
        <v>228.87440000000001</v>
      </c>
      <c r="X87" s="25">
        <v>153.66919999999999</v>
      </c>
      <c r="Y87" s="25">
        <v>112.1354000000001</v>
      </c>
      <c r="Z87" s="25">
        <v>166.22239999999999</v>
      </c>
      <c r="AA87" s="25">
        <v>220.27379999999999</v>
      </c>
      <c r="AB87" s="25">
        <v>198.94319999999999</v>
      </c>
      <c r="AC87" s="25">
        <v>90.397599999999869</v>
      </c>
      <c r="AD87" s="25">
        <v>169.67599999999999</v>
      </c>
      <c r="AE87" s="25" t="s">
        <v>51</v>
      </c>
      <c r="AF87" s="25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36</v>
      </c>
      <c r="C88" s="1">
        <v>25.87</v>
      </c>
      <c r="D88" s="1">
        <v>0.13</v>
      </c>
      <c r="E88" s="1"/>
      <c r="F88" s="1">
        <v>26</v>
      </c>
      <c r="G88" s="7">
        <v>1</v>
      </c>
      <c r="H88" s="1">
        <v>55</v>
      </c>
      <c r="I88" s="1" t="s">
        <v>37</v>
      </c>
      <c r="J88" s="1"/>
      <c r="K88" s="1">
        <f t="shared" si="14"/>
        <v>0</v>
      </c>
      <c r="L88" s="1">
        <f t="shared" si="15"/>
        <v>0</v>
      </c>
      <c r="M88" s="1"/>
      <c r="N88" s="1"/>
      <c r="O88" s="1">
        <f t="shared" si="16"/>
        <v>0</v>
      </c>
      <c r="P88" s="5"/>
      <c r="Q88" s="5"/>
      <c r="R88" s="1"/>
      <c r="S88" s="1" t="e">
        <f t="shared" si="17"/>
        <v>#DIV/0!</v>
      </c>
      <c r="T88" s="1" t="e">
        <f t="shared" si="18"/>
        <v>#DIV/0!</v>
      </c>
      <c r="U88" s="1">
        <v>1.0851999999999999</v>
      </c>
      <c r="V88" s="1">
        <v>2.6991999999999998</v>
      </c>
      <c r="W88" s="1">
        <v>2.694</v>
      </c>
      <c r="X88" s="1">
        <v>1.3520000000000001</v>
      </c>
      <c r="Y88" s="1">
        <v>1.0828</v>
      </c>
      <c r="Z88" s="1">
        <v>1.3575999999999999</v>
      </c>
      <c r="AA88" s="1">
        <v>2.7223999999999999</v>
      </c>
      <c r="AB88" s="1">
        <v>3.5327999999999999</v>
      </c>
      <c r="AC88" s="1">
        <v>2.1684000000000001</v>
      </c>
      <c r="AD88" s="1">
        <v>1.6192</v>
      </c>
      <c r="AE88" s="28" t="s">
        <v>38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36</v>
      </c>
      <c r="C89" s="1">
        <v>23.835999999999999</v>
      </c>
      <c r="D89" s="1"/>
      <c r="E89" s="1">
        <v>1.34</v>
      </c>
      <c r="F89" s="1">
        <v>21.5</v>
      </c>
      <c r="G89" s="7">
        <v>1</v>
      </c>
      <c r="H89" s="1">
        <v>55</v>
      </c>
      <c r="I89" s="1" t="s">
        <v>37</v>
      </c>
      <c r="J89" s="1">
        <v>6.5</v>
      </c>
      <c r="K89" s="1">
        <f t="shared" si="14"/>
        <v>-5.16</v>
      </c>
      <c r="L89" s="1">
        <f t="shared" si="15"/>
        <v>1.34</v>
      </c>
      <c r="M89" s="1"/>
      <c r="N89" s="1"/>
      <c r="O89" s="1">
        <f t="shared" si="16"/>
        <v>0.26800000000000002</v>
      </c>
      <c r="P89" s="5"/>
      <c r="Q89" s="5"/>
      <c r="R89" s="1"/>
      <c r="S89" s="1">
        <f t="shared" si="17"/>
        <v>80.223880597014926</v>
      </c>
      <c r="T89" s="1">
        <f t="shared" si="18"/>
        <v>80.223880597014926</v>
      </c>
      <c r="U89" s="1">
        <v>0.53600000000000003</v>
      </c>
      <c r="V89" s="1">
        <v>0.80679999999999996</v>
      </c>
      <c r="W89" s="1">
        <v>0.80679999999999996</v>
      </c>
      <c r="X89" s="1">
        <v>0.53600000000000003</v>
      </c>
      <c r="Y89" s="1">
        <v>1.8775999999999999</v>
      </c>
      <c r="Z89" s="1">
        <v>2.4136000000000002</v>
      </c>
      <c r="AA89" s="1">
        <v>1.34</v>
      </c>
      <c r="AB89" s="1">
        <v>2.1448</v>
      </c>
      <c r="AC89" s="1">
        <v>3.2332000000000001</v>
      </c>
      <c r="AD89" s="1">
        <v>2.4304000000000001</v>
      </c>
      <c r="AE89" s="28" t="s">
        <v>38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36</v>
      </c>
      <c r="C90" s="1">
        <v>10.944000000000001</v>
      </c>
      <c r="D90" s="1"/>
      <c r="E90" s="1">
        <v>2.72</v>
      </c>
      <c r="F90" s="1">
        <v>8.2119999999999997</v>
      </c>
      <c r="G90" s="7">
        <v>1</v>
      </c>
      <c r="H90" s="1">
        <v>55</v>
      </c>
      <c r="I90" s="1" t="s">
        <v>37</v>
      </c>
      <c r="J90" s="1">
        <v>2.9</v>
      </c>
      <c r="K90" s="1">
        <f t="shared" si="14"/>
        <v>-0.17999999999999972</v>
      </c>
      <c r="L90" s="1">
        <f t="shared" si="15"/>
        <v>2.72</v>
      </c>
      <c r="M90" s="1"/>
      <c r="N90" s="1"/>
      <c r="O90" s="1">
        <f t="shared" si="16"/>
        <v>0.54400000000000004</v>
      </c>
      <c r="P90" s="5"/>
      <c r="Q90" s="5"/>
      <c r="R90" s="1"/>
      <c r="S90" s="1">
        <f t="shared" si="17"/>
        <v>15.095588235294116</v>
      </c>
      <c r="T90" s="1">
        <f t="shared" si="18"/>
        <v>15.095588235294116</v>
      </c>
      <c r="U90" s="1">
        <v>0.26640000000000003</v>
      </c>
      <c r="V90" s="1">
        <v>0</v>
      </c>
      <c r="W90" s="1">
        <v>0.80920000000000003</v>
      </c>
      <c r="X90" s="1">
        <v>0.80920000000000003</v>
      </c>
      <c r="Y90" s="1">
        <v>0.8004</v>
      </c>
      <c r="Z90" s="1">
        <v>1.3260000000000001</v>
      </c>
      <c r="AA90" s="1">
        <v>0.53360000000000007</v>
      </c>
      <c r="AB90" s="1">
        <v>0.53479999999999994</v>
      </c>
      <c r="AC90" s="1">
        <v>1.3368</v>
      </c>
      <c r="AD90" s="1">
        <v>0.80719999999999992</v>
      </c>
      <c r="AE90" s="28" t="s">
        <v>38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6" t="s">
        <v>134</v>
      </c>
      <c r="B91" s="16" t="s">
        <v>36</v>
      </c>
      <c r="C91" s="16"/>
      <c r="D91" s="16"/>
      <c r="E91" s="16"/>
      <c r="F91" s="16"/>
      <c r="G91" s="17">
        <v>0</v>
      </c>
      <c r="H91" s="16">
        <v>60</v>
      </c>
      <c r="I91" s="16" t="s">
        <v>37</v>
      </c>
      <c r="J91" s="16"/>
      <c r="K91" s="16">
        <f t="shared" si="14"/>
        <v>0</v>
      </c>
      <c r="L91" s="16">
        <f t="shared" si="15"/>
        <v>0</v>
      </c>
      <c r="M91" s="16"/>
      <c r="N91" s="16"/>
      <c r="O91" s="16">
        <f t="shared" si="16"/>
        <v>0</v>
      </c>
      <c r="P91" s="18"/>
      <c r="Q91" s="18"/>
      <c r="R91" s="16"/>
      <c r="S91" s="16" t="e">
        <f t="shared" si="17"/>
        <v>#DIV/0!</v>
      </c>
      <c r="T91" s="16" t="e">
        <f t="shared" si="18"/>
        <v>#DIV/0!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 t="s">
        <v>43</v>
      </c>
      <c r="AF91" s="16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42</v>
      </c>
      <c r="C92" s="1">
        <v>39</v>
      </c>
      <c r="D92" s="1">
        <v>120</v>
      </c>
      <c r="E92" s="1">
        <v>14</v>
      </c>
      <c r="F92" s="1">
        <v>120</v>
      </c>
      <c r="G92" s="7">
        <v>0.3</v>
      </c>
      <c r="H92" s="1">
        <v>40</v>
      </c>
      <c r="I92" s="1" t="s">
        <v>37</v>
      </c>
      <c r="J92" s="1">
        <v>15</v>
      </c>
      <c r="K92" s="1">
        <f t="shared" si="14"/>
        <v>-1</v>
      </c>
      <c r="L92" s="1">
        <f t="shared" si="15"/>
        <v>14</v>
      </c>
      <c r="M92" s="1"/>
      <c r="N92" s="1">
        <v>57.799999999999983</v>
      </c>
      <c r="O92" s="1">
        <f t="shared" si="16"/>
        <v>2.8</v>
      </c>
      <c r="P92" s="5"/>
      <c r="Q92" s="5"/>
      <c r="R92" s="1"/>
      <c r="S92" s="1">
        <f t="shared" si="17"/>
        <v>63.5</v>
      </c>
      <c r="T92" s="1">
        <f t="shared" si="18"/>
        <v>63.5</v>
      </c>
      <c r="U92" s="1">
        <v>17.2</v>
      </c>
      <c r="V92" s="1">
        <v>19.2</v>
      </c>
      <c r="W92" s="1">
        <v>5.2</v>
      </c>
      <c r="X92" s="1">
        <v>2.4</v>
      </c>
      <c r="Y92" s="1">
        <v>11.4</v>
      </c>
      <c r="Z92" s="1">
        <v>12.6</v>
      </c>
      <c r="AA92" s="1">
        <v>6.8</v>
      </c>
      <c r="AB92" s="1">
        <v>5.4</v>
      </c>
      <c r="AC92" s="1">
        <v>1.8</v>
      </c>
      <c r="AD92" s="1">
        <v>2.2000000000000002</v>
      </c>
      <c r="AE92" s="1"/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42</v>
      </c>
      <c r="C93" s="1">
        <v>54</v>
      </c>
      <c r="D93" s="1">
        <v>84</v>
      </c>
      <c r="E93" s="1">
        <v>19</v>
      </c>
      <c r="F93" s="1">
        <v>109</v>
      </c>
      <c r="G93" s="7">
        <v>0.3</v>
      </c>
      <c r="H93" s="1">
        <v>40</v>
      </c>
      <c r="I93" s="1" t="s">
        <v>37</v>
      </c>
      <c r="J93" s="1">
        <v>28</v>
      </c>
      <c r="K93" s="1">
        <f t="shared" si="14"/>
        <v>-9</v>
      </c>
      <c r="L93" s="1">
        <f t="shared" si="15"/>
        <v>19</v>
      </c>
      <c r="M93" s="1"/>
      <c r="N93" s="1"/>
      <c r="O93" s="1">
        <f t="shared" si="16"/>
        <v>3.8</v>
      </c>
      <c r="P93" s="5"/>
      <c r="Q93" s="5"/>
      <c r="R93" s="1"/>
      <c r="S93" s="1">
        <f t="shared" si="17"/>
        <v>28.684210526315791</v>
      </c>
      <c r="T93" s="1">
        <f t="shared" si="18"/>
        <v>28.684210526315791</v>
      </c>
      <c r="U93" s="1">
        <v>6.4</v>
      </c>
      <c r="V93" s="1">
        <v>12.2</v>
      </c>
      <c r="W93" s="1">
        <v>9.4</v>
      </c>
      <c r="X93" s="1">
        <v>3</v>
      </c>
      <c r="Y93" s="1">
        <v>1.6</v>
      </c>
      <c r="Z93" s="1">
        <v>4.4000000000000004</v>
      </c>
      <c r="AA93" s="1">
        <v>11.6</v>
      </c>
      <c r="AB93" s="1">
        <v>8.8000000000000007</v>
      </c>
      <c r="AC93" s="1">
        <v>4.2</v>
      </c>
      <c r="AD93" s="1">
        <v>4</v>
      </c>
      <c r="AE93" s="28" t="s">
        <v>38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42</v>
      </c>
      <c r="C94" s="1">
        <v>7</v>
      </c>
      <c r="D94" s="1">
        <v>91</v>
      </c>
      <c r="E94" s="1">
        <v>27</v>
      </c>
      <c r="F94" s="1">
        <v>68</v>
      </c>
      <c r="G94" s="7">
        <v>0.3</v>
      </c>
      <c r="H94" s="1">
        <v>40</v>
      </c>
      <c r="I94" s="1" t="s">
        <v>37</v>
      </c>
      <c r="J94" s="1">
        <v>35</v>
      </c>
      <c r="K94" s="1">
        <f t="shared" si="14"/>
        <v>-8</v>
      </c>
      <c r="L94" s="1">
        <f t="shared" si="15"/>
        <v>27</v>
      </c>
      <c r="M94" s="1"/>
      <c r="N94" s="1"/>
      <c r="O94" s="1">
        <f t="shared" si="16"/>
        <v>5.4</v>
      </c>
      <c r="P94" s="5"/>
      <c r="Q94" s="5"/>
      <c r="R94" s="1"/>
      <c r="S94" s="1">
        <f t="shared" si="17"/>
        <v>12.592592592592592</v>
      </c>
      <c r="T94" s="1">
        <f t="shared" si="18"/>
        <v>12.592592592592592</v>
      </c>
      <c r="U94" s="1">
        <v>3.4</v>
      </c>
      <c r="V94" s="1">
        <v>4.8</v>
      </c>
      <c r="W94" s="1">
        <v>9.1999999999999993</v>
      </c>
      <c r="X94" s="1">
        <v>7.6</v>
      </c>
      <c r="Y94" s="1">
        <v>4.5999999999999996</v>
      </c>
      <c r="Z94" s="1">
        <v>6.6</v>
      </c>
      <c r="AA94" s="1">
        <v>8.6</v>
      </c>
      <c r="AB94" s="1">
        <v>5.6</v>
      </c>
      <c r="AC94" s="1">
        <v>3.4</v>
      </c>
      <c r="AD94" s="1">
        <v>7.6</v>
      </c>
      <c r="AE94" s="1"/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1" t="s">
        <v>138</v>
      </c>
      <c r="B95" s="21" t="s">
        <v>36</v>
      </c>
      <c r="C95" s="21">
        <v>312.22800000000001</v>
      </c>
      <c r="D95" s="21">
        <v>970.202</v>
      </c>
      <c r="E95" s="21">
        <v>544.62099999999998</v>
      </c>
      <c r="F95" s="21">
        <v>627.39</v>
      </c>
      <c r="G95" s="22">
        <v>1</v>
      </c>
      <c r="H95" s="21">
        <v>40</v>
      </c>
      <c r="I95" s="21" t="s">
        <v>37</v>
      </c>
      <c r="J95" s="21">
        <v>510.39800000000002</v>
      </c>
      <c r="K95" s="21">
        <f t="shared" si="14"/>
        <v>34.222999999999956</v>
      </c>
      <c r="L95" s="21">
        <f t="shared" si="15"/>
        <v>446.48500000000001</v>
      </c>
      <c r="M95" s="21">
        <v>98.135999999999996</v>
      </c>
      <c r="N95" s="21">
        <v>490.2970000000002</v>
      </c>
      <c r="O95" s="21">
        <f t="shared" si="16"/>
        <v>89.296999999999997</v>
      </c>
      <c r="P95" s="23"/>
      <c r="Q95" s="23"/>
      <c r="R95" s="21"/>
      <c r="S95" s="21">
        <f t="shared" si="17"/>
        <v>12.516512312843659</v>
      </c>
      <c r="T95" s="21">
        <f t="shared" si="18"/>
        <v>12.516512312843659</v>
      </c>
      <c r="U95" s="21">
        <v>115.07559999999999</v>
      </c>
      <c r="V95" s="21">
        <v>109.7838</v>
      </c>
      <c r="W95" s="21">
        <v>83.742199999999997</v>
      </c>
      <c r="X95" s="21">
        <v>83.544600000000003</v>
      </c>
      <c r="Y95" s="21">
        <v>98.155400000000014</v>
      </c>
      <c r="Z95" s="21">
        <v>96.711200000000005</v>
      </c>
      <c r="AA95" s="21">
        <v>77.331000000000003</v>
      </c>
      <c r="AB95" s="21">
        <v>81.289599999999993</v>
      </c>
      <c r="AC95" s="21">
        <v>83.074399999999997</v>
      </c>
      <c r="AD95" s="21">
        <v>92.516999999999996</v>
      </c>
      <c r="AE95" s="21" t="s">
        <v>58</v>
      </c>
      <c r="AF95" s="2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42</v>
      </c>
      <c r="C96" s="1">
        <v>225</v>
      </c>
      <c r="D96" s="1"/>
      <c r="E96" s="1">
        <v>93</v>
      </c>
      <c r="F96" s="1">
        <v>111</v>
      </c>
      <c r="G96" s="7">
        <v>0.3</v>
      </c>
      <c r="H96" s="1">
        <v>40</v>
      </c>
      <c r="I96" s="1" t="s">
        <v>37</v>
      </c>
      <c r="J96" s="1">
        <v>96</v>
      </c>
      <c r="K96" s="1">
        <f t="shared" si="14"/>
        <v>-3</v>
      </c>
      <c r="L96" s="1">
        <f t="shared" si="15"/>
        <v>93</v>
      </c>
      <c r="M96" s="1"/>
      <c r="N96" s="1"/>
      <c r="O96" s="1">
        <f t="shared" si="16"/>
        <v>18.600000000000001</v>
      </c>
      <c r="P96" s="5">
        <f>9*O96-N96-F96</f>
        <v>56.400000000000006</v>
      </c>
      <c r="Q96" s="5"/>
      <c r="R96" s="1"/>
      <c r="S96" s="1">
        <f t="shared" si="17"/>
        <v>9</v>
      </c>
      <c r="T96" s="1">
        <f t="shared" si="18"/>
        <v>5.9677419354838701</v>
      </c>
      <c r="U96" s="1">
        <v>16.2</v>
      </c>
      <c r="V96" s="1">
        <v>12</v>
      </c>
      <c r="W96" s="1">
        <v>11.4</v>
      </c>
      <c r="X96" s="1">
        <v>9.1999999999999993</v>
      </c>
      <c r="Y96" s="1">
        <v>28.8</v>
      </c>
      <c r="Z96" s="1">
        <v>31.4</v>
      </c>
      <c r="AA96" s="1">
        <v>18.399999999999999</v>
      </c>
      <c r="AB96" s="1">
        <v>14.6</v>
      </c>
      <c r="AC96" s="1">
        <v>-0.8</v>
      </c>
      <c r="AD96" s="1">
        <v>-0.8</v>
      </c>
      <c r="AE96" s="14" t="s">
        <v>140</v>
      </c>
      <c r="AF96" s="1">
        <f>G96*P96</f>
        <v>16.920000000000002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42</v>
      </c>
      <c r="C97" s="1">
        <v>28</v>
      </c>
      <c r="D97" s="1">
        <v>48</v>
      </c>
      <c r="E97" s="1">
        <v>19</v>
      </c>
      <c r="F97" s="1">
        <v>48</v>
      </c>
      <c r="G97" s="7">
        <v>0.3</v>
      </c>
      <c r="H97" s="1">
        <v>40</v>
      </c>
      <c r="I97" s="1" t="s">
        <v>37</v>
      </c>
      <c r="J97" s="1">
        <v>24</v>
      </c>
      <c r="K97" s="1">
        <f t="shared" si="14"/>
        <v>-5</v>
      </c>
      <c r="L97" s="1">
        <f t="shared" si="15"/>
        <v>19</v>
      </c>
      <c r="M97" s="1"/>
      <c r="N97" s="1">
        <v>47.399999999999991</v>
      </c>
      <c r="O97" s="1">
        <f t="shared" si="16"/>
        <v>3.8</v>
      </c>
      <c r="P97" s="5"/>
      <c r="Q97" s="5"/>
      <c r="R97" s="1"/>
      <c r="S97" s="1">
        <f t="shared" si="17"/>
        <v>25.105263157894736</v>
      </c>
      <c r="T97" s="1">
        <f t="shared" si="18"/>
        <v>25.105263157894736</v>
      </c>
      <c r="U97" s="1">
        <v>9</v>
      </c>
      <c r="V97" s="1">
        <v>7.4</v>
      </c>
      <c r="W97" s="1">
        <v>4</v>
      </c>
      <c r="X97" s="1">
        <v>3.4</v>
      </c>
      <c r="Y97" s="1">
        <v>5.6</v>
      </c>
      <c r="Z97" s="1">
        <v>8.1999999999999993</v>
      </c>
      <c r="AA97" s="1">
        <v>2.4</v>
      </c>
      <c r="AB97" s="1">
        <v>-1</v>
      </c>
      <c r="AC97" s="1">
        <v>5</v>
      </c>
      <c r="AD97" s="1">
        <v>5.4</v>
      </c>
      <c r="AE97" s="1" t="s">
        <v>142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143</v>
      </c>
      <c r="B98" s="1" t="s">
        <v>36</v>
      </c>
      <c r="C98" s="1">
        <v>22.803999999999998</v>
      </c>
      <c r="D98" s="1">
        <v>25.189</v>
      </c>
      <c r="E98" s="1">
        <v>20.797999999999998</v>
      </c>
      <c r="F98" s="1">
        <v>24.379000000000001</v>
      </c>
      <c r="G98" s="7">
        <v>1</v>
      </c>
      <c r="H98" s="1">
        <v>45</v>
      </c>
      <c r="I98" s="1" t="s">
        <v>37</v>
      </c>
      <c r="J98" s="1">
        <v>20.7</v>
      </c>
      <c r="K98" s="1">
        <f t="shared" si="14"/>
        <v>9.7999999999998977E-2</v>
      </c>
      <c r="L98" s="1">
        <f t="shared" si="15"/>
        <v>20.797999999999998</v>
      </c>
      <c r="M98" s="1"/>
      <c r="N98" s="1">
        <v>5.7779999999999996</v>
      </c>
      <c r="O98" s="1">
        <f t="shared" si="16"/>
        <v>4.1595999999999993</v>
      </c>
      <c r="P98" s="5">
        <f t="shared" ref="P92:P99" si="19">10*O98-N98-F98</f>
        <v>11.438999999999989</v>
      </c>
      <c r="Q98" s="5"/>
      <c r="R98" s="1"/>
      <c r="S98" s="1">
        <f t="shared" si="17"/>
        <v>10</v>
      </c>
      <c r="T98" s="1">
        <f t="shared" si="18"/>
        <v>7.24997595922685</v>
      </c>
      <c r="U98" s="1">
        <v>4.21</v>
      </c>
      <c r="V98" s="1">
        <v>4.6204000000000001</v>
      </c>
      <c r="W98" s="1">
        <v>3.2395999999999998</v>
      </c>
      <c r="X98" s="1">
        <v>3.0175999999999998</v>
      </c>
      <c r="Y98" s="1">
        <v>4.2751999999999999</v>
      </c>
      <c r="Z98" s="1">
        <v>3.8944000000000001</v>
      </c>
      <c r="AA98" s="1">
        <v>2.5278</v>
      </c>
      <c r="AB98" s="1">
        <v>2.6461999999999999</v>
      </c>
      <c r="AC98" s="1">
        <v>4.2392000000000003</v>
      </c>
      <c r="AD98" s="1">
        <v>6.8632000000000009</v>
      </c>
      <c r="AE98" s="1"/>
      <c r="AF98" s="1">
        <f>G98*P98</f>
        <v>11.438999999999989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144</v>
      </c>
      <c r="B99" s="1" t="s">
        <v>42</v>
      </c>
      <c r="C99" s="1"/>
      <c r="D99" s="1">
        <v>72</v>
      </c>
      <c r="E99" s="1">
        <v>11</v>
      </c>
      <c r="F99" s="1">
        <v>58</v>
      </c>
      <c r="G99" s="7">
        <v>0.33</v>
      </c>
      <c r="H99" s="1">
        <v>40</v>
      </c>
      <c r="I99" s="1" t="s">
        <v>37</v>
      </c>
      <c r="J99" s="1">
        <v>15</v>
      </c>
      <c r="K99" s="1">
        <f t="shared" si="14"/>
        <v>-4</v>
      </c>
      <c r="L99" s="1">
        <f t="shared" si="15"/>
        <v>11</v>
      </c>
      <c r="M99" s="1"/>
      <c r="N99" s="1"/>
      <c r="O99" s="1">
        <f t="shared" si="16"/>
        <v>2.2000000000000002</v>
      </c>
      <c r="P99" s="5"/>
      <c r="Q99" s="5"/>
      <c r="R99" s="1"/>
      <c r="S99" s="1">
        <f t="shared" si="17"/>
        <v>26.36363636363636</v>
      </c>
      <c r="T99" s="1">
        <f t="shared" si="18"/>
        <v>26.36363636363636</v>
      </c>
      <c r="U99" s="1">
        <v>0</v>
      </c>
      <c r="V99" s="1">
        <v>2.2000000000000002</v>
      </c>
      <c r="W99" s="1">
        <v>5.6</v>
      </c>
      <c r="X99" s="1">
        <v>3.8</v>
      </c>
      <c r="Y99" s="1">
        <v>1.6</v>
      </c>
      <c r="Z99" s="1">
        <v>2.4</v>
      </c>
      <c r="AA99" s="1">
        <v>3.8</v>
      </c>
      <c r="AB99" s="1">
        <v>3</v>
      </c>
      <c r="AC99" s="1">
        <v>3.2</v>
      </c>
      <c r="AD99" s="1">
        <v>5.2</v>
      </c>
      <c r="AE99" s="1"/>
      <c r="AF99" s="1">
        <f>G99*P99</f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145</v>
      </c>
      <c r="B100" s="11" t="s">
        <v>42</v>
      </c>
      <c r="C100" s="11">
        <v>5</v>
      </c>
      <c r="D100" s="11"/>
      <c r="E100" s="11">
        <v>-1</v>
      </c>
      <c r="F100" s="11">
        <v>5</v>
      </c>
      <c r="G100" s="12">
        <v>0</v>
      </c>
      <c r="H100" s="11">
        <v>50</v>
      </c>
      <c r="I100" s="11" t="s">
        <v>90</v>
      </c>
      <c r="J100" s="11"/>
      <c r="K100" s="11">
        <f t="shared" si="14"/>
        <v>-1</v>
      </c>
      <c r="L100" s="11">
        <f t="shared" si="15"/>
        <v>-1</v>
      </c>
      <c r="M100" s="11"/>
      <c r="N100" s="11"/>
      <c r="O100" s="11">
        <f t="shared" si="16"/>
        <v>-0.2</v>
      </c>
      <c r="P100" s="13"/>
      <c r="Q100" s="13"/>
      <c r="R100" s="11"/>
      <c r="S100" s="11">
        <f t="shared" si="17"/>
        <v>-25</v>
      </c>
      <c r="T100" s="11">
        <f t="shared" si="18"/>
        <v>-25</v>
      </c>
      <c r="U100" s="11">
        <v>0</v>
      </c>
      <c r="V100" s="11">
        <v>0</v>
      </c>
      <c r="W100" s="11">
        <v>0</v>
      </c>
      <c r="X100" s="11">
        <v>0</v>
      </c>
      <c r="Y100" s="11">
        <v>0.4</v>
      </c>
      <c r="Z100" s="11">
        <v>0.6</v>
      </c>
      <c r="AA100" s="11">
        <v>0.8</v>
      </c>
      <c r="AB100" s="11">
        <v>0.6</v>
      </c>
      <c r="AC100" s="11">
        <v>0.4</v>
      </c>
      <c r="AD100" s="11">
        <v>0.4</v>
      </c>
      <c r="AE100" s="15" t="s">
        <v>147</v>
      </c>
      <c r="AF100" s="1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146</v>
      </c>
      <c r="B101" s="10" t="s">
        <v>42</v>
      </c>
      <c r="C101" s="10"/>
      <c r="D101" s="10">
        <v>42</v>
      </c>
      <c r="E101" s="10"/>
      <c r="F101" s="10">
        <v>42</v>
      </c>
      <c r="G101" s="7">
        <v>0.3</v>
      </c>
      <c r="H101" s="1">
        <v>40</v>
      </c>
      <c r="I101" s="1" t="s">
        <v>37</v>
      </c>
      <c r="J101" s="1"/>
      <c r="K101" s="1">
        <f t="shared" ref="K101" si="20">E101-J101</f>
        <v>0</v>
      </c>
      <c r="L101" s="1">
        <f t="shared" si="15"/>
        <v>0</v>
      </c>
      <c r="M101" s="1"/>
      <c r="N101" s="1"/>
      <c r="O101" s="1">
        <f t="shared" si="16"/>
        <v>0</v>
      </c>
      <c r="P101" s="5"/>
      <c r="Q101" s="5"/>
      <c r="R101" s="1"/>
      <c r="S101" s="1" t="e">
        <f t="shared" si="17"/>
        <v>#DIV/0!</v>
      </c>
      <c r="T101" s="1" t="e">
        <f t="shared" si="18"/>
        <v>#DIV/0!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/>
      <c r="AF101" s="1">
        <f>G101*P101</f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101" xr:uid="{25413EB6-7B12-48C5-A92D-7119E0AAEA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2025-03-26T14:01:23Z</dcterms:created>
  <dcterms:modified xsi:type="dcterms:W3CDTF">2025-03-26T14:14:12Z</dcterms:modified>
</cp:coreProperties>
</file>