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1BF8109D-ADF9-42A4-9E45-CF70D68776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Y382" i="1" s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Y236" i="1" s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Y22" i="1"/>
  <c r="B588" i="1" s="1"/>
  <c r="P22" i="1"/>
  <c r="H10" i="1"/>
  <c r="A9" i="1"/>
  <c r="F10" i="1" s="1"/>
  <c r="D7" i="1"/>
  <c r="Q6" i="1"/>
  <c r="P2" i="1"/>
  <c r="Y26" i="1" l="1"/>
  <c r="Y90" i="1"/>
  <c r="Y102" i="1"/>
  <c r="Y117" i="1"/>
  <c r="G588" i="1"/>
  <c r="Y139" i="1"/>
  <c r="Y145" i="1"/>
  <c r="BP142" i="1"/>
  <c r="BN142" i="1"/>
  <c r="Z142" i="1"/>
  <c r="Z144" i="1" s="1"/>
  <c r="BP159" i="1"/>
  <c r="BN159" i="1"/>
  <c r="Z159" i="1"/>
  <c r="BP177" i="1"/>
  <c r="BN177" i="1"/>
  <c r="Z177" i="1"/>
  <c r="BP201" i="1"/>
  <c r="BN201" i="1"/>
  <c r="Z201" i="1"/>
  <c r="BP213" i="1"/>
  <c r="BN213" i="1"/>
  <c r="Z213" i="1"/>
  <c r="BP217" i="1"/>
  <c r="BN217" i="1"/>
  <c r="Z217" i="1"/>
  <c r="Y224" i="1"/>
  <c r="BP221" i="1"/>
  <c r="BN221" i="1"/>
  <c r="Z221" i="1"/>
  <c r="Z223" i="1" s="1"/>
  <c r="BP234" i="1"/>
  <c r="BN234" i="1"/>
  <c r="Z234" i="1"/>
  <c r="BP239" i="1"/>
  <c r="BN239" i="1"/>
  <c r="Z239" i="1"/>
  <c r="Z240" i="1" s="1"/>
  <c r="L588" i="1"/>
  <c r="Y251" i="1"/>
  <c r="BP244" i="1"/>
  <c r="BN244" i="1"/>
  <c r="Z244" i="1"/>
  <c r="BP267" i="1"/>
  <c r="BN267" i="1"/>
  <c r="Z267" i="1"/>
  <c r="BP289" i="1"/>
  <c r="BN289" i="1"/>
  <c r="Z289" i="1"/>
  <c r="BP317" i="1"/>
  <c r="BN317" i="1"/>
  <c r="Z317" i="1"/>
  <c r="Y326" i="1"/>
  <c r="BP321" i="1"/>
  <c r="BN321" i="1"/>
  <c r="Z321" i="1"/>
  <c r="Y332" i="1"/>
  <c r="BP329" i="1"/>
  <c r="BN329" i="1"/>
  <c r="Z329" i="1"/>
  <c r="Y333" i="1"/>
  <c r="BP343" i="1"/>
  <c r="BN343" i="1"/>
  <c r="Z343" i="1"/>
  <c r="Y345" i="1"/>
  <c r="H9" i="1"/>
  <c r="A10" i="1"/>
  <c r="X581" i="1"/>
  <c r="Y40" i="1"/>
  <c r="Y55" i="1"/>
  <c r="Y63" i="1"/>
  <c r="Y69" i="1"/>
  <c r="Y77" i="1"/>
  <c r="Y83" i="1"/>
  <c r="Y111" i="1"/>
  <c r="Y128" i="1"/>
  <c r="Y134" i="1"/>
  <c r="Y140" i="1"/>
  <c r="BP180" i="1"/>
  <c r="BN180" i="1"/>
  <c r="Z180" i="1"/>
  <c r="Y184" i="1"/>
  <c r="BP189" i="1"/>
  <c r="BN189" i="1"/>
  <c r="Z189" i="1"/>
  <c r="Z190" i="1" s="1"/>
  <c r="Y196" i="1"/>
  <c r="BP193" i="1"/>
  <c r="BN193" i="1"/>
  <c r="Z193" i="1"/>
  <c r="Z195" i="1" s="1"/>
  <c r="BP205" i="1"/>
  <c r="BN205" i="1"/>
  <c r="Z205" i="1"/>
  <c r="Y207" i="1"/>
  <c r="Y218" i="1"/>
  <c r="BP209" i="1"/>
  <c r="BN209" i="1"/>
  <c r="Z209" i="1"/>
  <c r="Y219" i="1"/>
  <c r="BP230" i="1"/>
  <c r="BN230" i="1"/>
  <c r="Z230" i="1"/>
  <c r="Y241" i="1"/>
  <c r="BP248" i="1"/>
  <c r="BN248" i="1"/>
  <c r="Z248" i="1"/>
  <c r="Y271" i="1"/>
  <c r="Z290" i="1"/>
  <c r="Y319" i="1"/>
  <c r="BP325" i="1"/>
  <c r="BN325" i="1"/>
  <c r="Z325" i="1"/>
  <c r="Y327" i="1"/>
  <c r="Z345" i="1"/>
  <c r="BP380" i="1"/>
  <c r="BN380" i="1"/>
  <c r="Z380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Z55" i="1" s="1"/>
  <c r="BN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Z90" i="1" s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Z110" i="1" s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Z271" i="1" s="1"/>
  <c r="BP305" i="1"/>
  <c r="BN305" i="1"/>
  <c r="Z305" i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Z311" i="1" s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Z447" i="1" s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34" i="1" l="1"/>
  <c r="Z515" i="1"/>
  <c r="Z504" i="1"/>
  <c r="Y579" i="1"/>
  <c r="Z332" i="1"/>
  <c r="Z326" i="1"/>
  <c r="Y582" i="1"/>
  <c r="Z553" i="1"/>
  <c r="Z568" i="1"/>
  <c r="Z429" i="1"/>
  <c r="Z206" i="1"/>
  <c r="Z184" i="1"/>
  <c r="Z128" i="1"/>
  <c r="Z77" i="1"/>
  <c r="Y578" i="1"/>
  <c r="Y580" i="1"/>
  <c r="Z26" i="1"/>
  <c r="Z218" i="1"/>
  <c r="Z250" i="1"/>
  <c r="Y581" i="1" l="1"/>
  <c r="Z583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<sst xmlns="http://schemas.openxmlformats.org/spreadsheetml/2006/main" count="2708" uniqueCount="971">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</sst>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70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0</v>
      </c>
      <c r="Y372" s="671">
        <f>IFERROR(SUM(Y361:Y370),"0")</f>
        <v>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2750</v>
      </c>
      <c r="Y403" s="670">
        <f>IFERROR(IF(X403="",0,CEILING((X403/$H403),1)*$H403),"")</f>
        <v>2754</v>
      </c>
      <c r="Z403" s="36">
        <f>IFERROR(IF(Y403=0,"",ROUNDUP(Y403/H403,0)*0.01898),"")</f>
        <v>5.8078799999999999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2908.5833333333335</v>
      </c>
      <c r="BN403" s="64">
        <f>IFERROR(Y403*I403/H403,"0")</f>
        <v>2912.8140000000003</v>
      </c>
      <c r="BO403" s="64">
        <f>IFERROR(1/J403*(X403/H403),"0")</f>
        <v>4.7743055555555554</v>
      </c>
      <c r="BP403" s="64">
        <f>IFERROR(1/J403*(Y403/H403),"0")</f>
        <v>4.78125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305.55555555555554</v>
      </c>
      <c r="Y408" s="671">
        <f>IFERROR(Y403/H403,"0")+IFERROR(Y404/H404,"0")+IFERROR(Y405/H405,"0")+IFERROR(Y406/H406,"0")+IFERROR(Y407/H407,"0")</f>
        <v>306</v>
      </c>
      <c r="Z408" s="671">
        <f>IFERROR(IF(Z403="",0,Z403),"0")+IFERROR(IF(Z404="",0,Z404),"0")+IFERROR(IF(Z405="",0,Z405),"0")+IFERROR(IF(Z406="",0,Z406),"0")+IFERROR(IF(Z407="",0,Z407),"0")</f>
        <v>5.8078799999999999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2750</v>
      </c>
      <c r="Y409" s="671">
        <f>IFERROR(SUM(Y403:Y407),"0")</f>
        <v>2754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2750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2754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2908.5833333333335</v>
      </c>
      <c r="Y579" s="671">
        <f>IFERROR(SUM(BN22:BN575),"0")</f>
        <v>2912.8140000000003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5</v>
      </c>
      <c r="Y580" s="38">
        <f>ROUNDUP(SUM(BP22:BP575),0)</f>
        <v>5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3033.5833333333335</v>
      </c>
      <c r="Y581" s="671">
        <f>GrossWeightTotalR+PalletQtyTotalR*25</f>
        <v>3037.8140000000003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305.55555555555554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306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5.8078799999999999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2754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2025-03-27T07:53:51Z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