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КИ филиалы\"/>
    </mc:Choice>
  </mc:AlternateContent>
  <xr:revisionPtr revIDLastSave="0" documentId="13_ncr:1_{953B42B0-6F07-452E-B967-7FC107EB83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E50" i="1"/>
  <c r="O7" i="1"/>
  <c r="O8" i="1"/>
  <c r="O9" i="1"/>
  <c r="O10" i="1"/>
  <c r="O11" i="1"/>
  <c r="O12" i="1"/>
  <c r="P12" i="1" s="1"/>
  <c r="O13" i="1"/>
  <c r="O14" i="1"/>
  <c r="S14" i="1" s="1"/>
  <c r="O15" i="1"/>
  <c r="O16" i="1"/>
  <c r="P16" i="1" s="1"/>
  <c r="O17" i="1"/>
  <c r="P17" i="1" s="1"/>
  <c r="O18" i="1"/>
  <c r="O19" i="1"/>
  <c r="P19" i="1" s="1"/>
  <c r="O20" i="1"/>
  <c r="O21" i="1"/>
  <c r="P21" i="1" s="1"/>
  <c r="O22" i="1"/>
  <c r="P22" i="1" s="1"/>
  <c r="O23" i="1"/>
  <c r="P23" i="1" s="1"/>
  <c r="O24" i="1"/>
  <c r="P24" i="1" s="1"/>
  <c r="O25" i="1"/>
  <c r="P25" i="1" s="1"/>
  <c r="O26" i="1"/>
  <c r="O27" i="1"/>
  <c r="P27" i="1" s="1"/>
  <c r="O28" i="1"/>
  <c r="O29" i="1"/>
  <c r="O30" i="1"/>
  <c r="O31" i="1"/>
  <c r="P31" i="1" s="1"/>
  <c r="O32" i="1"/>
  <c r="O33" i="1"/>
  <c r="P33" i="1" s="1"/>
  <c r="O34" i="1"/>
  <c r="O35" i="1"/>
  <c r="P35" i="1" s="1"/>
  <c r="O36" i="1"/>
  <c r="O37" i="1"/>
  <c r="P37" i="1" s="1"/>
  <c r="O38" i="1"/>
  <c r="O39" i="1"/>
  <c r="P39" i="1" s="1"/>
  <c r="O40" i="1"/>
  <c r="O41" i="1"/>
  <c r="P41" i="1" s="1"/>
  <c r="O42" i="1"/>
  <c r="O43" i="1"/>
  <c r="O44" i="1"/>
  <c r="O45" i="1"/>
  <c r="P45" i="1" s="1"/>
  <c r="O46" i="1"/>
  <c r="O47" i="1"/>
  <c r="S47" i="1" s="1"/>
  <c r="O48" i="1"/>
  <c r="O49" i="1"/>
  <c r="O50" i="1"/>
  <c r="O51" i="1"/>
  <c r="O52" i="1"/>
  <c r="O53" i="1"/>
  <c r="O54" i="1"/>
  <c r="O55" i="1"/>
  <c r="S55" i="1" s="1"/>
  <c r="O56" i="1"/>
  <c r="O57" i="1"/>
  <c r="P57" i="1" s="1"/>
  <c r="O58" i="1"/>
  <c r="O59" i="1"/>
  <c r="P59" i="1" s="1"/>
  <c r="O60" i="1"/>
  <c r="O61" i="1"/>
  <c r="P61" i="1" s="1"/>
  <c r="O62" i="1"/>
  <c r="O63" i="1"/>
  <c r="O64" i="1"/>
  <c r="O65" i="1"/>
  <c r="P65" i="1" s="1"/>
  <c r="O66" i="1"/>
  <c r="O67" i="1"/>
  <c r="O68" i="1"/>
  <c r="O69" i="1"/>
  <c r="P69" i="1" s="1"/>
  <c r="O70" i="1"/>
  <c r="O71" i="1"/>
  <c r="O72" i="1"/>
  <c r="O73" i="1"/>
  <c r="O74" i="1"/>
  <c r="P74" i="1" s="1"/>
  <c r="O75" i="1"/>
  <c r="P75" i="1" s="1"/>
  <c r="O76" i="1"/>
  <c r="S76" i="1" s="1"/>
  <c r="O77" i="1"/>
  <c r="S77" i="1" s="1"/>
  <c r="O78" i="1"/>
  <c r="P78" i="1" s="1"/>
  <c r="O79" i="1"/>
  <c r="P79" i="1" s="1"/>
  <c r="O80" i="1"/>
  <c r="P80" i="1" s="1"/>
  <c r="O81" i="1"/>
  <c r="P81" i="1" s="1"/>
  <c r="O82" i="1"/>
  <c r="S82" i="1" s="1"/>
  <c r="O83" i="1"/>
  <c r="S83" i="1" s="1"/>
  <c r="O84" i="1"/>
  <c r="S84" i="1" s="1"/>
  <c r="O85" i="1"/>
  <c r="O86" i="1"/>
  <c r="S86" i="1" s="1"/>
  <c r="O87" i="1"/>
  <c r="S87" i="1" s="1"/>
  <c r="O88" i="1"/>
  <c r="O89" i="1"/>
  <c r="P89" i="1" s="1"/>
  <c r="O90" i="1"/>
  <c r="S90" i="1" s="1"/>
  <c r="O91" i="1"/>
  <c r="P91" i="1" s="1"/>
  <c r="O92" i="1"/>
  <c r="O93" i="1"/>
  <c r="T93" i="1" s="1"/>
  <c r="O94" i="1"/>
  <c r="T94" i="1" s="1"/>
  <c r="O95" i="1"/>
  <c r="T95" i="1" s="1"/>
  <c r="O6" i="1"/>
  <c r="P93" i="1" l="1"/>
  <c r="S93" i="1" s="1"/>
  <c r="P64" i="1"/>
  <c r="AF64" i="1" s="1"/>
  <c r="P6" i="1"/>
  <c r="S6" i="1" s="1"/>
  <c r="T92" i="1"/>
  <c r="P92" i="1"/>
  <c r="AF92" i="1" s="1"/>
  <c r="P88" i="1"/>
  <c r="S88" i="1" s="1"/>
  <c r="S80" i="1"/>
  <c r="S78" i="1"/>
  <c r="S74" i="1"/>
  <c r="S72" i="1"/>
  <c r="S70" i="1"/>
  <c r="P68" i="1"/>
  <c r="S68" i="1" s="1"/>
  <c r="P8" i="1"/>
  <c r="S8" i="1" s="1"/>
  <c r="P10" i="1"/>
  <c r="S10" i="1" s="1"/>
  <c r="S12" i="1"/>
  <c r="P48" i="1"/>
  <c r="S48" i="1" s="1"/>
  <c r="P50" i="1"/>
  <c r="S50" i="1" s="1"/>
  <c r="P52" i="1"/>
  <c r="S52" i="1" s="1"/>
  <c r="P54" i="1"/>
  <c r="S54" i="1" s="1"/>
  <c r="S7" i="1"/>
  <c r="P9" i="1"/>
  <c r="S9" i="1" s="1"/>
  <c r="S11" i="1"/>
  <c r="P13" i="1"/>
  <c r="S13" i="1" s="1"/>
  <c r="S16" i="1"/>
  <c r="P18" i="1"/>
  <c r="S18" i="1" s="1"/>
  <c r="P20" i="1"/>
  <c r="S20" i="1" s="1"/>
  <c r="S22" i="1"/>
  <c r="S24" i="1"/>
  <c r="P26" i="1"/>
  <c r="S26" i="1" s="1"/>
  <c r="S28" i="1"/>
  <c r="S30" i="1"/>
  <c r="S32" i="1"/>
  <c r="P34" i="1"/>
  <c r="S34" i="1" s="1"/>
  <c r="P36" i="1"/>
  <c r="S36" i="1" s="1"/>
  <c r="S38" i="1"/>
  <c r="P40" i="1"/>
  <c r="S40" i="1" s="1"/>
  <c r="P42" i="1"/>
  <c r="S42" i="1" s="1"/>
  <c r="P44" i="1"/>
  <c r="S44" i="1" s="1"/>
  <c r="P46" i="1"/>
  <c r="S46" i="1" s="1"/>
  <c r="S49" i="1"/>
  <c r="P51" i="1"/>
  <c r="S51" i="1" s="1"/>
  <c r="P53" i="1"/>
  <c r="S53" i="1" s="1"/>
  <c r="P56" i="1"/>
  <c r="S56" i="1" s="1"/>
  <c r="P58" i="1"/>
  <c r="S58" i="1" s="1"/>
  <c r="P60" i="1"/>
  <c r="S60" i="1" s="1"/>
  <c r="S62" i="1"/>
  <c r="AF66" i="1"/>
  <c r="P85" i="1"/>
  <c r="AF85" i="1" s="1"/>
  <c r="S89" i="1"/>
  <c r="AF95" i="1"/>
  <c r="S91" i="1"/>
  <c r="S81" i="1"/>
  <c r="S79" i="1"/>
  <c r="S75" i="1"/>
  <c r="S73" i="1"/>
  <c r="S71" i="1"/>
  <c r="S69" i="1"/>
  <c r="S67" i="1"/>
  <c r="S65" i="1"/>
  <c r="S63" i="1"/>
  <c r="S61" i="1"/>
  <c r="S59" i="1"/>
  <c r="S5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64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AF91" i="1"/>
  <c r="K91" i="1"/>
  <c r="K90" i="1"/>
  <c r="AF89" i="1"/>
  <c r="K89" i="1"/>
  <c r="K88" i="1"/>
  <c r="K87" i="1"/>
  <c r="K86" i="1"/>
  <c r="K85" i="1"/>
  <c r="K84" i="1"/>
  <c r="K83" i="1"/>
  <c r="K82" i="1"/>
  <c r="AF81" i="1"/>
  <c r="K81" i="1"/>
  <c r="AF80" i="1"/>
  <c r="K80" i="1"/>
  <c r="AF79" i="1"/>
  <c r="K79" i="1"/>
  <c r="AF78" i="1"/>
  <c r="K78" i="1"/>
  <c r="K77" i="1"/>
  <c r="K76" i="1"/>
  <c r="AF75" i="1"/>
  <c r="K75" i="1"/>
  <c r="K74" i="1"/>
  <c r="AF73" i="1"/>
  <c r="K73" i="1"/>
  <c r="AF72" i="1"/>
  <c r="K72" i="1"/>
  <c r="AF71" i="1"/>
  <c r="K71" i="1"/>
  <c r="AF70" i="1"/>
  <c r="K70" i="1"/>
  <c r="AF69" i="1"/>
  <c r="K69" i="1"/>
  <c r="K68" i="1"/>
  <c r="AF67" i="1"/>
  <c r="K67" i="1"/>
  <c r="K66" i="1"/>
  <c r="AF65" i="1"/>
  <c r="K65" i="1"/>
  <c r="K64" i="1"/>
  <c r="AF63" i="1"/>
  <c r="K63" i="1"/>
  <c r="AF62" i="1"/>
  <c r="K62" i="1"/>
  <c r="AF61" i="1"/>
  <c r="K61" i="1"/>
  <c r="K60" i="1"/>
  <c r="AF59" i="1"/>
  <c r="K59" i="1"/>
  <c r="AF58" i="1"/>
  <c r="K58" i="1"/>
  <c r="AF57" i="1"/>
  <c r="K57" i="1"/>
  <c r="K56" i="1"/>
  <c r="K55" i="1"/>
  <c r="K54" i="1"/>
  <c r="K53" i="1"/>
  <c r="AF52" i="1"/>
  <c r="K52" i="1"/>
  <c r="K51" i="1"/>
  <c r="K50" i="1"/>
  <c r="K49" i="1"/>
  <c r="K48" i="1"/>
  <c r="K47" i="1"/>
  <c r="K46" i="1"/>
  <c r="AF45" i="1"/>
  <c r="K45" i="1"/>
  <c r="K44" i="1"/>
  <c r="AF43" i="1"/>
  <c r="K43" i="1"/>
  <c r="K42" i="1"/>
  <c r="AF41" i="1"/>
  <c r="K41" i="1"/>
  <c r="AF40" i="1"/>
  <c r="K40" i="1"/>
  <c r="AF39" i="1"/>
  <c r="K39" i="1"/>
  <c r="AF38" i="1"/>
  <c r="K38" i="1"/>
  <c r="AF37" i="1"/>
  <c r="K37" i="1"/>
  <c r="AF36" i="1"/>
  <c r="K36" i="1"/>
  <c r="AF35" i="1"/>
  <c r="K35" i="1"/>
  <c r="K34" i="1"/>
  <c r="AF33" i="1"/>
  <c r="K33" i="1"/>
  <c r="K32" i="1"/>
  <c r="AF31" i="1"/>
  <c r="K31" i="1"/>
  <c r="K30" i="1"/>
  <c r="AF29" i="1"/>
  <c r="K29" i="1"/>
  <c r="AF28" i="1"/>
  <c r="K28" i="1"/>
  <c r="AF27" i="1"/>
  <c r="K27" i="1"/>
  <c r="K26" i="1"/>
  <c r="AF25" i="1"/>
  <c r="K25" i="1"/>
  <c r="AF24" i="1"/>
  <c r="K24" i="1"/>
  <c r="AF23" i="1"/>
  <c r="K23" i="1"/>
  <c r="AF22" i="1"/>
  <c r="K22" i="1"/>
  <c r="AF21" i="1"/>
  <c r="K21" i="1"/>
  <c r="K20" i="1"/>
  <c r="AF19" i="1"/>
  <c r="K19" i="1"/>
  <c r="K18" i="1"/>
  <c r="AF17" i="1"/>
  <c r="K17" i="1"/>
  <c r="AF16" i="1"/>
  <c r="K16" i="1"/>
  <c r="AF15" i="1"/>
  <c r="K15" i="1"/>
  <c r="K14" i="1"/>
  <c r="K13" i="1"/>
  <c r="K12" i="1"/>
  <c r="K11" i="1"/>
  <c r="AF10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74" i="1" l="1"/>
  <c r="S92" i="1"/>
  <c r="AF68" i="1"/>
  <c r="AF88" i="1"/>
  <c r="AF6" i="1"/>
  <c r="AF20" i="1"/>
  <c r="AF32" i="1"/>
  <c r="AF44" i="1"/>
  <c r="AF48" i="1"/>
  <c r="AF9" i="1"/>
  <c r="AF13" i="1"/>
  <c r="AF51" i="1"/>
  <c r="S66" i="1"/>
  <c r="P5" i="1"/>
  <c r="AF18" i="1"/>
  <c r="AF26" i="1"/>
  <c r="AF30" i="1"/>
  <c r="AF34" i="1"/>
  <c r="AF42" i="1"/>
  <c r="AF46" i="1"/>
  <c r="AF56" i="1"/>
  <c r="AF60" i="1"/>
  <c r="AF93" i="1"/>
  <c r="S85" i="1"/>
  <c r="AF7" i="1"/>
  <c r="AF8" i="1"/>
  <c r="AF11" i="1"/>
  <c r="AF12" i="1"/>
  <c r="AF49" i="1"/>
  <c r="AF50" i="1"/>
  <c r="AF53" i="1"/>
  <c r="AF54" i="1"/>
  <c r="K5" i="1"/>
  <c r="AF5" i="1" l="1"/>
</calcChain>
</file>

<file path=xl/sharedStrings.xml><?xml version="1.0" encoding="utf-8"?>
<sst xmlns="http://schemas.openxmlformats.org/spreadsheetml/2006/main" count="367" uniqueCount="156">
  <si>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</si>
  <si>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</si>
  <si>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</si>
  <si>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</si>
  <si>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</si>
  <si>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</si>
  <si>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</si>
  <si>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</si>
  <si>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</si>
  <si>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</si>
  <si>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</si>
  <si>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</si>
  <si>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</si>
  <si>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</si>
  <si>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</si>
  <si>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</si>
  <si>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</si>
  <si>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</si>
  <si>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</si>
  <si>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</si>
  <si>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</si>
  <si>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</si>
  <si>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</si>
  <si>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</si>
  <si>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</si>
  <si>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</si>
  <si>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</si>
  <si>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</si>
  <si>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</si>
  <si>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</si>
  <si>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</si>
  <si>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</si>
  <si>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</si>
  <si>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</si>
  <si>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</si>
  <si>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</si>
  <si>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</si>
  <si>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</si>
  <si>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</si>
  <si>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</si>
  <si>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</si>
  <si>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</si>
  <si>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</si>
  <si>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</si>
  <si>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</si>
  <si>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</si>
  <si>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</si>
  <si>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</si>
  <si>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</si>
  <si>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</si>
  <si>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</si>
  <si>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</si>
  <si>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</si>
  <si>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</si>
  <si>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</si>
  <si>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>ТМА март / 26,03,25 филиал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</si>
  <si>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</si>
  <si>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</si>
  <si>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</si>
  <si>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</si>
  <si>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</si>
  <si>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</si>
  <si>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</si>
  <si>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</si>
  <si>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</si>
  <si>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март / 21,03,25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</si>
  <si>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</si>
  <si>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</si>
  <si>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>12,03,25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</si>
  <si>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</si>
  <si>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</si>
  <si>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</si>
  <si>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</si>
  <si>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</si>
  <si>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</si>
  <si>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</si>
  <si>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21,03,25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</si>
  <si>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</si>
  <si>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</si>
  <si>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</si>
  <si>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</si>
  <si>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</si>
  <si>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</si>
  <si>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</si>
  <si>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/ ТМА апрель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</si>
  <si>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</si>
  <si>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</si>
  <si>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</si>
  <si>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</si>
  <si>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</si>
  <si>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</si>
  <si>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</si>
  <si>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</si>
  <si>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</si>
  <si>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</si>
  <si>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</si>
  <si>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</si>
  <si>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</si>
  <si>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</si>
  <si>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</si>
  <si>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</si>
  <si>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</si>
  <si>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</si>
  <si>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</si>
  <si>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</si>
  <si>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</si>
  <si>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</si>
  <si>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</si>
  <si>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</si>
  <si>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</si>
  <si>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</si>
  <si>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</si>
  <si>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</si>
  <si>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</si>
  <si>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</si>
  <si>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</si>
  <si>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</si>
  <si>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</si>
  <si>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</si>
  <si>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</si>
  <si>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</si>
  <si>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</si>
  <si>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>необходимо увеличить продажи!!!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</si>
  <si>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</si>
  <si>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</si>
  <si>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</si>
  <si>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</si>
  <si>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</si>
  <si>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</si>
  <si>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</si>
  <si>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</si>
  <si>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</si>
  <si>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</si>
  <si>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</si>
  <si>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</si>
  <si>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</si>
  <si>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</si>
  <si>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</si>
  <si>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</si>
  <si>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</si>
  <si>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</si>
  <si>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</si>
  <si>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</si>
  <si>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</si>
  <si>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</si>
  <si>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</si>
  <si>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</si>
  <si>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</si>
  <si>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</si>
  <si>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</si>
  <si>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</si>
  <si>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</si>
  <si>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t>дубль на 394 / не правильно поставлен приход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</si>
  <si>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Spar / ПЕРЕМЕЩЕНИЕ ИЗ Донецка</t>
    </r>
  </si>
  <si>
    <t>сети / 12,03,25 филиал обнулил</t>
  </si>
  <si>
    <t>СПАР / 26,03,25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</si>
</sst>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38253.341999999997</v>
      </c>
      <c r="F5" s="4">
        <f>SUM(F6:F499)</f>
        <v>42540.033000000003</v>
      </c>
      <c r="G5" s="7"/>
      <c r="H5" s="1"/>
      <c r="I5" s="1"/>
      <c r="J5" s="4">
        <f>SUM(J6:J499)</f>
        <v>39240.159999999996</v>
      </c>
      <c r="K5" s="4">
        <f>SUM(K6:K499)</f>
        <v>-986.81800000000021</v>
      </c>
      <c r="L5" s="4">
        <f>SUM(L6:L499)</f>
        <v>0</v>
      </c>
      <c r="M5" s="4">
        <f>SUM(M6:M499)</f>
        <v>0</v>
      </c>
      <c r="N5" s="4">
        <f>SUM(N6:N499)</f>
        <v>19277.778199999993</v>
      </c>
      <c r="O5" s="4">
        <f>SUM(O6:O499)</f>
        <v>7650.6683999999996</v>
      </c>
      <c r="P5" s="4">
        <f>SUM(P6:P499)</f>
        <v>14882.173399999996</v>
      </c>
      <c r="Q5" s="4">
        <f>SUM(Q6:Q499)</f>
        <v>0</v>
      </c>
      <c r="R5" s="1"/>
      <c r="S5" s="1"/>
      <c r="T5" s="1"/>
      <c r="U5" s="4">
        <f>SUM(U6:U499)</f>
        <v>7324.4454000000014</v>
      </c>
      <c r="V5" s="4">
        <f>SUM(V6:V499)</f>
        <v>7249.4987999999994</v>
      </c>
      <c r="W5" s="4">
        <f>SUM(W6:W499)</f>
        <v>7102.0894000000008</v>
      </c>
      <c r="X5" s="4">
        <f>SUM(X6:X499)</f>
        <v>6112.3332</v>
      </c>
      <c r="Y5" s="4">
        <f>SUM(Y6:Y499)</f>
        <v>6331.464600000003</v>
      </c>
      <c r="Z5" s="4">
        <f>SUM(Z6:Z499)</f>
        <v>7260.2397999999994</v>
      </c>
      <c r="AA5" s="4">
        <f>SUM(AA6:AA499)</f>
        <v>7477.838600000001</v>
      </c>
      <c r="AB5" s="4">
        <f>SUM(AB6:AB499)</f>
        <v>7680.7965999999997</v>
      </c>
      <c r="AC5" s="4">
        <f>SUM(AC6:AC499)</f>
        <v>7410.4089999999987</v>
      </c>
      <c r="AD5" s="4">
        <f>SUM(AD6:AD499)</f>
        <v>7564.0430000000006</v>
      </c>
      <c r="AE5" s="1"/>
      <c r="AF5" s="4">
        <f>SUM(AF6:AF499)</f>
        <v>12118.268599999999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1207.347</v>
      </c>
      <c r="D6" s="1">
        <v>1664.86</v>
      </c>
      <c r="E6" s="1">
        <v>1169.193</v>
      </c>
      <c r="F6" s="1">
        <v>1338.2429999999999</v>
      </c>
      <c r="G6" s="7">
        <v>1</v>
      </c>
      <c r="H6" s="1">
        <v>50</v>
      </c>
      <c r="I6" s="1" t="s">
        <v>37</v>
      </c>
      <c r="J6" s="1">
        <v>1120.4000000000001</v>
      </c>
      <c r="K6" s="1">
        <f t="shared" ref="K6:K37" si="0">E6-J6</f>
        <v>48.792999999999893</v>
      </c>
      <c r="L6" s="1"/>
      <c r="M6" s="1"/>
      <c r="N6" s="1">
        <v>200</v>
      </c>
      <c r="O6" s="1">
        <f>E6/5</f>
        <v>233.83859999999999</v>
      </c>
      <c r="P6" s="5">
        <f>10*O6-N6-F6</f>
        <v>800.14300000000003</v>
      </c>
      <c r="Q6" s="5"/>
      <c r="R6" s="1"/>
      <c r="S6" s="1">
        <f>(F6+N6+P6)/O6</f>
        <v>10</v>
      </c>
      <c r="T6" s="1">
        <f>(F6+N6)/O6</f>
        <v>6.5782253229364187</v>
      </c>
      <c r="U6" s="1">
        <v>222.5736</v>
      </c>
      <c r="V6" s="1">
        <v>210.6986</v>
      </c>
      <c r="W6" s="1">
        <v>209.05520000000001</v>
      </c>
      <c r="X6" s="1">
        <v>174.72720000000001</v>
      </c>
      <c r="Y6" s="1">
        <v>192.51759999999999</v>
      </c>
      <c r="Z6" s="1">
        <v>204.0472</v>
      </c>
      <c r="AA6" s="1">
        <v>230.04660000000001</v>
      </c>
      <c r="AB6" s="1">
        <v>252.7114</v>
      </c>
      <c r="AC6" s="1">
        <v>206.4434</v>
      </c>
      <c r="AD6" s="1">
        <v>195.1386</v>
      </c>
      <c r="AE6" s="1" t="s">
        <v>38</v>
      </c>
      <c r="AF6" s="1">
        <f>G6*P6</f>
        <v>800.14300000000003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200.07300000000001</v>
      </c>
      <c r="D7" s="1">
        <v>907.101</v>
      </c>
      <c r="E7" s="1">
        <v>419.38</v>
      </c>
      <c r="F7" s="1">
        <v>574.35699999999997</v>
      </c>
      <c r="G7" s="7">
        <v>1</v>
      </c>
      <c r="H7" s="1">
        <v>45</v>
      </c>
      <c r="I7" s="1" t="s">
        <v>37</v>
      </c>
      <c r="J7" s="1">
        <v>437.45</v>
      </c>
      <c r="K7" s="1">
        <f t="shared" si="0"/>
        <v>-18.069999999999993</v>
      </c>
      <c r="L7" s="1"/>
      <c r="M7" s="1"/>
      <c r="N7" s="1">
        <v>400</v>
      </c>
      <c r="O7" s="1">
        <f t="shared" ref="O7:O70" si="1">E7/5</f>
        <v>83.876000000000005</v>
      </c>
      <c r="P7" s="5"/>
      <c r="Q7" s="5"/>
      <c r="R7" s="1"/>
      <c r="S7" s="1">
        <f t="shared" ref="S7:S70" si="2">(F7+N7+P7)/O7</f>
        <v>11.616636463350659</v>
      </c>
      <c r="T7" s="1">
        <f t="shared" ref="T7:T70" si="3">(F7+N7)/O7</f>
        <v>11.616636463350659</v>
      </c>
      <c r="U7" s="1">
        <v>75.0642</v>
      </c>
      <c r="V7" s="1">
        <v>88.833600000000004</v>
      </c>
      <c r="W7" s="1">
        <v>84.312600000000003</v>
      </c>
      <c r="X7" s="1">
        <v>49.2316</v>
      </c>
      <c r="Y7" s="1">
        <v>47.328200000000002</v>
      </c>
      <c r="Z7" s="1">
        <v>70.820799999999991</v>
      </c>
      <c r="AA7" s="1">
        <v>73.962599999999995</v>
      </c>
      <c r="AB7" s="1">
        <v>70.432600000000008</v>
      </c>
      <c r="AC7" s="1">
        <v>71.752600000000001</v>
      </c>
      <c r="AD7" s="1">
        <v>76.904200000000003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407.53300000000002</v>
      </c>
      <c r="D8" s="1">
        <v>658.40599999999995</v>
      </c>
      <c r="E8" s="1">
        <v>574.78</v>
      </c>
      <c r="F8" s="1">
        <v>366.98099999999999</v>
      </c>
      <c r="G8" s="7">
        <v>1</v>
      </c>
      <c r="H8" s="1">
        <v>45</v>
      </c>
      <c r="I8" s="1" t="s">
        <v>37</v>
      </c>
      <c r="J8" s="1">
        <v>558.85</v>
      </c>
      <c r="K8" s="1">
        <f t="shared" si="0"/>
        <v>15.92999999999995</v>
      </c>
      <c r="L8" s="1"/>
      <c r="M8" s="1"/>
      <c r="N8" s="1">
        <v>597.74839999999995</v>
      </c>
      <c r="O8" s="1">
        <f t="shared" si="1"/>
        <v>114.95599999999999</v>
      </c>
      <c r="P8" s="5">
        <f t="shared" ref="P7:P13" si="4">10*O8-N8-F8</f>
        <v>184.8306</v>
      </c>
      <c r="Q8" s="5"/>
      <c r="R8" s="1"/>
      <c r="S8" s="1">
        <f t="shared" si="2"/>
        <v>10</v>
      </c>
      <c r="T8" s="1">
        <f t="shared" si="3"/>
        <v>8.3921622185879823</v>
      </c>
      <c r="U8" s="1">
        <v>110.0158</v>
      </c>
      <c r="V8" s="1">
        <v>86.047600000000003</v>
      </c>
      <c r="W8" s="1">
        <v>79.21520000000001</v>
      </c>
      <c r="X8" s="1">
        <v>64.822599999999994</v>
      </c>
      <c r="Y8" s="1">
        <v>64.847000000000008</v>
      </c>
      <c r="Z8" s="1">
        <v>75.128599999999992</v>
      </c>
      <c r="AA8" s="1">
        <v>75.173400000000001</v>
      </c>
      <c r="AB8" s="1">
        <v>77.520799999999994</v>
      </c>
      <c r="AC8" s="1">
        <v>81.404200000000003</v>
      </c>
      <c r="AD8" s="1">
        <v>85.80080000000001</v>
      </c>
      <c r="AE8" s="1"/>
      <c r="AF8" s="1">
        <f>G8*P8</f>
        <v>184.8306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459</v>
      </c>
      <c r="D9" s="1">
        <v>282</v>
      </c>
      <c r="E9" s="1">
        <v>341</v>
      </c>
      <c r="F9" s="1">
        <v>317</v>
      </c>
      <c r="G9" s="7">
        <v>0.45</v>
      </c>
      <c r="H9" s="1">
        <v>45</v>
      </c>
      <c r="I9" s="1" t="s">
        <v>37</v>
      </c>
      <c r="J9" s="1">
        <v>360</v>
      </c>
      <c r="K9" s="1">
        <f t="shared" si="0"/>
        <v>-19</v>
      </c>
      <c r="L9" s="1"/>
      <c r="M9" s="1"/>
      <c r="N9" s="1">
        <v>298.60000000000002</v>
      </c>
      <c r="O9" s="1">
        <f t="shared" si="1"/>
        <v>68.2</v>
      </c>
      <c r="P9" s="5">
        <f t="shared" si="4"/>
        <v>66.399999999999977</v>
      </c>
      <c r="Q9" s="5"/>
      <c r="R9" s="1"/>
      <c r="S9" s="1">
        <f t="shared" si="2"/>
        <v>10</v>
      </c>
      <c r="T9" s="1">
        <f t="shared" si="3"/>
        <v>9.0263929618768319</v>
      </c>
      <c r="U9" s="1">
        <v>68.599999999999994</v>
      </c>
      <c r="V9" s="1">
        <v>60.4</v>
      </c>
      <c r="W9" s="1">
        <v>60.2</v>
      </c>
      <c r="X9" s="1">
        <v>53.8</v>
      </c>
      <c r="Y9" s="1">
        <v>54</v>
      </c>
      <c r="Z9" s="1">
        <v>55.6</v>
      </c>
      <c r="AA9" s="1">
        <v>52.8</v>
      </c>
      <c r="AB9" s="1">
        <v>58.2</v>
      </c>
      <c r="AC9" s="1">
        <v>60.2</v>
      </c>
      <c r="AD9" s="1">
        <v>64.599999999999994</v>
      </c>
      <c r="AE9" s="1"/>
      <c r="AF9" s="1">
        <f>G9*P9</f>
        <v>29.879999999999992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822</v>
      </c>
      <c r="D10" s="1">
        <v>630</v>
      </c>
      <c r="E10" s="1">
        <v>665</v>
      </c>
      <c r="F10" s="1">
        <v>557</v>
      </c>
      <c r="G10" s="7">
        <v>0.45</v>
      </c>
      <c r="H10" s="1">
        <v>45</v>
      </c>
      <c r="I10" s="1" t="s">
        <v>37</v>
      </c>
      <c r="J10" s="1">
        <v>695</v>
      </c>
      <c r="K10" s="1">
        <f t="shared" si="0"/>
        <v>-30</v>
      </c>
      <c r="L10" s="1"/>
      <c r="M10" s="1"/>
      <c r="N10" s="1">
        <v>700</v>
      </c>
      <c r="O10" s="1">
        <f t="shared" si="1"/>
        <v>133</v>
      </c>
      <c r="P10" s="5">
        <f t="shared" si="4"/>
        <v>73</v>
      </c>
      <c r="Q10" s="5"/>
      <c r="R10" s="1"/>
      <c r="S10" s="1">
        <f t="shared" si="2"/>
        <v>10</v>
      </c>
      <c r="T10" s="1">
        <f t="shared" si="3"/>
        <v>9.4511278195488728</v>
      </c>
      <c r="U10" s="1">
        <v>128.19999999999999</v>
      </c>
      <c r="V10" s="1">
        <v>111</v>
      </c>
      <c r="W10" s="1">
        <v>113.6</v>
      </c>
      <c r="X10" s="1">
        <v>105</v>
      </c>
      <c r="Y10" s="1">
        <v>109.8</v>
      </c>
      <c r="Z10" s="1">
        <v>127.2</v>
      </c>
      <c r="AA10" s="1">
        <v>132.4</v>
      </c>
      <c r="AB10" s="1">
        <v>135.6</v>
      </c>
      <c r="AC10" s="1">
        <v>144.4</v>
      </c>
      <c r="AD10" s="1">
        <v>158.6</v>
      </c>
      <c r="AE10" s="1"/>
      <c r="AF10" s="1">
        <f>G10*P10</f>
        <v>32.85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224</v>
      </c>
      <c r="D11" s="1">
        <v>15</v>
      </c>
      <c r="E11" s="1">
        <v>95</v>
      </c>
      <c r="F11" s="1">
        <v>90</v>
      </c>
      <c r="G11" s="7">
        <v>0.17</v>
      </c>
      <c r="H11" s="1">
        <v>180</v>
      </c>
      <c r="I11" s="1" t="s">
        <v>37</v>
      </c>
      <c r="J11" s="1">
        <v>96</v>
      </c>
      <c r="K11" s="1">
        <f t="shared" si="0"/>
        <v>-1</v>
      </c>
      <c r="L11" s="1"/>
      <c r="M11" s="1"/>
      <c r="N11" s="1">
        <v>105.2</v>
      </c>
      <c r="O11" s="1">
        <f t="shared" si="1"/>
        <v>19</v>
      </c>
      <c r="P11" s="5"/>
      <c r="Q11" s="5"/>
      <c r="R11" s="1"/>
      <c r="S11" s="1">
        <f t="shared" si="2"/>
        <v>10.273684210526316</v>
      </c>
      <c r="T11" s="1">
        <f t="shared" si="3"/>
        <v>10.273684210526316</v>
      </c>
      <c r="U11" s="1">
        <v>22.4</v>
      </c>
      <c r="V11" s="1">
        <v>16.8</v>
      </c>
      <c r="W11" s="1">
        <v>12.4</v>
      </c>
      <c r="X11" s="1">
        <v>22.2</v>
      </c>
      <c r="Y11" s="1">
        <v>21.2</v>
      </c>
      <c r="Z11" s="1">
        <v>15.2</v>
      </c>
      <c r="AA11" s="1">
        <v>12.4</v>
      </c>
      <c r="AB11" s="1">
        <v>8.6</v>
      </c>
      <c r="AC11" s="1">
        <v>16</v>
      </c>
      <c r="AD11" s="1">
        <v>20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113</v>
      </c>
      <c r="D12" s="1"/>
      <c r="E12" s="1">
        <v>73</v>
      </c>
      <c r="F12" s="1">
        <v>3</v>
      </c>
      <c r="G12" s="7">
        <v>0.3</v>
      </c>
      <c r="H12" s="1">
        <v>40</v>
      </c>
      <c r="I12" s="1" t="s">
        <v>37</v>
      </c>
      <c r="J12" s="1">
        <v>109</v>
      </c>
      <c r="K12" s="1">
        <f t="shared" si="0"/>
        <v>-36</v>
      </c>
      <c r="L12" s="1"/>
      <c r="M12" s="1"/>
      <c r="N12" s="1">
        <v>41</v>
      </c>
      <c r="O12" s="1">
        <f t="shared" si="1"/>
        <v>14.6</v>
      </c>
      <c r="P12" s="5">
        <f>9*O12-N12-F12</f>
        <v>87.4</v>
      </c>
      <c r="Q12" s="5"/>
      <c r="R12" s="1"/>
      <c r="S12" s="1">
        <f t="shared" si="2"/>
        <v>9</v>
      </c>
      <c r="T12" s="1">
        <f t="shared" si="3"/>
        <v>3.0136986301369864</v>
      </c>
      <c r="U12" s="1">
        <v>9</v>
      </c>
      <c r="V12" s="1">
        <v>8</v>
      </c>
      <c r="W12" s="1">
        <v>7.6</v>
      </c>
      <c r="X12" s="1">
        <v>10</v>
      </c>
      <c r="Y12" s="1">
        <v>9.1999999999999993</v>
      </c>
      <c r="Z12" s="1">
        <v>7</v>
      </c>
      <c r="AA12" s="1">
        <v>14.6</v>
      </c>
      <c r="AB12" s="1">
        <v>19.399999999999999</v>
      </c>
      <c r="AC12" s="1">
        <v>19.399999999999999</v>
      </c>
      <c r="AD12" s="1">
        <v>21</v>
      </c>
      <c r="AE12" s="1"/>
      <c r="AF12" s="1">
        <f>G12*P12</f>
        <v>26.220000000000002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314</v>
      </c>
      <c r="D13" s="1">
        <v>135</v>
      </c>
      <c r="E13" s="1">
        <v>144</v>
      </c>
      <c r="F13" s="1">
        <v>256</v>
      </c>
      <c r="G13" s="7">
        <v>0.17</v>
      </c>
      <c r="H13" s="1">
        <v>180</v>
      </c>
      <c r="I13" s="1" t="s">
        <v>37</v>
      </c>
      <c r="J13" s="1">
        <v>143</v>
      </c>
      <c r="K13" s="1">
        <f t="shared" si="0"/>
        <v>1</v>
      </c>
      <c r="L13" s="1"/>
      <c r="M13" s="1"/>
      <c r="N13" s="1">
        <v>0</v>
      </c>
      <c r="O13" s="1">
        <f t="shared" si="1"/>
        <v>28.8</v>
      </c>
      <c r="P13" s="5">
        <f t="shared" si="4"/>
        <v>32</v>
      </c>
      <c r="Q13" s="5"/>
      <c r="R13" s="1"/>
      <c r="S13" s="1">
        <f t="shared" si="2"/>
        <v>10</v>
      </c>
      <c r="T13" s="1">
        <f t="shared" si="3"/>
        <v>8.8888888888888893</v>
      </c>
      <c r="U13" s="1">
        <v>28.8</v>
      </c>
      <c r="V13" s="1">
        <v>36.200000000000003</v>
      </c>
      <c r="W13" s="1">
        <v>37.4</v>
      </c>
      <c r="X13" s="1">
        <v>40.200000000000003</v>
      </c>
      <c r="Y13" s="1">
        <v>37.6</v>
      </c>
      <c r="Z13" s="1">
        <v>39.200000000000003</v>
      </c>
      <c r="AA13" s="1">
        <v>45.2</v>
      </c>
      <c r="AB13" s="1">
        <v>39.799999999999997</v>
      </c>
      <c r="AC13" s="1">
        <v>37</v>
      </c>
      <c r="AD13" s="1">
        <v>43</v>
      </c>
      <c r="AE13" s="1"/>
      <c r="AF13" s="1">
        <f>G13*P13</f>
        <v>5.44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48</v>
      </c>
      <c r="B14" s="15" t="s">
        <v>42</v>
      </c>
      <c r="C14" s="15"/>
      <c r="D14" s="15"/>
      <c r="E14" s="15"/>
      <c r="F14" s="15"/>
      <c r="G14" s="16">
        <v>0</v>
      </c>
      <c r="H14" s="15">
        <v>50</v>
      </c>
      <c r="I14" s="15" t="s">
        <v>37</v>
      </c>
      <c r="J14" s="15"/>
      <c r="K14" s="15">
        <f t="shared" si="0"/>
        <v>0</v>
      </c>
      <c r="L14" s="15"/>
      <c r="M14" s="15"/>
      <c r="N14" s="15">
        <v>0</v>
      </c>
      <c r="O14" s="15">
        <f t="shared" si="1"/>
        <v>0</v>
      </c>
      <c r="P14" s="17"/>
      <c r="Q14" s="17"/>
      <c r="R14" s="15"/>
      <c r="S14" s="15" t="e">
        <f t="shared" si="2"/>
        <v>#DIV/0!</v>
      </c>
      <c r="T14" s="15" t="e">
        <f t="shared" si="3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-0.2</v>
      </c>
      <c r="AA14" s="15">
        <v>-0.2</v>
      </c>
      <c r="AB14" s="15">
        <v>-1</v>
      </c>
      <c r="AC14" s="15">
        <v>-1</v>
      </c>
      <c r="AD14" s="15">
        <v>1</v>
      </c>
      <c r="AE14" s="15" t="s">
        <v>49</v>
      </c>
      <c r="AF14" s="15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26</v>
      </c>
      <c r="D15" s="1">
        <v>24</v>
      </c>
      <c r="E15" s="1">
        <v>19</v>
      </c>
      <c r="F15" s="1">
        <v>25</v>
      </c>
      <c r="G15" s="7">
        <v>0.35</v>
      </c>
      <c r="H15" s="1">
        <v>50</v>
      </c>
      <c r="I15" s="1" t="s">
        <v>37</v>
      </c>
      <c r="J15" s="1">
        <v>22</v>
      </c>
      <c r="K15" s="1">
        <f t="shared" si="0"/>
        <v>-3</v>
      </c>
      <c r="L15" s="1"/>
      <c r="M15" s="1"/>
      <c r="N15" s="1">
        <v>15.4</v>
      </c>
      <c r="O15" s="1">
        <f t="shared" si="1"/>
        <v>3.8</v>
      </c>
      <c r="P15" s="5"/>
      <c r="Q15" s="5"/>
      <c r="R15" s="1"/>
      <c r="S15" s="1">
        <f t="shared" si="2"/>
        <v>10.631578947368421</v>
      </c>
      <c r="T15" s="1">
        <f t="shared" si="3"/>
        <v>10.631578947368421</v>
      </c>
      <c r="U15" s="1">
        <v>4</v>
      </c>
      <c r="V15" s="1">
        <v>3.6</v>
      </c>
      <c r="W15" s="1">
        <v>2.8</v>
      </c>
      <c r="X15" s="1">
        <v>3.6</v>
      </c>
      <c r="Y15" s="1">
        <v>3.6</v>
      </c>
      <c r="Z15" s="1">
        <v>6.6</v>
      </c>
      <c r="AA15" s="1">
        <v>6.2</v>
      </c>
      <c r="AB15" s="1">
        <v>-0.6</v>
      </c>
      <c r="AC15" s="1">
        <v>0</v>
      </c>
      <c r="AD15" s="1">
        <v>5.8</v>
      </c>
      <c r="AE15" s="1" t="s">
        <v>51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6" t="s">
        <v>52</v>
      </c>
      <c r="B16" s="26" t="s">
        <v>36</v>
      </c>
      <c r="C16" s="26">
        <v>757.09299999999996</v>
      </c>
      <c r="D16" s="26">
        <v>946.16499999999996</v>
      </c>
      <c r="E16" s="26">
        <v>802.33500000000004</v>
      </c>
      <c r="F16" s="26">
        <v>796.98699999999997</v>
      </c>
      <c r="G16" s="27">
        <v>1</v>
      </c>
      <c r="H16" s="26">
        <v>55</v>
      </c>
      <c r="I16" s="26" t="s">
        <v>37</v>
      </c>
      <c r="J16" s="26">
        <v>780.02499999999998</v>
      </c>
      <c r="K16" s="26">
        <f t="shared" si="0"/>
        <v>22.310000000000059</v>
      </c>
      <c r="L16" s="26"/>
      <c r="M16" s="26"/>
      <c r="N16" s="26">
        <v>359.07783999999992</v>
      </c>
      <c r="O16" s="26">
        <f t="shared" si="1"/>
        <v>160.46700000000001</v>
      </c>
      <c r="P16" s="28">
        <f>8*O16-N16-F16</f>
        <v>127.67116000000021</v>
      </c>
      <c r="Q16" s="28"/>
      <c r="R16" s="26"/>
      <c r="S16" s="26">
        <f t="shared" si="2"/>
        <v>8.0000000000000018</v>
      </c>
      <c r="T16" s="26">
        <f t="shared" si="3"/>
        <v>7.2043774732499513</v>
      </c>
      <c r="U16" s="26">
        <v>157.99100000000001</v>
      </c>
      <c r="V16" s="26">
        <v>144.5138</v>
      </c>
      <c r="W16" s="26">
        <v>143.2388</v>
      </c>
      <c r="X16" s="26">
        <v>124.5916</v>
      </c>
      <c r="Y16" s="26">
        <v>128.5864</v>
      </c>
      <c r="Z16" s="26">
        <v>156.54220000000001</v>
      </c>
      <c r="AA16" s="26">
        <v>148.0136</v>
      </c>
      <c r="AB16" s="26">
        <v>86.253</v>
      </c>
      <c r="AC16" s="26">
        <v>82.231799999999993</v>
      </c>
      <c r="AD16" s="26">
        <v>74.808599999999998</v>
      </c>
      <c r="AE16" s="26" t="s">
        <v>53</v>
      </c>
      <c r="AF16" s="26">
        <f>G16*P16</f>
        <v>127.67116000000021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6" t="s">
        <v>54</v>
      </c>
      <c r="B17" s="26" t="s">
        <v>36</v>
      </c>
      <c r="C17" s="26">
        <v>2550.6480000000001</v>
      </c>
      <c r="D17" s="26">
        <v>2931.3989999999999</v>
      </c>
      <c r="E17" s="26">
        <v>2382.2420000000002</v>
      </c>
      <c r="F17" s="26">
        <v>2715.5909999999999</v>
      </c>
      <c r="G17" s="27">
        <v>1</v>
      </c>
      <c r="H17" s="26">
        <v>50</v>
      </c>
      <c r="I17" s="26" t="s">
        <v>37</v>
      </c>
      <c r="J17" s="26">
        <v>2409.9</v>
      </c>
      <c r="K17" s="26">
        <f t="shared" si="0"/>
        <v>-27.657999999999902</v>
      </c>
      <c r="L17" s="26"/>
      <c r="M17" s="26"/>
      <c r="N17" s="26">
        <v>0</v>
      </c>
      <c r="O17" s="26">
        <f t="shared" si="1"/>
        <v>476.44840000000005</v>
      </c>
      <c r="P17" s="28">
        <f>8*O17-N17-F17</f>
        <v>1095.9962000000005</v>
      </c>
      <c r="Q17" s="28"/>
      <c r="R17" s="26"/>
      <c r="S17" s="26">
        <f t="shared" si="2"/>
        <v>8</v>
      </c>
      <c r="T17" s="26">
        <f t="shared" si="3"/>
        <v>5.6996539394402408</v>
      </c>
      <c r="U17" s="26">
        <v>459.03800000000001</v>
      </c>
      <c r="V17" s="26">
        <v>461.20319999999998</v>
      </c>
      <c r="W17" s="26">
        <v>455.66520000000003</v>
      </c>
      <c r="X17" s="26">
        <v>405.77159999999998</v>
      </c>
      <c r="Y17" s="26">
        <v>402.40120000000002</v>
      </c>
      <c r="Z17" s="26">
        <v>479.74540000000002</v>
      </c>
      <c r="AA17" s="26">
        <v>472.3818</v>
      </c>
      <c r="AB17" s="26">
        <v>328.16019999999997</v>
      </c>
      <c r="AC17" s="26">
        <v>337.84980000000002</v>
      </c>
      <c r="AD17" s="26">
        <v>386.88420000000002</v>
      </c>
      <c r="AE17" s="26" t="s">
        <v>55</v>
      </c>
      <c r="AF17" s="26">
        <f>G17*P17</f>
        <v>1095.9962000000005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36</v>
      </c>
      <c r="C18" s="1">
        <v>248.61600000000001</v>
      </c>
      <c r="D18" s="1">
        <v>120.78</v>
      </c>
      <c r="E18" s="1">
        <v>173.12200000000001</v>
      </c>
      <c r="F18" s="1">
        <v>151.91900000000001</v>
      </c>
      <c r="G18" s="7">
        <v>1</v>
      </c>
      <c r="H18" s="1">
        <v>60</v>
      </c>
      <c r="I18" s="1" t="s">
        <v>37</v>
      </c>
      <c r="J18" s="1">
        <v>167.71</v>
      </c>
      <c r="K18" s="1">
        <f t="shared" si="0"/>
        <v>5.4120000000000061</v>
      </c>
      <c r="L18" s="1"/>
      <c r="M18" s="1"/>
      <c r="N18" s="1">
        <v>100</v>
      </c>
      <c r="O18" s="1">
        <f t="shared" si="1"/>
        <v>34.624400000000001</v>
      </c>
      <c r="P18" s="5">
        <f t="shared" ref="P15:P46" si="5">10*O18-N18-F18</f>
        <v>94.325000000000017</v>
      </c>
      <c r="Q18" s="5"/>
      <c r="R18" s="1"/>
      <c r="S18" s="1">
        <f t="shared" si="2"/>
        <v>10</v>
      </c>
      <c r="T18" s="1">
        <f t="shared" si="3"/>
        <v>7.2757650674091101</v>
      </c>
      <c r="U18" s="1">
        <v>37.755200000000002</v>
      </c>
      <c r="V18" s="1">
        <v>28.684999999999999</v>
      </c>
      <c r="W18" s="1">
        <v>23.091000000000001</v>
      </c>
      <c r="X18" s="1">
        <v>31.021999999999998</v>
      </c>
      <c r="Y18" s="1">
        <v>33.302399999999999</v>
      </c>
      <c r="Z18" s="1">
        <v>28.489799999999999</v>
      </c>
      <c r="AA18" s="1">
        <v>27.704999999999998</v>
      </c>
      <c r="AB18" s="1">
        <v>33.787400000000012</v>
      </c>
      <c r="AC18" s="1">
        <v>32.773800000000001</v>
      </c>
      <c r="AD18" s="1">
        <v>29.477599999999999</v>
      </c>
      <c r="AE18" s="1"/>
      <c r="AF18" s="1">
        <f>G18*P18</f>
        <v>94.325000000000017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628.20500000000004</v>
      </c>
      <c r="D19" s="1">
        <v>599.74800000000005</v>
      </c>
      <c r="E19" s="1">
        <v>550.99400000000003</v>
      </c>
      <c r="F19" s="1">
        <v>551.76900000000001</v>
      </c>
      <c r="G19" s="7">
        <v>1</v>
      </c>
      <c r="H19" s="1">
        <v>60</v>
      </c>
      <c r="I19" s="1" t="s">
        <v>37</v>
      </c>
      <c r="J19" s="1">
        <v>560</v>
      </c>
      <c r="K19" s="1">
        <f t="shared" si="0"/>
        <v>-9.0059999999999718</v>
      </c>
      <c r="L19" s="1"/>
      <c r="M19" s="1"/>
      <c r="N19" s="1">
        <v>359.03444000000002</v>
      </c>
      <c r="O19" s="1">
        <f t="shared" si="1"/>
        <v>110.19880000000001</v>
      </c>
      <c r="P19" s="5">
        <f t="shared" si="5"/>
        <v>191.18456000000003</v>
      </c>
      <c r="Q19" s="5"/>
      <c r="R19" s="1"/>
      <c r="S19" s="1">
        <f t="shared" si="2"/>
        <v>10</v>
      </c>
      <c r="T19" s="1">
        <f t="shared" si="3"/>
        <v>8.2650939937639976</v>
      </c>
      <c r="U19" s="1">
        <v>104.9002</v>
      </c>
      <c r="V19" s="1">
        <v>91.626199999999997</v>
      </c>
      <c r="W19" s="1">
        <v>95.882800000000003</v>
      </c>
      <c r="X19" s="1">
        <v>86.835999999999999</v>
      </c>
      <c r="Y19" s="1">
        <v>84.484200000000001</v>
      </c>
      <c r="Z19" s="1">
        <v>85.857600000000005</v>
      </c>
      <c r="AA19" s="1">
        <v>79.802199999999999</v>
      </c>
      <c r="AB19" s="1">
        <v>69.794600000000003</v>
      </c>
      <c r="AC19" s="1">
        <v>72.757599999999996</v>
      </c>
      <c r="AD19" s="1">
        <v>88.82820000000001</v>
      </c>
      <c r="AE19" s="1"/>
      <c r="AF19" s="1">
        <f>G19*P19</f>
        <v>191.18456000000003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173.48599999999999</v>
      </c>
      <c r="D20" s="1">
        <v>226.124</v>
      </c>
      <c r="E20" s="1">
        <v>130.56700000000001</v>
      </c>
      <c r="F20" s="1">
        <v>211.261</v>
      </c>
      <c r="G20" s="7">
        <v>1</v>
      </c>
      <c r="H20" s="1">
        <v>60</v>
      </c>
      <c r="I20" s="1" t="s">
        <v>37</v>
      </c>
      <c r="J20" s="1">
        <v>128.82</v>
      </c>
      <c r="K20" s="1">
        <f t="shared" si="0"/>
        <v>1.7470000000000141</v>
      </c>
      <c r="L20" s="1"/>
      <c r="M20" s="1"/>
      <c r="N20" s="1">
        <v>38.201560000000001</v>
      </c>
      <c r="O20" s="1">
        <f t="shared" si="1"/>
        <v>26.113400000000002</v>
      </c>
      <c r="P20" s="5">
        <f t="shared" si="5"/>
        <v>11.671440000000018</v>
      </c>
      <c r="Q20" s="5"/>
      <c r="R20" s="1"/>
      <c r="S20" s="1">
        <f t="shared" si="2"/>
        <v>10</v>
      </c>
      <c r="T20" s="1">
        <f t="shared" si="3"/>
        <v>9.553047860485421</v>
      </c>
      <c r="U20" s="1">
        <v>28.6584</v>
      </c>
      <c r="V20" s="1">
        <v>31.215</v>
      </c>
      <c r="W20" s="1">
        <v>25.907800000000002</v>
      </c>
      <c r="X20" s="1">
        <v>25.0642</v>
      </c>
      <c r="Y20" s="1">
        <v>23.478200000000001</v>
      </c>
      <c r="Z20" s="1">
        <v>16.283200000000001</v>
      </c>
      <c r="AA20" s="1">
        <v>21.6372</v>
      </c>
      <c r="AB20" s="1">
        <v>29.497800000000002</v>
      </c>
      <c r="AC20" s="1">
        <v>27.126000000000001</v>
      </c>
      <c r="AD20" s="1">
        <v>31.8126</v>
      </c>
      <c r="AE20" s="1"/>
      <c r="AF20" s="1">
        <f>G20*P20</f>
        <v>11.671440000000018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59</v>
      </c>
      <c r="B21" s="23" t="s">
        <v>36</v>
      </c>
      <c r="C21" s="23">
        <v>1483.992</v>
      </c>
      <c r="D21" s="23">
        <v>2510.46</v>
      </c>
      <c r="E21" s="23">
        <v>1404.1089999999999</v>
      </c>
      <c r="F21" s="23">
        <v>2375.8519999999999</v>
      </c>
      <c r="G21" s="24">
        <v>1</v>
      </c>
      <c r="H21" s="23">
        <v>60</v>
      </c>
      <c r="I21" s="23" t="s">
        <v>37</v>
      </c>
      <c r="J21" s="23">
        <v>1349.375</v>
      </c>
      <c r="K21" s="23">
        <f t="shared" si="0"/>
        <v>54.733999999999924</v>
      </c>
      <c r="L21" s="23"/>
      <c r="M21" s="23"/>
      <c r="N21" s="23">
        <v>522.11490000000003</v>
      </c>
      <c r="O21" s="23">
        <f t="shared" si="1"/>
        <v>280.8218</v>
      </c>
      <c r="P21" s="25">
        <f>11*O21-N21-F21</f>
        <v>191.07290000000012</v>
      </c>
      <c r="Q21" s="25"/>
      <c r="R21" s="23"/>
      <c r="S21" s="23">
        <f t="shared" si="2"/>
        <v>11</v>
      </c>
      <c r="T21" s="23">
        <f t="shared" si="3"/>
        <v>10.319593777975927</v>
      </c>
      <c r="U21" s="23">
        <v>282.1146</v>
      </c>
      <c r="V21" s="23">
        <v>283.45979999999997</v>
      </c>
      <c r="W21" s="23">
        <v>281.43880000000001</v>
      </c>
      <c r="X21" s="23">
        <v>243.20779999999999</v>
      </c>
      <c r="Y21" s="23">
        <v>246.3004</v>
      </c>
      <c r="Z21" s="23">
        <v>258.69439999999997</v>
      </c>
      <c r="AA21" s="23">
        <v>253.22819999999999</v>
      </c>
      <c r="AB21" s="23">
        <v>280.7978</v>
      </c>
      <c r="AC21" s="23">
        <v>276.86579999999998</v>
      </c>
      <c r="AD21" s="23">
        <v>263.56119999999999</v>
      </c>
      <c r="AE21" s="23" t="s">
        <v>60</v>
      </c>
      <c r="AF21" s="23">
        <f>G21*P21</f>
        <v>191.07290000000012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3" t="s">
        <v>61</v>
      </c>
      <c r="B22" s="23" t="s">
        <v>36</v>
      </c>
      <c r="C22" s="23">
        <v>360.67500000000001</v>
      </c>
      <c r="D22" s="23">
        <v>477.06400000000002</v>
      </c>
      <c r="E22" s="23">
        <v>310.39299999999997</v>
      </c>
      <c r="F22" s="23">
        <v>468.64499999999998</v>
      </c>
      <c r="G22" s="24">
        <v>1</v>
      </c>
      <c r="H22" s="23">
        <v>60</v>
      </c>
      <c r="I22" s="23" t="s">
        <v>37</v>
      </c>
      <c r="J22" s="23">
        <v>298.68</v>
      </c>
      <c r="K22" s="23">
        <f t="shared" si="0"/>
        <v>11.712999999999965</v>
      </c>
      <c r="L22" s="23"/>
      <c r="M22" s="23"/>
      <c r="N22" s="23">
        <v>195.10720000000029</v>
      </c>
      <c r="O22" s="23">
        <f t="shared" si="1"/>
        <v>62.078599999999994</v>
      </c>
      <c r="P22" s="25">
        <f t="shared" ref="P22:P23" si="6">11*O22-N22-F22</f>
        <v>19.112399999999639</v>
      </c>
      <c r="Q22" s="25"/>
      <c r="R22" s="23"/>
      <c r="S22" s="23">
        <f t="shared" si="2"/>
        <v>10.999999999999998</v>
      </c>
      <c r="T22" s="23">
        <f t="shared" si="3"/>
        <v>10.692125788919213</v>
      </c>
      <c r="U22" s="23">
        <v>64.110600000000005</v>
      </c>
      <c r="V22" s="23">
        <v>58.368399999999987</v>
      </c>
      <c r="W22" s="23">
        <v>53.266599999999997</v>
      </c>
      <c r="X22" s="23">
        <v>39.108600000000003</v>
      </c>
      <c r="Y22" s="23">
        <v>41.738</v>
      </c>
      <c r="Z22" s="23">
        <v>74.789400000000001</v>
      </c>
      <c r="AA22" s="23">
        <v>83.188800000000001</v>
      </c>
      <c r="AB22" s="23">
        <v>116.6786</v>
      </c>
      <c r="AC22" s="23">
        <v>116.6052</v>
      </c>
      <c r="AD22" s="23">
        <v>127.098</v>
      </c>
      <c r="AE22" s="23" t="s">
        <v>62</v>
      </c>
      <c r="AF22" s="23">
        <f>G22*P22</f>
        <v>19.112399999999639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63</v>
      </c>
      <c r="B23" s="23" t="s">
        <v>36</v>
      </c>
      <c r="C23" s="23">
        <v>266.16800000000001</v>
      </c>
      <c r="D23" s="23">
        <v>464.79500000000002</v>
      </c>
      <c r="E23" s="23">
        <v>238.85300000000001</v>
      </c>
      <c r="F23" s="23">
        <v>431.99099999999999</v>
      </c>
      <c r="G23" s="24">
        <v>1</v>
      </c>
      <c r="H23" s="23">
        <v>60</v>
      </c>
      <c r="I23" s="23" t="s">
        <v>37</v>
      </c>
      <c r="J23" s="23">
        <v>236.58</v>
      </c>
      <c r="K23" s="23">
        <f t="shared" si="0"/>
        <v>2.2729999999999961</v>
      </c>
      <c r="L23" s="23"/>
      <c r="M23" s="23"/>
      <c r="N23" s="23">
        <v>45.997559999999943</v>
      </c>
      <c r="O23" s="23">
        <f t="shared" si="1"/>
        <v>47.770600000000002</v>
      </c>
      <c r="P23" s="25">
        <f t="shared" si="6"/>
        <v>47.488040000000012</v>
      </c>
      <c r="Q23" s="25"/>
      <c r="R23" s="23"/>
      <c r="S23" s="23">
        <f t="shared" si="2"/>
        <v>10.999999999999998</v>
      </c>
      <c r="T23" s="23">
        <f t="shared" si="3"/>
        <v>10.005914935127462</v>
      </c>
      <c r="U23" s="23">
        <v>47.9696</v>
      </c>
      <c r="V23" s="23">
        <v>51.037400000000012</v>
      </c>
      <c r="W23" s="23">
        <v>48.724600000000002</v>
      </c>
      <c r="X23" s="23">
        <v>38.2806</v>
      </c>
      <c r="Y23" s="23">
        <v>36.550400000000003</v>
      </c>
      <c r="Z23" s="23">
        <v>60.637</v>
      </c>
      <c r="AA23" s="23">
        <v>69.0946</v>
      </c>
      <c r="AB23" s="23">
        <v>119.038</v>
      </c>
      <c r="AC23" s="23">
        <v>118.2518</v>
      </c>
      <c r="AD23" s="23">
        <v>111.83159999999999</v>
      </c>
      <c r="AE23" s="23" t="s">
        <v>62</v>
      </c>
      <c r="AF23" s="23">
        <f>G23*P23</f>
        <v>47.488040000000012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6" t="s">
        <v>64</v>
      </c>
      <c r="B24" s="26" t="s">
        <v>36</v>
      </c>
      <c r="C24" s="26">
        <v>654.54100000000005</v>
      </c>
      <c r="D24" s="26">
        <v>627.69600000000003</v>
      </c>
      <c r="E24" s="26">
        <v>734.38</v>
      </c>
      <c r="F24" s="26">
        <v>427.63600000000002</v>
      </c>
      <c r="G24" s="27">
        <v>1</v>
      </c>
      <c r="H24" s="26">
        <v>60</v>
      </c>
      <c r="I24" s="26" t="s">
        <v>37</v>
      </c>
      <c r="J24" s="26">
        <v>720.2</v>
      </c>
      <c r="K24" s="26">
        <f t="shared" si="0"/>
        <v>14.17999999999995</v>
      </c>
      <c r="L24" s="26"/>
      <c r="M24" s="26"/>
      <c r="N24" s="26">
        <v>300</v>
      </c>
      <c r="O24" s="26">
        <f t="shared" si="1"/>
        <v>146.876</v>
      </c>
      <c r="P24" s="28">
        <f>8*O24-N24-F24</f>
        <v>447.37200000000001</v>
      </c>
      <c r="Q24" s="28"/>
      <c r="R24" s="26"/>
      <c r="S24" s="26">
        <f t="shared" si="2"/>
        <v>8</v>
      </c>
      <c r="T24" s="26">
        <f t="shared" si="3"/>
        <v>4.9540837168768208</v>
      </c>
      <c r="U24" s="26">
        <v>148.06540000000001</v>
      </c>
      <c r="V24" s="26">
        <v>129.44399999999999</v>
      </c>
      <c r="W24" s="26">
        <v>123.5772</v>
      </c>
      <c r="X24" s="26">
        <v>108.4508</v>
      </c>
      <c r="Y24" s="26">
        <v>112.6566</v>
      </c>
      <c r="Z24" s="26">
        <v>132.751</v>
      </c>
      <c r="AA24" s="26">
        <v>121.5416</v>
      </c>
      <c r="AB24" s="26">
        <v>58.943399999999997</v>
      </c>
      <c r="AC24" s="26">
        <v>56.558000000000007</v>
      </c>
      <c r="AD24" s="26">
        <v>62.283200000000001</v>
      </c>
      <c r="AE24" s="26" t="s">
        <v>65</v>
      </c>
      <c r="AF24" s="26">
        <f>G24*P24</f>
        <v>447.37200000000001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36</v>
      </c>
      <c r="C25" s="1">
        <v>251.34700000000001</v>
      </c>
      <c r="D25" s="1">
        <v>379.07400000000001</v>
      </c>
      <c r="E25" s="1">
        <v>283.97000000000003</v>
      </c>
      <c r="F25" s="1">
        <v>260.09300000000002</v>
      </c>
      <c r="G25" s="7">
        <v>1</v>
      </c>
      <c r="H25" s="1">
        <v>30</v>
      </c>
      <c r="I25" s="1" t="s">
        <v>37</v>
      </c>
      <c r="J25" s="1">
        <v>311.10000000000002</v>
      </c>
      <c r="K25" s="1">
        <f t="shared" si="0"/>
        <v>-27.129999999999995</v>
      </c>
      <c r="L25" s="1"/>
      <c r="M25" s="1"/>
      <c r="N25" s="1">
        <v>240.19939999999991</v>
      </c>
      <c r="O25" s="1">
        <f t="shared" si="1"/>
        <v>56.794000000000004</v>
      </c>
      <c r="P25" s="5">
        <f t="shared" si="5"/>
        <v>67.647600000000125</v>
      </c>
      <c r="Q25" s="5"/>
      <c r="R25" s="1"/>
      <c r="S25" s="1">
        <f t="shared" si="2"/>
        <v>10</v>
      </c>
      <c r="T25" s="1">
        <f t="shared" si="3"/>
        <v>8.8088953058421637</v>
      </c>
      <c r="U25" s="1">
        <v>55.120199999999997</v>
      </c>
      <c r="V25" s="1">
        <v>52.156599999999997</v>
      </c>
      <c r="W25" s="1">
        <v>52.294400000000003</v>
      </c>
      <c r="X25" s="1">
        <v>41.6068</v>
      </c>
      <c r="Y25" s="1">
        <v>41.186</v>
      </c>
      <c r="Z25" s="1">
        <v>44.9148</v>
      </c>
      <c r="AA25" s="1">
        <v>43.176600000000001</v>
      </c>
      <c r="AB25" s="1">
        <v>46.800400000000003</v>
      </c>
      <c r="AC25" s="1">
        <v>49.538600000000002</v>
      </c>
      <c r="AD25" s="1">
        <v>51.288200000000003</v>
      </c>
      <c r="AE25" s="1"/>
      <c r="AF25" s="1">
        <f>G25*P25</f>
        <v>67.647600000000125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36</v>
      </c>
      <c r="C26" s="1">
        <v>236.09399999999999</v>
      </c>
      <c r="D26" s="1">
        <v>182.94</v>
      </c>
      <c r="E26" s="1">
        <v>261.01499999999999</v>
      </c>
      <c r="F26" s="1">
        <v>116.407</v>
      </c>
      <c r="G26" s="7">
        <v>1</v>
      </c>
      <c r="H26" s="1">
        <v>30</v>
      </c>
      <c r="I26" s="1" t="s">
        <v>37</v>
      </c>
      <c r="J26" s="1">
        <v>248</v>
      </c>
      <c r="K26" s="1">
        <f t="shared" si="0"/>
        <v>13.014999999999986</v>
      </c>
      <c r="L26" s="1"/>
      <c r="M26" s="1"/>
      <c r="N26" s="1">
        <v>303.45640000000009</v>
      </c>
      <c r="O26" s="1">
        <f t="shared" si="1"/>
        <v>52.202999999999996</v>
      </c>
      <c r="P26" s="5">
        <f t="shared" si="5"/>
        <v>102.16659999999989</v>
      </c>
      <c r="Q26" s="5"/>
      <c r="R26" s="1"/>
      <c r="S26" s="1">
        <f t="shared" si="2"/>
        <v>10</v>
      </c>
      <c r="T26" s="1">
        <f t="shared" si="3"/>
        <v>8.0428979177441935</v>
      </c>
      <c r="U26" s="1">
        <v>47.205199999999998</v>
      </c>
      <c r="V26" s="1">
        <v>34.781599999999997</v>
      </c>
      <c r="W26" s="1">
        <v>34.7318</v>
      </c>
      <c r="X26" s="1">
        <v>34.130399999999987</v>
      </c>
      <c r="Y26" s="1">
        <v>33.811599999999999</v>
      </c>
      <c r="Z26" s="1">
        <v>40.175600000000003</v>
      </c>
      <c r="AA26" s="1">
        <v>39.363600000000012</v>
      </c>
      <c r="AB26" s="1">
        <v>38.167000000000002</v>
      </c>
      <c r="AC26" s="1">
        <v>40.303800000000003</v>
      </c>
      <c r="AD26" s="1">
        <v>51.299400000000013</v>
      </c>
      <c r="AE26" s="1" t="s">
        <v>68</v>
      </c>
      <c r="AF26" s="1">
        <f>G26*P26</f>
        <v>102.16659999999989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36</v>
      </c>
      <c r="C27" s="1">
        <v>398.97399999999999</v>
      </c>
      <c r="D27" s="1">
        <v>554.91099999999994</v>
      </c>
      <c r="E27" s="1">
        <v>394.142</v>
      </c>
      <c r="F27" s="1">
        <v>408.35</v>
      </c>
      <c r="G27" s="7">
        <v>1</v>
      </c>
      <c r="H27" s="1">
        <v>30</v>
      </c>
      <c r="I27" s="1" t="s">
        <v>37</v>
      </c>
      <c r="J27" s="1">
        <v>450.9</v>
      </c>
      <c r="K27" s="1">
        <f t="shared" si="0"/>
        <v>-56.757999999999981</v>
      </c>
      <c r="L27" s="1"/>
      <c r="M27" s="1"/>
      <c r="N27" s="1">
        <v>283.31139999999988</v>
      </c>
      <c r="O27" s="1">
        <f t="shared" si="1"/>
        <v>78.828400000000002</v>
      </c>
      <c r="P27" s="5">
        <f t="shared" si="5"/>
        <v>96.622600000000091</v>
      </c>
      <c r="Q27" s="5"/>
      <c r="R27" s="1"/>
      <c r="S27" s="1">
        <f t="shared" si="2"/>
        <v>10.000000000000002</v>
      </c>
      <c r="T27" s="1">
        <f t="shared" si="3"/>
        <v>8.7742666348676366</v>
      </c>
      <c r="U27" s="1">
        <v>78.453400000000002</v>
      </c>
      <c r="V27" s="1">
        <v>78.542600000000007</v>
      </c>
      <c r="W27" s="1">
        <v>73.947199999999995</v>
      </c>
      <c r="X27" s="1">
        <v>63.240400000000001</v>
      </c>
      <c r="Y27" s="1">
        <v>65.141199999999998</v>
      </c>
      <c r="Z27" s="1">
        <v>73.643200000000007</v>
      </c>
      <c r="AA27" s="1">
        <v>73.3536</v>
      </c>
      <c r="AB27" s="1">
        <v>67.882199999999997</v>
      </c>
      <c r="AC27" s="1">
        <v>70.528999999999996</v>
      </c>
      <c r="AD27" s="1">
        <v>75.510000000000005</v>
      </c>
      <c r="AE27" s="1"/>
      <c r="AF27" s="1">
        <f>G27*P27</f>
        <v>96.622600000000091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36</v>
      </c>
      <c r="C28" s="1">
        <v>41.71</v>
      </c>
      <c r="D28" s="1">
        <v>16.268000000000001</v>
      </c>
      <c r="E28" s="1">
        <v>24.25</v>
      </c>
      <c r="F28" s="1">
        <v>18.507999999999999</v>
      </c>
      <c r="G28" s="7">
        <v>1</v>
      </c>
      <c r="H28" s="1">
        <v>45</v>
      </c>
      <c r="I28" s="1" t="s">
        <v>37</v>
      </c>
      <c r="J28" s="1">
        <v>31.5</v>
      </c>
      <c r="K28" s="1">
        <f t="shared" si="0"/>
        <v>-7.25</v>
      </c>
      <c r="L28" s="1"/>
      <c r="M28" s="1"/>
      <c r="N28" s="1">
        <v>33.619000000000007</v>
      </c>
      <c r="O28" s="1">
        <f t="shared" si="1"/>
        <v>4.8499999999999996</v>
      </c>
      <c r="P28" s="5"/>
      <c r="Q28" s="5"/>
      <c r="R28" s="1"/>
      <c r="S28" s="1">
        <f t="shared" si="2"/>
        <v>10.747835051546394</v>
      </c>
      <c r="T28" s="1">
        <f t="shared" si="3"/>
        <v>10.747835051546394</v>
      </c>
      <c r="U28" s="1">
        <v>5.5060000000000002</v>
      </c>
      <c r="V28" s="1">
        <v>4.5490000000000004</v>
      </c>
      <c r="W28" s="1">
        <v>3.7423999999999999</v>
      </c>
      <c r="X28" s="1">
        <v>2.4445999999999999</v>
      </c>
      <c r="Y28" s="1">
        <v>2.7004000000000001</v>
      </c>
      <c r="Z28" s="1">
        <v>5.4307999999999996</v>
      </c>
      <c r="AA28" s="1">
        <v>4.4626000000000001</v>
      </c>
      <c r="AB28" s="1">
        <v>3.3197999999999999</v>
      </c>
      <c r="AC28" s="1">
        <v>4.2915999999999999</v>
      </c>
      <c r="AD28" s="1">
        <v>5.6878000000000002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36</v>
      </c>
      <c r="C29" s="1">
        <v>42.152999999999999</v>
      </c>
      <c r="D29" s="1"/>
      <c r="E29" s="1">
        <v>18.175000000000001</v>
      </c>
      <c r="F29" s="1">
        <v>17.408000000000001</v>
      </c>
      <c r="G29" s="7">
        <v>1</v>
      </c>
      <c r="H29" s="1">
        <v>40</v>
      </c>
      <c r="I29" s="1" t="s">
        <v>37</v>
      </c>
      <c r="J29" s="1">
        <v>19.8</v>
      </c>
      <c r="K29" s="1">
        <f t="shared" si="0"/>
        <v>-1.625</v>
      </c>
      <c r="L29" s="1"/>
      <c r="M29" s="1"/>
      <c r="N29" s="1">
        <v>19.757999999999999</v>
      </c>
      <c r="O29" s="1">
        <f t="shared" si="1"/>
        <v>3.6350000000000002</v>
      </c>
      <c r="P29" s="5"/>
      <c r="Q29" s="5"/>
      <c r="R29" s="1"/>
      <c r="S29" s="1">
        <f t="shared" si="2"/>
        <v>10.224484181568087</v>
      </c>
      <c r="T29" s="1">
        <f t="shared" si="3"/>
        <v>10.224484181568087</v>
      </c>
      <c r="U29" s="1">
        <v>3.8618000000000001</v>
      </c>
      <c r="V29" s="1">
        <v>3.7951999999999999</v>
      </c>
      <c r="W29" s="1">
        <v>4.6604000000000001</v>
      </c>
      <c r="X29" s="1">
        <v>2.9007999999999998</v>
      </c>
      <c r="Y29" s="1">
        <v>1.7383999999999999</v>
      </c>
      <c r="Z29" s="1">
        <v>3.7818000000000001</v>
      </c>
      <c r="AA29" s="1">
        <v>6.4077999999999999</v>
      </c>
      <c r="AB29" s="1">
        <v>6.5085999999999986</v>
      </c>
      <c r="AC29" s="1">
        <v>4.4720000000000004</v>
      </c>
      <c r="AD29" s="1">
        <v>4.7274000000000003</v>
      </c>
      <c r="AE29" s="1" t="s">
        <v>72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36</v>
      </c>
      <c r="C30" s="1">
        <v>165.54</v>
      </c>
      <c r="D30" s="1">
        <v>310.56900000000002</v>
      </c>
      <c r="E30" s="1">
        <v>157.18100000000001</v>
      </c>
      <c r="F30" s="1">
        <v>243.76499999999999</v>
      </c>
      <c r="G30" s="7">
        <v>1</v>
      </c>
      <c r="H30" s="1">
        <v>30</v>
      </c>
      <c r="I30" s="1" t="s">
        <v>37</v>
      </c>
      <c r="J30" s="1">
        <v>186.5</v>
      </c>
      <c r="K30" s="1">
        <f t="shared" si="0"/>
        <v>-29.318999999999988</v>
      </c>
      <c r="L30" s="1"/>
      <c r="M30" s="1"/>
      <c r="N30" s="1">
        <v>89.583399999999983</v>
      </c>
      <c r="O30" s="1">
        <f t="shared" si="1"/>
        <v>31.436200000000003</v>
      </c>
      <c r="P30" s="5"/>
      <c r="Q30" s="5"/>
      <c r="R30" s="1"/>
      <c r="S30" s="1">
        <f t="shared" si="2"/>
        <v>10.603966128221602</v>
      </c>
      <c r="T30" s="1">
        <f t="shared" si="3"/>
        <v>10.603966128221602</v>
      </c>
      <c r="U30" s="1">
        <v>35.370199999999997</v>
      </c>
      <c r="V30" s="1">
        <v>39.221600000000002</v>
      </c>
      <c r="W30" s="1">
        <v>37.488</v>
      </c>
      <c r="X30" s="1">
        <v>29.335000000000001</v>
      </c>
      <c r="Y30" s="1">
        <v>27.977599999999999</v>
      </c>
      <c r="Z30" s="1">
        <v>31.760400000000001</v>
      </c>
      <c r="AA30" s="1">
        <v>33.487400000000001</v>
      </c>
      <c r="AB30" s="1">
        <v>38.676600000000001</v>
      </c>
      <c r="AC30" s="1">
        <v>38.743200000000002</v>
      </c>
      <c r="AD30" s="1">
        <v>31.553599999999999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36</v>
      </c>
      <c r="C31" s="1">
        <v>14.061</v>
      </c>
      <c r="D31" s="1"/>
      <c r="E31" s="1">
        <v>11.678000000000001</v>
      </c>
      <c r="F31" s="1"/>
      <c r="G31" s="7">
        <v>1</v>
      </c>
      <c r="H31" s="1">
        <v>50</v>
      </c>
      <c r="I31" s="1" t="s">
        <v>37</v>
      </c>
      <c r="J31" s="1">
        <v>12</v>
      </c>
      <c r="K31" s="1">
        <f t="shared" si="0"/>
        <v>-0.32199999999999918</v>
      </c>
      <c r="L31" s="1"/>
      <c r="M31" s="1"/>
      <c r="N31" s="1">
        <v>14.6348</v>
      </c>
      <c r="O31" s="1">
        <f t="shared" si="1"/>
        <v>2.3356000000000003</v>
      </c>
      <c r="P31" s="5">
        <f t="shared" si="5"/>
        <v>8.7212000000000014</v>
      </c>
      <c r="Q31" s="5"/>
      <c r="R31" s="1"/>
      <c r="S31" s="1">
        <f t="shared" si="2"/>
        <v>10</v>
      </c>
      <c r="T31" s="1">
        <f t="shared" si="3"/>
        <v>6.2659702003767759</v>
      </c>
      <c r="U31" s="1">
        <v>2.3144</v>
      </c>
      <c r="V31" s="1">
        <v>1.075</v>
      </c>
      <c r="W31" s="1">
        <v>1.075</v>
      </c>
      <c r="X31" s="1">
        <v>1.2565999999999999</v>
      </c>
      <c r="Y31" s="1">
        <v>1.6217999999999999</v>
      </c>
      <c r="Z31" s="1">
        <v>2.3355999999999999</v>
      </c>
      <c r="AA31" s="1">
        <v>1.2562</v>
      </c>
      <c r="AB31" s="1">
        <v>-1.7856000000000001</v>
      </c>
      <c r="AC31" s="1">
        <v>-1.2482</v>
      </c>
      <c r="AD31" s="1">
        <v>2.7170000000000001</v>
      </c>
      <c r="AE31" s="1"/>
      <c r="AF31" s="1">
        <f>G31*P31</f>
        <v>8.7212000000000014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36</v>
      </c>
      <c r="C32" s="1">
        <v>7.9420000000000002</v>
      </c>
      <c r="D32" s="1">
        <v>0.32700000000000001</v>
      </c>
      <c r="E32" s="1">
        <v>5.5190000000000001</v>
      </c>
      <c r="F32" s="1"/>
      <c r="G32" s="7">
        <v>1</v>
      </c>
      <c r="H32" s="1">
        <v>50</v>
      </c>
      <c r="I32" s="1" t="s">
        <v>37</v>
      </c>
      <c r="J32" s="1">
        <v>6.8</v>
      </c>
      <c r="K32" s="1">
        <f t="shared" si="0"/>
        <v>-1.2809999999999997</v>
      </c>
      <c r="L32" s="1"/>
      <c r="M32" s="1"/>
      <c r="N32" s="1">
        <v>10.2498</v>
      </c>
      <c r="O32" s="1">
        <f t="shared" si="1"/>
        <v>1.1038000000000001</v>
      </c>
      <c r="P32" s="5">
        <v>4</v>
      </c>
      <c r="Q32" s="5"/>
      <c r="R32" s="1"/>
      <c r="S32" s="1">
        <f t="shared" si="2"/>
        <v>12.909766262003986</v>
      </c>
      <c r="T32" s="1">
        <f t="shared" si="3"/>
        <v>9.2859213625656825</v>
      </c>
      <c r="U32" s="1">
        <v>1.6537999999999999</v>
      </c>
      <c r="V32" s="1">
        <v>1.4690000000000001</v>
      </c>
      <c r="W32" s="1">
        <v>1.1020000000000001</v>
      </c>
      <c r="X32" s="1">
        <v>1.478</v>
      </c>
      <c r="Y32" s="1">
        <v>1.6639999999999999</v>
      </c>
      <c r="Z32" s="1">
        <v>2.4</v>
      </c>
      <c r="AA32" s="1">
        <v>1.9710000000000001</v>
      </c>
      <c r="AB32" s="1">
        <v>-0.16600000000000001</v>
      </c>
      <c r="AC32" s="1">
        <v>0.26300000000000001</v>
      </c>
      <c r="AD32" s="1">
        <v>2.5886</v>
      </c>
      <c r="AE32" s="1" t="s">
        <v>76</v>
      </c>
      <c r="AF32" s="1">
        <f>G32*P32</f>
        <v>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42</v>
      </c>
      <c r="C33" s="1">
        <v>1143</v>
      </c>
      <c r="D33" s="1">
        <v>1536.96</v>
      </c>
      <c r="E33" s="1">
        <v>1184</v>
      </c>
      <c r="F33" s="1">
        <v>1129.96</v>
      </c>
      <c r="G33" s="7">
        <v>0.4</v>
      </c>
      <c r="H33" s="1">
        <v>45</v>
      </c>
      <c r="I33" s="1" t="s">
        <v>37</v>
      </c>
      <c r="J33" s="1">
        <v>1193</v>
      </c>
      <c r="K33" s="1">
        <f t="shared" si="0"/>
        <v>-9</v>
      </c>
      <c r="L33" s="1"/>
      <c r="M33" s="1"/>
      <c r="N33" s="1">
        <v>700</v>
      </c>
      <c r="O33" s="1">
        <f t="shared" si="1"/>
        <v>236.8</v>
      </c>
      <c r="P33" s="5">
        <f t="shared" si="5"/>
        <v>538.04</v>
      </c>
      <c r="Q33" s="5"/>
      <c r="R33" s="1"/>
      <c r="S33" s="1">
        <f t="shared" si="2"/>
        <v>10</v>
      </c>
      <c r="T33" s="1">
        <f t="shared" si="3"/>
        <v>7.7278716216216212</v>
      </c>
      <c r="U33" s="1">
        <v>242.8</v>
      </c>
      <c r="V33" s="1">
        <v>253.2</v>
      </c>
      <c r="W33" s="1">
        <v>230.8</v>
      </c>
      <c r="X33" s="1">
        <v>186.6</v>
      </c>
      <c r="Y33" s="1">
        <v>185.8</v>
      </c>
      <c r="Z33" s="1">
        <v>232.8</v>
      </c>
      <c r="AA33" s="1">
        <v>276.39999999999998</v>
      </c>
      <c r="AB33" s="1">
        <v>365.4</v>
      </c>
      <c r="AC33" s="1">
        <v>343.6</v>
      </c>
      <c r="AD33" s="1">
        <v>325.60000000000002</v>
      </c>
      <c r="AE33" s="1" t="s">
        <v>78</v>
      </c>
      <c r="AF33" s="1">
        <f>G33*P33</f>
        <v>215.21600000000001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42</v>
      </c>
      <c r="C34" s="1">
        <v>831</v>
      </c>
      <c r="D34" s="1">
        <v>80</v>
      </c>
      <c r="E34" s="1">
        <v>447</v>
      </c>
      <c r="F34" s="1">
        <v>327</v>
      </c>
      <c r="G34" s="7">
        <v>0.45</v>
      </c>
      <c r="H34" s="1">
        <v>50</v>
      </c>
      <c r="I34" s="1" t="s">
        <v>37</v>
      </c>
      <c r="J34" s="1">
        <v>447</v>
      </c>
      <c r="K34" s="1">
        <f t="shared" si="0"/>
        <v>0</v>
      </c>
      <c r="L34" s="1"/>
      <c r="M34" s="1"/>
      <c r="N34" s="1">
        <v>203.8</v>
      </c>
      <c r="O34" s="1">
        <f t="shared" si="1"/>
        <v>89.4</v>
      </c>
      <c r="P34" s="5">
        <f t="shared" si="5"/>
        <v>363.20000000000005</v>
      </c>
      <c r="Q34" s="5"/>
      <c r="R34" s="1"/>
      <c r="S34" s="1">
        <f t="shared" si="2"/>
        <v>10</v>
      </c>
      <c r="T34" s="1">
        <f t="shared" si="3"/>
        <v>5.9373601789709163</v>
      </c>
      <c r="U34" s="1">
        <v>74.2</v>
      </c>
      <c r="V34" s="1">
        <v>70.2</v>
      </c>
      <c r="W34" s="1">
        <v>82</v>
      </c>
      <c r="X34" s="1">
        <v>92.2</v>
      </c>
      <c r="Y34" s="1">
        <v>110.6</v>
      </c>
      <c r="Z34" s="1">
        <v>95.2</v>
      </c>
      <c r="AA34" s="1">
        <v>81.2</v>
      </c>
      <c r="AB34" s="1">
        <v>88.6</v>
      </c>
      <c r="AC34" s="1">
        <v>68.2</v>
      </c>
      <c r="AD34" s="1">
        <v>57.8</v>
      </c>
      <c r="AE34" s="1" t="s">
        <v>38</v>
      </c>
      <c r="AF34" s="1">
        <f>G34*P34</f>
        <v>163.44000000000003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42</v>
      </c>
      <c r="C35" s="1">
        <v>1436</v>
      </c>
      <c r="D35" s="1">
        <v>879.36</v>
      </c>
      <c r="E35" s="1">
        <v>1184</v>
      </c>
      <c r="F35" s="1">
        <v>785.36</v>
      </c>
      <c r="G35" s="7">
        <v>0.4</v>
      </c>
      <c r="H35" s="1">
        <v>45</v>
      </c>
      <c r="I35" s="1" t="s">
        <v>37</v>
      </c>
      <c r="J35" s="1">
        <v>1205</v>
      </c>
      <c r="K35" s="1">
        <f t="shared" si="0"/>
        <v>-21</v>
      </c>
      <c r="L35" s="1"/>
      <c r="M35" s="1"/>
      <c r="N35" s="1">
        <v>1000</v>
      </c>
      <c r="O35" s="1">
        <f t="shared" si="1"/>
        <v>236.8</v>
      </c>
      <c r="P35" s="5">
        <f t="shared" si="5"/>
        <v>582.64</v>
      </c>
      <c r="Q35" s="5"/>
      <c r="R35" s="1"/>
      <c r="S35" s="1">
        <f t="shared" si="2"/>
        <v>10</v>
      </c>
      <c r="T35" s="1">
        <f t="shared" si="3"/>
        <v>7.5395270270270274</v>
      </c>
      <c r="U35" s="1">
        <v>232</v>
      </c>
      <c r="V35" s="1">
        <v>211.4</v>
      </c>
      <c r="W35" s="1">
        <v>204.6</v>
      </c>
      <c r="X35" s="1">
        <v>197.4</v>
      </c>
      <c r="Y35" s="1">
        <v>204.4</v>
      </c>
      <c r="Z35" s="1">
        <v>235.2</v>
      </c>
      <c r="AA35" s="1">
        <v>244.2</v>
      </c>
      <c r="AB35" s="1">
        <v>300.39999999999998</v>
      </c>
      <c r="AC35" s="1">
        <v>290.8</v>
      </c>
      <c r="AD35" s="1">
        <v>287</v>
      </c>
      <c r="AE35" s="1" t="s">
        <v>78</v>
      </c>
      <c r="AF35" s="1">
        <f>G35*P35</f>
        <v>233.05600000000001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36</v>
      </c>
      <c r="C36" s="1">
        <v>490.80200000000002</v>
      </c>
      <c r="D36" s="1">
        <v>1137.877</v>
      </c>
      <c r="E36" s="1">
        <v>1016.629</v>
      </c>
      <c r="F36" s="1">
        <v>512.80799999999999</v>
      </c>
      <c r="G36" s="7">
        <v>1</v>
      </c>
      <c r="H36" s="1">
        <v>45</v>
      </c>
      <c r="I36" s="1" t="s">
        <v>37</v>
      </c>
      <c r="J36" s="1">
        <v>977.1</v>
      </c>
      <c r="K36" s="1">
        <f t="shared" si="0"/>
        <v>39.528999999999996</v>
      </c>
      <c r="L36" s="1"/>
      <c r="M36" s="1"/>
      <c r="N36" s="1">
        <v>972.3438000000001</v>
      </c>
      <c r="O36" s="1">
        <f t="shared" si="1"/>
        <v>203.32580000000002</v>
      </c>
      <c r="P36" s="5">
        <f t="shared" si="5"/>
        <v>548.10620000000017</v>
      </c>
      <c r="Q36" s="5"/>
      <c r="R36" s="1"/>
      <c r="S36" s="1">
        <f t="shared" si="2"/>
        <v>10</v>
      </c>
      <c r="T36" s="1">
        <f t="shared" si="3"/>
        <v>7.3042958640762752</v>
      </c>
      <c r="U36" s="1">
        <v>171.24959999999999</v>
      </c>
      <c r="V36" s="1">
        <v>137.0796</v>
      </c>
      <c r="W36" s="1">
        <v>141.2576</v>
      </c>
      <c r="X36" s="1">
        <v>108.191</v>
      </c>
      <c r="Y36" s="1">
        <v>95.141800000000003</v>
      </c>
      <c r="Z36" s="1">
        <v>124.9448</v>
      </c>
      <c r="AA36" s="1">
        <v>125.6336</v>
      </c>
      <c r="AB36" s="1">
        <v>139.50239999999999</v>
      </c>
      <c r="AC36" s="1">
        <v>142.7722</v>
      </c>
      <c r="AD36" s="1">
        <v>154.9058</v>
      </c>
      <c r="AE36" s="1"/>
      <c r="AF36" s="1">
        <f>G36*P36</f>
        <v>548.10620000000017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42</v>
      </c>
      <c r="C37" s="1">
        <v>757</v>
      </c>
      <c r="D37" s="1">
        <v>132</v>
      </c>
      <c r="E37" s="1">
        <v>419</v>
      </c>
      <c r="F37" s="1">
        <v>318</v>
      </c>
      <c r="G37" s="7">
        <v>0.45</v>
      </c>
      <c r="H37" s="1">
        <v>45</v>
      </c>
      <c r="I37" s="1" t="s">
        <v>37</v>
      </c>
      <c r="J37" s="1">
        <v>444</v>
      </c>
      <c r="K37" s="1">
        <f t="shared" si="0"/>
        <v>-25</v>
      </c>
      <c r="L37" s="1"/>
      <c r="M37" s="1"/>
      <c r="N37" s="1">
        <v>400</v>
      </c>
      <c r="O37" s="1">
        <f t="shared" si="1"/>
        <v>83.8</v>
      </c>
      <c r="P37" s="5">
        <f t="shared" si="5"/>
        <v>120</v>
      </c>
      <c r="Q37" s="5"/>
      <c r="R37" s="1"/>
      <c r="S37" s="1">
        <f t="shared" si="2"/>
        <v>10</v>
      </c>
      <c r="T37" s="1">
        <f t="shared" si="3"/>
        <v>8.5680190930787585</v>
      </c>
      <c r="U37" s="1">
        <v>77.400000000000006</v>
      </c>
      <c r="V37" s="1">
        <v>68.400000000000006</v>
      </c>
      <c r="W37" s="1">
        <v>73.2</v>
      </c>
      <c r="X37" s="1">
        <v>87.2</v>
      </c>
      <c r="Y37" s="1">
        <v>98.6</v>
      </c>
      <c r="Z37" s="1">
        <v>98.8</v>
      </c>
      <c r="AA37" s="1">
        <v>102.6</v>
      </c>
      <c r="AB37" s="1">
        <v>118.2</v>
      </c>
      <c r="AC37" s="1">
        <v>122.6</v>
      </c>
      <c r="AD37" s="1">
        <v>108.4</v>
      </c>
      <c r="AE37" s="1"/>
      <c r="AF37" s="1">
        <f>G37*P37</f>
        <v>54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3" t="s">
        <v>83</v>
      </c>
      <c r="B38" s="23" t="s">
        <v>42</v>
      </c>
      <c r="C38" s="23">
        <v>594</v>
      </c>
      <c r="D38" s="23">
        <v>594</v>
      </c>
      <c r="E38" s="23">
        <v>430</v>
      </c>
      <c r="F38" s="23">
        <v>622</v>
      </c>
      <c r="G38" s="24">
        <v>0.35</v>
      </c>
      <c r="H38" s="23">
        <v>40</v>
      </c>
      <c r="I38" s="23" t="s">
        <v>37</v>
      </c>
      <c r="J38" s="23">
        <v>468</v>
      </c>
      <c r="K38" s="23">
        <f t="shared" ref="K38:K69" si="7">E38-J38</f>
        <v>-38</v>
      </c>
      <c r="L38" s="23"/>
      <c r="M38" s="23"/>
      <c r="N38" s="23">
        <v>400</v>
      </c>
      <c r="O38" s="23">
        <f t="shared" si="1"/>
        <v>86</v>
      </c>
      <c r="P38" s="25"/>
      <c r="Q38" s="25"/>
      <c r="R38" s="23"/>
      <c r="S38" s="23">
        <f t="shared" si="2"/>
        <v>11.883720930232558</v>
      </c>
      <c r="T38" s="23">
        <f t="shared" si="3"/>
        <v>11.883720930232558</v>
      </c>
      <c r="U38" s="23">
        <v>75.599999999999994</v>
      </c>
      <c r="V38" s="23">
        <v>83.8</v>
      </c>
      <c r="W38" s="23">
        <v>84.2</v>
      </c>
      <c r="X38" s="23">
        <v>83.4</v>
      </c>
      <c r="Y38" s="23">
        <v>96</v>
      </c>
      <c r="Z38" s="23">
        <v>97.2</v>
      </c>
      <c r="AA38" s="23">
        <v>96.4</v>
      </c>
      <c r="AB38" s="23">
        <v>100.8</v>
      </c>
      <c r="AC38" s="23">
        <v>98</v>
      </c>
      <c r="AD38" s="23">
        <v>103.8</v>
      </c>
      <c r="AE38" s="23" t="s">
        <v>84</v>
      </c>
      <c r="AF38" s="23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36</v>
      </c>
      <c r="C39" s="1">
        <v>194.11</v>
      </c>
      <c r="D39" s="1">
        <v>305.59800000000001</v>
      </c>
      <c r="E39" s="1">
        <v>176.65199999999999</v>
      </c>
      <c r="F39" s="1">
        <v>275.803</v>
      </c>
      <c r="G39" s="7">
        <v>1</v>
      </c>
      <c r="H39" s="1">
        <v>40</v>
      </c>
      <c r="I39" s="1" t="s">
        <v>37</v>
      </c>
      <c r="J39" s="1">
        <v>199.45</v>
      </c>
      <c r="K39" s="1">
        <f t="shared" si="7"/>
        <v>-22.798000000000002</v>
      </c>
      <c r="L39" s="1"/>
      <c r="M39" s="1"/>
      <c r="N39" s="1">
        <v>0</v>
      </c>
      <c r="O39" s="1">
        <f t="shared" si="1"/>
        <v>35.330399999999997</v>
      </c>
      <c r="P39" s="5">
        <f t="shared" si="5"/>
        <v>77.500999999999976</v>
      </c>
      <c r="Q39" s="5"/>
      <c r="R39" s="1"/>
      <c r="S39" s="1">
        <f t="shared" si="2"/>
        <v>10</v>
      </c>
      <c r="T39" s="1">
        <f t="shared" si="3"/>
        <v>7.8063933609582685</v>
      </c>
      <c r="U39" s="1">
        <v>27.658799999999999</v>
      </c>
      <c r="V39" s="1">
        <v>42.828800000000001</v>
      </c>
      <c r="W39" s="1">
        <v>41.396000000000001</v>
      </c>
      <c r="X39" s="1">
        <v>34.8992</v>
      </c>
      <c r="Y39" s="1">
        <v>38.204799999999999</v>
      </c>
      <c r="Z39" s="1">
        <v>38.683800000000012</v>
      </c>
      <c r="AA39" s="1">
        <v>37.855800000000002</v>
      </c>
      <c r="AB39" s="1">
        <v>27.293800000000001</v>
      </c>
      <c r="AC39" s="1">
        <v>25.960799999999999</v>
      </c>
      <c r="AD39" s="1">
        <v>34.489199999999997</v>
      </c>
      <c r="AE39" s="1"/>
      <c r="AF39" s="1">
        <f>G39*P39</f>
        <v>77.500999999999976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42</v>
      </c>
      <c r="C40" s="1">
        <v>530</v>
      </c>
      <c r="D40" s="1"/>
      <c r="E40" s="1">
        <v>354</v>
      </c>
      <c r="F40" s="1">
        <v>32</v>
      </c>
      <c r="G40" s="7">
        <v>0.4</v>
      </c>
      <c r="H40" s="1">
        <v>40</v>
      </c>
      <c r="I40" s="1" t="s">
        <v>37</v>
      </c>
      <c r="J40" s="1">
        <v>425</v>
      </c>
      <c r="K40" s="1">
        <f t="shared" si="7"/>
        <v>-71</v>
      </c>
      <c r="L40" s="1"/>
      <c r="M40" s="1"/>
      <c r="N40" s="1">
        <v>414.8</v>
      </c>
      <c r="O40" s="1">
        <f t="shared" si="1"/>
        <v>70.8</v>
      </c>
      <c r="P40" s="5">
        <f t="shared" si="5"/>
        <v>261.2</v>
      </c>
      <c r="Q40" s="5"/>
      <c r="R40" s="1"/>
      <c r="S40" s="1">
        <f t="shared" si="2"/>
        <v>10</v>
      </c>
      <c r="T40" s="1">
        <f t="shared" si="3"/>
        <v>6.3107344632768365</v>
      </c>
      <c r="U40" s="1">
        <v>70.8</v>
      </c>
      <c r="V40" s="1">
        <v>51.2</v>
      </c>
      <c r="W40" s="1">
        <v>44.8</v>
      </c>
      <c r="X40" s="1">
        <v>61.6</v>
      </c>
      <c r="Y40" s="1">
        <v>70.8</v>
      </c>
      <c r="Z40" s="1">
        <v>66</v>
      </c>
      <c r="AA40" s="1">
        <v>82.6</v>
      </c>
      <c r="AB40" s="1">
        <v>107.8</v>
      </c>
      <c r="AC40" s="1">
        <v>94.2</v>
      </c>
      <c r="AD40" s="1">
        <v>82.4</v>
      </c>
      <c r="AE40" s="1"/>
      <c r="AF40" s="1">
        <f>G40*P40</f>
        <v>104.48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42</v>
      </c>
      <c r="C41" s="1">
        <v>582</v>
      </c>
      <c r="D41" s="1">
        <v>268</v>
      </c>
      <c r="E41" s="1">
        <v>372</v>
      </c>
      <c r="F41" s="1">
        <v>338</v>
      </c>
      <c r="G41" s="7">
        <v>0.4</v>
      </c>
      <c r="H41" s="1">
        <v>45</v>
      </c>
      <c r="I41" s="1" t="s">
        <v>37</v>
      </c>
      <c r="J41" s="1">
        <v>388</v>
      </c>
      <c r="K41" s="1">
        <f t="shared" si="7"/>
        <v>-16</v>
      </c>
      <c r="L41" s="1"/>
      <c r="M41" s="1"/>
      <c r="N41" s="1">
        <v>300</v>
      </c>
      <c r="O41" s="1">
        <f t="shared" si="1"/>
        <v>74.400000000000006</v>
      </c>
      <c r="P41" s="5">
        <f t="shared" si="5"/>
        <v>106</v>
      </c>
      <c r="Q41" s="5"/>
      <c r="R41" s="1"/>
      <c r="S41" s="1">
        <f t="shared" si="2"/>
        <v>10</v>
      </c>
      <c r="T41" s="1">
        <f t="shared" si="3"/>
        <v>8.5752688172043001</v>
      </c>
      <c r="U41" s="1">
        <v>67.8</v>
      </c>
      <c r="V41" s="1">
        <v>65</v>
      </c>
      <c r="W41" s="1">
        <v>55.4</v>
      </c>
      <c r="X41" s="1">
        <v>68.400000000000006</v>
      </c>
      <c r="Y41" s="1">
        <v>78.2</v>
      </c>
      <c r="Z41" s="1">
        <v>84.2</v>
      </c>
      <c r="AA41" s="1">
        <v>109.8</v>
      </c>
      <c r="AB41" s="1">
        <v>140</v>
      </c>
      <c r="AC41" s="1">
        <v>145</v>
      </c>
      <c r="AD41" s="1">
        <v>131.6</v>
      </c>
      <c r="AE41" s="1" t="s">
        <v>78</v>
      </c>
      <c r="AF41" s="1">
        <f>G41*P41</f>
        <v>42.400000000000006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36</v>
      </c>
      <c r="C42" s="1">
        <v>345.06200000000001</v>
      </c>
      <c r="D42" s="1">
        <v>352.41</v>
      </c>
      <c r="E42" s="1">
        <v>311.95600000000002</v>
      </c>
      <c r="F42" s="1">
        <v>311.04599999999999</v>
      </c>
      <c r="G42" s="7">
        <v>1</v>
      </c>
      <c r="H42" s="1">
        <v>40</v>
      </c>
      <c r="I42" s="1" t="s">
        <v>37</v>
      </c>
      <c r="J42" s="1">
        <v>334.8</v>
      </c>
      <c r="K42" s="1">
        <f t="shared" si="7"/>
        <v>-22.843999999999994</v>
      </c>
      <c r="L42" s="1"/>
      <c r="M42" s="1"/>
      <c r="N42" s="1">
        <v>178.9008</v>
      </c>
      <c r="O42" s="1">
        <f t="shared" si="1"/>
        <v>62.391200000000005</v>
      </c>
      <c r="P42" s="5">
        <f t="shared" si="5"/>
        <v>133.96520000000004</v>
      </c>
      <c r="Q42" s="5"/>
      <c r="R42" s="1"/>
      <c r="S42" s="1">
        <f t="shared" si="2"/>
        <v>10</v>
      </c>
      <c r="T42" s="1">
        <f t="shared" si="3"/>
        <v>7.8528189872930794</v>
      </c>
      <c r="U42" s="1">
        <v>56.701000000000001</v>
      </c>
      <c r="V42" s="1">
        <v>58.286199999999987</v>
      </c>
      <c r="W42" s="1">
        <v>52.076000000000001</v>
      </c>
      <c r="X42" s="1">
        <v>52.982799999999997</v>
      </c>
      <c r="Y42" s="1">
        <v>59.021400000000007</v>
      </c>
      <c r="Z42" s="1">
        <v>48.4604</v>
      </c>
      <c r="AA42" s="1">
        <v>47.186</v>
      </c>
      <c r="AB42" s="1">
        <v>58.925199999999997</v>
      </c>
      <c r="AC42" s="1">
        <v>57.936199999999999</v>
      </c>
      <c r="AD42" s="1">
        <v>48.518599999999999</v>
      </c>
      <c r="AE42" s="1"/>
      <c r="AF42" s="1">
        <f>G42*P42</f>
        <v>133.96520000000004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3" t="s">
        <v>89</v>
      </c>
      <c r="B43" s="23" t="s">
        <v>42</v>
      </c>
      <c r="C43" s="23">
        <v>884</v>
      </c>
      <c r="D43" s="23">
        <v>990</v>
      </c>
      <c r="E43" s="23">
        <v>617</v>
      </c>
      <c r="F43" s="23">
        <v>1054</v>
      </c>
      <c r="G43" s="24">
        <v>0.35</v>
      </c>
      <c r="H43" s="23">
        <v>40</v>
      </c>
      <c r="I43" s="23" t="s">
        <v>37</v>
      </c>
      <c r="J43" s="23">
        <v>693</v>
      </c>
      <c r="K43" s="23">
        <f t="shared" si="7"/>
        <v>-76</v>
      </c>
      <c r="L43" s="23"/>
      <c r="M43" s="23"/>
      <c r="N43" s="23">
        <v>400</v>
      </c>
      <c r="O43" s="23">
        <f t="shared" si="1"/>
        <v>123.4</v>
      </c>
      <c r="P43" s="25"/>
      <c r="Q43" s="25"/>
      <c r="R43" s="23"/>
      <c r="S43" s="23">
        <f t="shared" si="2"/>
        <v>11.782820097244732</v>
      </c>
      <c r="T43" s="23">
        <f t="shared" si="3"/>
        <v>11.782820097244732</v>
      </c>
      <c r="U43" s="23">
        <v>128</v>
      </c>
      <c r="V43" s="23">
        <v>131.19999999999999</v>
      </c>
      <c r="W43" s="23">
        <v>126.4</v>
      </c>
      <c r="X43" s="23">
        <v>124.6</v>
      </c>
      <c r="Y43" s="23">
        <v>141.80000000000001</v>
      </c>
      <c r="Z43" s="23">
        <v>147</v>
      </c>
      <c r="AA43" s="23">
        <v>147.6</v>
      </c>
      <c r="AB43" s="23">
        <v>150</v>
      </c>
      <c r="AC43" s="23">
        <v>136</v>
      </c>
      <c r="AD43" s="23">
        <v>146.80000000000001</v>
      </c>
      <c r="AE43" s="23" t="s">
        <v>90</v>
      </c>
      <c r="AF43" s="23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42</v>
      </c>
      <c r="C44" s="1">
        <v>514</v>
      </c>
      <c r="D44" s="1">
        <v>54</v>
      </c>
      <c r="E44" s="1">
        <v>356</v>
      </c>
      <c r="F44" s="1">
        <v>9</v>
      </c>
      <c r="G44" s="7">
        <v>0.4</v>
      </c>
      <c r="H44" s="1">
        <v>40</v>
      </c>
      <c r="I44" s="1" t="s">
        <v>37</v>
      </c>
      <c r="J44" s="1">
        <v>535</v>
      </c>
      <c r="K44" s="1">
        <f t="shared" si="7"/>
        <v>-179</v>
      </c>
      <c r="L44" s="1"/>
      <c r="M44" s="1"/>
      <c r="N44" s="1">
        <v>531.79999999999995</v>
      </c>
      <c r="O44" s="1">
        <f t="shared" si="1"/>
        <v>71.2</v>
      </c>
      <c r="P44" s="5">
        <f t="shared" si="5"/>
        <v>171.20000000000005</v>
      </c>
      <c r="Q44" s="5"/>
      <c r="R44" s="1"/>
      <c r="S44" s="1">
        <f t="shared" si="2"/>
        <v>10</v>
      </c>
      <c r="T44" s="1">
        <f t="shared" si="3"/>
        <v>7.5955056179775271</v>
      </c>
      <c r="U44" s="1">
        <v>85.2</v>
      </c>
      <c r="V44" s="1">
        <v>113.2</v>
      </c>
      <c r="W44" s="1">
        <v>109.8</v>
      </c>
      <c r="X44" s="1">
        <v>87.2</v>
      </c>
      <c r="Y44" s="1">
        <v>86.4</v>
      </c>
      <c r="Z44" s="1">
        <v>94.2</v>
      </c>
      <c r="AA44" s="1">
        <v>94.2</v>
      </c>
      <c r="AB44" s="1">
        <v>119.2</v>
      </c>
      <c r="AC44" s="1">
        <v>118.2</v>
      </c>
      <c r="AD44" s="1">
        <v>108</v>
      </c>
      <c r="AE44" s="1"/>
      <c r="AF44" s="1">
        <f>G44*P44</f>
        <v>68.480000000000018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36</v>
      </c>
      <c r="C45" s="1">
        <v>762.18799999999999</v>
      </c>
      <c r="D45" s="1">
        <v>519.18700000000001</v>
      </c>
      <c r="E45" s="1">
        <v>609.298</v>
      </c>
      <c r="F45" s="1">
        <v>538.11400000000003</v>
      </c>
      <c r="G45" s="7">
        <v>1</v>
      </c>
      <c r="H45" s="1">
        <v>50</v>
      </c>
      <c r="I45" s="1" t="s">
        <v>37</v>
      </c>
      <c r="J45" s="1">
        <v>602</v>
      </c>
      <c r="K45" s="1">
        <f t="shared" si="7"/>
        <v>7.2980000000000018</v>
      </c>
      <c r="L45" s="1"/>
      <c r="M45" s="1"/>
      <c r="N45" s="1">
        <v>466.55442000000011</v>
      </c>
      <c r="O45" s="1">
        <f t="shared" si="1"/>
        <v>121.8596</v>
      </c>
      <c r="P45" s="5">
        <f t="shared" si="5"/>
        <v>213.92757999999981</v>
      </c>
      <c r="Q45" s="5"/>
      <c r="R45" s="1"/>
      <c r="S45" s="1">
        <f t="shared" si="2"/>
        <v>10</v>
      </c>
      <c r="T45" s="1">
        <f t="shared" si="3"/>
        <v>8.2444749531427988</v>
      </c>
      <c r="U45" s="1">
        <v>115.65940000000001</v>
      </c>
      <c r="V45" s="1">
        <v>95.279399999999995</v>
      </c>
      <c r="W45" s="1">
        <v>90.767399999999995</v>
      </c>
      <c r="X45" s="1">
        <v>100.724</v>
      </c>
      <c r="Y45" s="1">
        <v>102.1494</v>
      </c>
      <c r="Z45" s="1">
        <v>107.59059999999999</v>
      </c>
      <c r="AA45" s="1">
        <v>105.8282</v>
      </c>
      <c r="AB45" s="1">
        <v>101.6326</v>
      </c>
      <c r="AC45" s="1">
        <v>98.513999999999996</v>
      </c>
      <c r="AD45" s="1">
        <v>103.414</v>
      </c>
      <c r="AE45" s="1"/>
      <c r="AF45" s="1">
        <f>G45*P45</f>
        <v>213.92757999999981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36</v>
      </c>
      <c r="C46" s="1">
        <v>1662.95</v>
      </c>
      <c r="D46" s="1">
        <v>1036.982</v>
      </c>
      <c r="E46" s="1">
        <v>1561.933</v>
      </c>
      <c r="F46" s="1">
        <v>898.41499999999996</v>
      </c>
      <c r="G46" s="7">
        <v>1</v>
      </c>
      <c r="H46" s="1">
        <v>50</v>
      </c>
      <c r="I46" s="1" t="s">
        <v>37</v>
      </c>
      <c r="J46" s="1">
        <v>1525.1</v>
      </c>
      <c r="K46" s="1">
        <f t="shared" si="7"/>
        <v>36.833000000000084</v>
      </c>
      <c r="L46" s="1"/>
      <c r="M46" s="1"/>
      <c r="N46" s="1">
        <v>700</v>
      </c>
      <c r="O46" s="1">
        <f t="shared" si="1"/>
        <v>312.38659999999999</v>
      </c>
      <c r="P46" s="5">
        <f t="shared" si="5"/>
        <v>1525.451</v>
      </c>
      <c r="Q46" s="5"/>
      <c r="R46" s="1"/>
      <c r="S46" s="1">
        <f t="shared" si="2"/>
        <v>10</v>
      </c>
      <c r="T46" s="1">
        <f t="shared" si="3"/>
        <v>5.1167847788605529</v>
      </c>
      <c r="U46" s="1">
        <v>299.51080000000002</v>
      </c>
      <c r="V46" s="1">
        <v>258.09820000000002</v>
      </c>
      <c r="W46" s="1">
        <v>260.9708</v>
      </c>
      <c r="X46" s="1">
        <v>249.76740000000001</v>
      </c>
      <c r="Y46" s="1">
        <v>254.047</v>
      </c>
      <c r="Z46" s="1">
        <v>245.80179999999999</v>
      </c>
      <c r="AA46" s="1">
        <v>241.0044</v>
      </c>
      <c r="AB46" s="1">
        <v>168.96340000000001</v>
      </c>
      <c r="AC46" s="1">
        <v>153.9452</v>
      </c>
      <c r="AD46" s="1">
        <v>166.167</v>
      </c>
      <c r="AE46" s="1" t="s">
        <v>76</v>
      </c>
      <c r="AF46" s="1">
        <f>G46*P46</f>
        <v>1525.451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94</v>
      </c>
      <c r="B47" s="15" t="s">
        <v>36</v>
      </c>
      <c r="C47" s="15"/>
      <c r="D47" s="15"/>
      <c r="E47" s="15"/>
      <c r="F47" s="15"/>
      <c r="G47" s="16">
        <v>0</v>
      </c>
      <c r="H47" s="15">
        <v>40</v>
      </c>
      <c r="I47" s="15" t="s">
        <v>37</v>
      </c>
      <c r="J47" s="15"/>
      <c r="K47" s="15">
        <f t="shared" si="7"/>
        <v>0</v>
      </c>
      <c r="L47" s="15"/>
      <c r="M47" s="15"/>
      <c r="N47" s="15">
        <v>0</v>
      </c>
      <c r="O47" s="15">
        <f t="shared" si="1"/>
        <v>0</v>
      </c>
      <c r="P47" s="17"/>
      <c r="Q47" s="17"/>
      <c r="R47" s="15"/>
      <c r="S47" s="15" t="e">
        <f t="shared" si="2"/>
        <v>#DIV/0!</v>
      </c>
      <c r="T47" s="15" t="e">
        <f t="shared" si="3"/>
        <v>#DIV/0!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 t="s">
        <v>49</v>
      </c>
      <c r="AF47" s="15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95</v>
      </c>
      <c r="B48" s="1" t="s">
        <v>42</v>
      </c>
      <c r="C48" s="1">
        <v>628</v>
      </c>
      <c r="D48" s="1">
        <v>960</v>
      </c>
      <c r="E48" s="1">
        <v>554</v>
      </c>
      <c r="F48" s="1">
        <v>903</v>
      </c>
      <c r="G48" s="7">
        <v>0.45</v>
      </c>
      <c r="H48" s="1">
        <v>50</v>
      </c>
      <c r="I48" s="1" t="s">
        <v>37</v>
      </c>
      <c r="J48" s="1">
        <v>559</v>
      </c>
      <c r="K48" s="1">
        <f t="shared" si="7"/>
        <v>-5</v>
      </c>
      <c r="L48" s="1"/>
      <c r="M48" s="1"/>
      <c r="N48" s="1">
        <v>0</v>
      </c>
      <c r="O48" s="1">
        <f t="shared" si="1"/>
        <v>110.8</v>
      </c>
      <c r="P48" s="5">
        <f t="shared" ref="P48:P54" si="8">10*O48-N48-F48</f>
        <v>205</v>
      </c>
      <c r="Q48" s="5"/>
      <c r="R48" s="1"/>
      <c r="S48" s="1">
        <f t="shared" si="2"/>
        <v>10</v>
      </c>
      <c r="T48" s="1">
        <f t="shared" si="3"/>
        <v>8.1498194945848379</v>
      </c>
      <c r="U48" s="1">
        <v>99.8</v>
      </c>
      <c r="V48" s="1">
        <v>131.6</v>
      </c>
      <c r="W48" s="1">
        <v>124.8</v>
      </c>
      <c r="X48" s="1">
        <v>87.8</v>
      </c>
      <c r="Y48" s="1">
        <v>108</v>
      </c>
      <c r="Z48" s="1">
        <v>104.4</v>
      </c>
      <c r="AA48" s="1">
        <v>96.2</v>
      </c>
      <c r="AB48" s="1">
        <v>79.599999999999994</v>
      </c>
      <c r="AC48" s="1">
        <v>73.8</v>
      </c>
      <c r="AD48" s="1">
        <v>70.2</v>
      </c>
      <c r="AE48" s="1" t="s">
        <v>96</v>
      </c>
      <c r="AF48" s="1">
        <f>G48*P48</f>
        <v>92.25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97</v>
      </c>
      <c r="B49" s="1" t="s">
        <v>36</v>
      </c>
      <c r="C49" s="1">
        <v>61.036999999999999</v>
      </c>
      <c r="D49" s="1">
        <v>7.601</v>
      </c>
      <c r="E49" s="1">
        <v>26.251000000000001</v>
      </c>
      <c r="F49" s="1"/>
      <c r="G49" s="7">
        <v>1</v>
      </c>
      <c r="H49" s="1">
        <v>40</v>
      </c>
      <c r="I49" s="1" t="s">
        <v>37</v>
      </c>
      <c r="J49" s="1">
        <v>283</v>
      </c>
      <c r="K49" s="1">
        <f t="shared" si="7"/>
        <v>-256.74900000000002</v>
      </c>
      <c r="L49" s="1"/>
      <c r="M49" s="1"/>
      <c r="N49" s="18"/>
      <c r="O49" s="1">
        <f t="shared" si="1"/>
        <v>5.2502000000000004</v>
      </c>
      <c r="P49" s="19">
        <v>5</v>
      </c>
      <c r="Q49" s="5"/>
      <c r="R49" s="1"/>
      <c r="S49" s="1">
        <f t="shared" si="2"/>
        <v>0.95234467258390154</v>
      </c>
      <c r="T49" s="1">
        <f t="shared" si="3"/>
        <v>0</v>
      </c>
      <c r="U49" s="1">
        <v>13.3208</v>
      </c>
      <c r="V49" s="1">
        <v>40.050800000000002</v>
      </c>
      <c r="W49" s="1">
        <v>40.622599999999998</v>
      </c>
      <c r="X49" s="1">
        <v>45.607999999999997</v>
      </c>
      <c r="Y49" s="1">
        <v>39.416400000000003</v>
      </c>
      <c r="Z49" s="1">
        <v>39.8628</v>
      </c>
      <c r="AA49" s="1">
        <v>40.385199999999998</v>
      </c>
      <c r="AB49" s="1">
        <v>40.035200000000003</v>
      </c>
      <c r="AC49" s="1">
        <v>42.963799999999999</v>
      </c>
      <c r="AD49" s="1">
        <v>62.046000000000006</v>
      </c>
      <c r="AE49" s="18" t="s">
        <v>98</v>
      </c>
      <c r="AF49" s="1">
        <f>G49*P49</f>
        <v>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42</v>
      </c>
      <c r="C50" s="1">
        <v>217</v>
      </c>
      <c r="D50" s="1">
        <v>74.72</v>
      </c>
      <c r="E50" s="21">
        <f>148+E90</f>
        <v>151</v>
      </c>
      <c r="F50" s="1">
        <v>66.72</v>
      </c>
      <c r="G50" s="7">
        <v>0.4</v>
      </c>
      <c r="H50" s="1">
        <v>40</v>
      </c>
      <c r="I50" s="1" t="s">
        <v>37</v>
      </c>
      <c r="J50" s="1">
        <v>186</v>
      </c>
      <c r="K50" s="1">
        <f t="shared" si="7"/>
        <v>-35</v>
      </c>
      <c r="L50" s="1"/>
      <c r="M50" s="1"/>
      <c r="N50" s="1">
        <v>159.4</v>
      </c>
      <c r="O50" s="1">
        <f t="shared" si="1"/>
        <v>30.2</v>
      </c>
      <c r="P50" s="5">
        <f t="shared" si="8"/>
        <v>75.88</v>
      </c>
      <c r="Q50" s="5"/>
      <c r="R50" s="1"/>
      <c r="S50" s="1">
        <f t="shared" si="2"/>
        <v>10</v>
      </c>
      <c r="T50" s="1">
        <f t="shared" si="3"/>
        <v>7.4874172185430465</v>
      </c>
      <c r="U50" s="1">
        <v>34.6</v>
      </c>
      <c r="V50" s="1">
        <v>26.6</v>
      </c>
      <c r="W50" s="1">
        <v>19</v>
      </c>
      <c r="X50" s="1">
        <v>24.6</v>
      </c>
      <c r="Y50" s="1">
        <v>32.4</v>
      </c>
      <c r="Z50" s="1">
        <v>34.4</v>
      </c>
      <c r="AA50" s="1">
        <v>37.6</v>
      </c>
      <c r="AB50" s="1">
        <v>39.200000000000003</v>
      </c>
      <c r="AC50" s="1">
        <v>36.200000000000003</v>
      </c>
      <c r="AD50" s="1">
        <v>34.4</v>
      </c>
      <c r="AE50" s="1" t="s">
        <v>100</v>
      </c>
      <c r="AF50" s="1">
        <f>G50*P50</f>
        <v>30.352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42</v>
      </c>
      <c r="C51" s="1">
        <v>89</v>
      </c>
      <c r="D51" s="1">
        <v>170.32</v>
      </c>
      <c r="E51" s="1">
        <v>116</v>
      </c>
      <c r="F51" s="1">
        <v>111.32</v>
      </c>
      <c r="G51" s="7">
        <v>0.4</v>
      </c>
      <c r="H51" s="1">
        <v>40</v>
      </c>
      <c r="I51" s="1" t="s">
        <v>37</v>
      </c>
      <c r="J51" s="1">
        <v>120</v>
      </c>
      <c r="K51" s="1">
        <f t="shared" si="7"/>
        <v>-4</v>
      </c>
      <c r="L51" s="1"/>
      <c r="M51" s="1"/>
      <c r="N51" s="1">
        <v>71.199999999999989</v>
      </c>
      <c r="O51" s="1">
        <f t="shared" si="1"/>
        <v>23.2</v>
      </c>
      <c r="P51" s="5">
        <f t="shared" si="8"/>
        <v>49.480000000000018</v>
      </c>
      <c r="Q51" s="5"/>
      <c r="R51" s="1"/>
      <c r="S51" s="1">
        <f t="shared" si="2"/>
        <v>10</v>
      </c>
      <c r="T51" s="1">
        <f t="shared" si="3"/>
        <v>7.867241379310344</v>
      </c>
      <c r="U51" s="1">
        <v>24.6</v>
      </c>
      <c r="V51" s="1">
        <v>20.8</v>
      </c>
      <c r="W51" s="1">
        <v>18.2</v>
      </c>
      <c r="X51" s="1">
        <v>15.2</v>
      </c>
      <c r="Y51" s="1">
        <v>16.8</v>
      </c>
      <c r="Z51" s="1">
        <v>22.2</v>
      </c>
      <c r="AA51" s="1">
        <v>21.6</v>
      </c>
      <c r="AB51" s="1">
        <v>16.399999999999999</v>
      </c>
      <c r="AC51" s="1">
        <v>17.2</v>
      </c>
      <c r="AD51" s="1">
        <v>21.4</v>
      </c>
      <c r="AE51" s="1"/>
      <c r="AF51" s="1">
        <f>G51*P51</f>
        <v>19.792000000000009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36</v>
      </c>
      <c r="C52" s="1">
        <v>417.38499999999999</v>
      </c>
      <c r="D52" s="1">
        <v>796.41600000000005</v>
      </c>
      <c r="E52" s="1">
        <v>467.59100000000001</v>
      </c>
      <c r="F52" s="1">
        <v>638.63699999999994</v>
      </c>
      <c r="G52" s="7">
        <v>1</v>
      </c>
      <c r="H52" s="1">
        <v>50</v>
      </c>
      <c r="I52" s="1" t="s">
        <v>37</v>
      </c>
      <c r="J52" s="1">
        <v>459.3</v>
      </c>
      <c r="K52" s="1">
        <f t="shared" si="7"/>
        <v>8.2909999999999968</v>
      </c>
      <c r="L52" s="1"/>
      <c r="M52" s="1"/>
      <c r="N52" s="1">
        <v>284.81306000000001</v>
      </c>
      <c r="O52" s="1">
        <f t="shared" si="1"/>
        <v>93.518200000000007</v>
      </c>
      <c r="P52" s="5">
        <f t="shared" si="8"/>
        <v>11.731940000000122</v>
      </c>
      <c r="Q52" s="5"/>
      <c r="R52" s="1"/>
      <c r="S52" s="1">
        <f t="shared" si="2"/>
        <v>10</v>
      </c>
      <c r="T52" s="1">
        <f t="shared" si="3"/>
        <v>9.874549125197019</v>
      </c>
      <c r="U52" s="1">
        <v>98.896000000000001</v>
      </c>
      <c r="V52" s="1">
        <v>90.962599999999995</v>
      </c>
      <c r="W52" s="1">
        <v>80.864200000000011</v>
      </c>
      <c r="X52" s="1">
        <v>69.453000000000003</v>
      </c>
      <c r="Y52" s="1">
        <v>75.691600000000008</v>
      </c>
      <c r="Z52" s="1">
        <v>78.375599999999991</v>
      </c>
      <c r="AA52" s="1">
        <v>75.148600000000002</v>
      </c>
      <c r="AB52" s="1">
        <v>90.614000000000004</v>
      </c>
      <c r="AC52" s="1">
        <v>90.802400000000006</v>
      </c>
      <c r="AD52" s="1">
        <v>95.362200000000001</v>
      </c>
      <c r="AE52" s="1"/>
      <c r="AF52" s="1">
        <f>G52*P52</f>
        <v>11.731940000000122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36</v>
      </c>
      <c r="C53" s="1">
        <v>896.79499999999996</v>
      </c>
      <c r="D53" s="1">
        <v>1330.0640000000001</v>
      </c>
      <c r="E53" s="1">
        <v>979.74199999999996</v>
      </c>
      <c r="F53" s="1">
        <v>1086.607</v>
      </c>
      <c r="G53" s="7">
        <v>1</v>
      </c>
      <c r="H53" s="1">
        <v>50</v>
      </c>
      <c r="I53" s="1" t="s">
        <v>37</v>
      </c>
      <c r="J53" s="1">
        <v>950.85</v>
      </c>
      <c r="K53" s="1">
        <f t="shared" si="7"/>
        <v>28.891999999999939</v>
      </c>
      <c r="L53" s="1"/>
      <c r="M53" s="1"/>
      <c r="N53" s="1">
        <v>777.69660000000044</v>
      </c>
      <c r="O53" s="1">
        <f t="shared" si="1"/>
        <v>195.94839999999999</v>
      </c>
      <c r="P53" s="5">
        <f t="shared" si="8"/>
        <v>95.180399999999509</v>
      </c>
      <c r="Q53" s="5"/>
      <c r="R53" s="1"/>
      <c r="S53" s="1">
        <f t="shared" si="2"/>
        <v>10</v>
      </c>
      <c r="T53" s="1">
        <f t="shared" si="3"/>
        <v>9.5142578352260117</v>
      </c>
      <c r="U53" s="1">
        <v>199.10659999999999</v>
      </c>
      <c r="V53" s="1">
        <v>170.821</v>
      </c>
      <c r="W53" s="1">
        <v>163.80199999999999</v>
      </c>
      <c r="X53" s="1">
        <v>145.31460000000001</v>
      </c>
      <c r="Y53" s="1">
        <v>154.2002</v>
      </c>
      <c r="Z53" s="1">
        <v>158.2176</v>
      </c>
      <c r="AA53" s="1">
        <v>177.751</v>
      </c>
      <c r="AB53" s="1">
        <v>222.18520000000001</v>
      </c>
      <c r="AC53" s="1">
        <v>203.40280000000001</v>
      </c>
      <c r="AD53" s="1">
        <v>185.30680000000001</v>
      </c>
      <c r="AE53" s="1"/>
      <c r="AF53" s="1">
        <f>G53*P53</f>
        <v>95.180399999999509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36</v>
      </c>
      <c r="C54" s="1">
        <v>168.68600000000001</v>
      </c>
      <c r="D54" s="1">
        <v>225.74700000000001</v>
      </c>
      <c r="E54" s="1">
        <v>136.78</v>
      </c>
      <c r="F54" s="1">
        <v>238.001</v>
      </c>
      <c r="G54" s="7">
        <v>1</v>
      </c>
      <c r="H54" s="1">
        <v>50</v>
      </c>
      <c r="I54" s="1" t="s">
        <v>37</v>
      </c>
      <c r="J54" s="1">
        <v>134.44999999999999</v>
      </c>
      <c r="K54" s="1">
        <f t="shared" si="7"/>
        <v>2.3300000000000125</v>
      </c>
      <c r="L54" s="1"/>
      <c r="M54" s="1"/>
      <c r="N54" s="1">
        <v>12.092559999999819</v>
      </c>
      <c r="O54" s="1">
        <f t="shared" si="1"/>
        <v>27.356000000000002</v>
      </c>
      <c r="P54" s="5">
        <f t="shared" si="8"/>
        <v>23.466440000000176</v>
      </c>
      <c r="Q54" s="5"/>
      <c r="R54" s="1"/>
      <c r="S54" s="1">
        <f t="shared" si="2"/>
        <v>10</v>
      </c>
      <c r="T54" s="1">
        <f t="shared" si="3"/>
        <v>9.1421830676999498</v>
      </c>
      <c r="U54" s="1">
        <v>26.826000000000001</v>
      </c>
      <c r="V54" s="1">
        <v>33.272000000000013</v>
      </c>
      <c r="W54" s="1">
        <v>36.747799999999998</v>
      </c>
      <c r="X54" s="1">
        <v>27.192399999999999</v>
      </c>
      <c r="Y54" s="1">
        <v>22.622399999999999</v>
      </c>
      <c r="Z54" s="1">
        <v>22.773199999999999</v>
      </c>
      <c r="AA54" s="1">
        <v>24.156400000000001</v>
      </c>
      <c r="AB54" s="1">
        <v>30.990200000000002</v>
      </c>
      <c r="AC54" s="1">
        <v>31.298400000000001</v>
      </c>
      <c r="AD54" s="1">
        <v>33.322600000000001</v>
      </c>
      <c r="AE54" s="1"/>
      <c r="AF54" s="1">
        <f>G54*P54</f>
        <v>23.466440000000176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2" t="s">
        <v>105</v>
      </c>
      <c r="B55" s="12" t="s">
        <v>42</v>
      </c>
      <c r="C55" s="12"/>
      <c r="D55" s="18">
        <v>30</v>
      </c>
      <c r="E55" s="12"/>
      <c r="F55" s="21">
        <v>30</v>
      </c>
      <c r="G55" s="13">
        <v>0</v>
      </c>
      <c r="H55" s="12">
        <v>50</v>
      </c>
      <c r="I55" s="12" t="s">
        <v>144</v>
      </c>
      <c r="J55" s="12"/>
      <c r="K55" s="12">
        <f t="shared" si="7"/>
        <v>0</v>
      </c>
      <c r="L55" s="12"/>
      <c r="M55" s="12"/>
      <c r="N55" s="12"/>
      <c r="O55" s="12">
        <f t="shared" si="1"/>
        <v>0</v>
      </c>
      <c r="P55" s="14"/>
      <c r="Q55" s="14"/>
      <c r="R55" s="12"/>
      <c r="S55" s="12" t="e">
        <f t="shared" si="2"/>
        <v>#DIV/0!</v>
      </c>
      <c r="T55" s="12" t="e">
        <f t="shared" si="3"/>
        <v>#DIV/0!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22" t="s">
        <v>152</v>
      </c>
      <c r="AF55" s="12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42</v>
      </c>
      <c r="C56" s="1">
        <v>351</v>
      </c>
      <c r="D56" s="1">
        <v>170</v>
      </c>
      <c r="E56" s="1">
        <v>249</v>
      </c>
      <c r="F56" s="1">
        <v>199</v>
      </c>
      <c r="G56" s="7">
        <v>0.4</v>
      </c>
      <c r="H56" s="1">
        <v>50</v>
      </c>
      <c r="I56" s="1" t="s">
        <v>37</v>
      </c>
      <c r="J56" s="1">
        <v>256</v>
      </c>
      <c r="K56" s="1">
        <f t="shared" si="7"/>
        <v>-7</v>
      </c>
      <c r="L56" s="1"/>
      <c r="M56" s="1"/>
      <c r="N56" s="1">
        <v>200</v>
      </c>
      <c r="O56" s="1">
        <f t="shared" si="1"/>
        <v>49.8</v>
      </c>
      <c r="P56" s="5">
        <f t="shared" ref="P56:P75" si="9">10*O56-N56-F56</f>
        <v>99</v>
      </c>
      <c r="Q56" s="5"/>
      <c r="R56" s="1"/>
      <c r="S56" s="1">
        <f t="shared" si="2"/>
        <v>10</v>
      </c>
      <c r="T56" s="1">
        <f t="shared" si="3"/>
        <v>8.0120481927710845</v>
      </c>
      <c r="U56" s="1">
        <v>42.2</v>
      </c>
      <c r="V56" s="1">
        <v>40.799999999999997</v>
      </c>
      <c r="W56" s="1">
        <v>35.200000000000003</v>
      </c>
      <c r="X56" s="1">
        <v>38.200000000000003</v>
      </c>
      <c r="Y56" s="1">
        <v>54.8</v>
      </c>
      <c r="Z56" s="1">
        <v>44.2</v>
      </c>
      <c r="AA56" s="1">
        <v>49.4</v>
      </c>
      <c r="AB56" s="1">
        <v>61.6</v>
      </c>
      <c r="AC56" s="1">
        <v>57.4</v>
      </c>
      <c r="AD56" s="1">
        <v>85</v>
      </c>
      <c r="AE56" s="1" t="s">
        <v>107</v>
      </c>
      <c r="AF56" s="1">
        <f>G56*P56</f>
        <v>39.6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42</v>
      </c>
      <c r="C57" s="1">
        <v>856</v>
      </c>
      <c r="D57" s="1">
        <v>1170.72</v>
      </c>
      <c r="E57" s="1">
        <v>960</v>
      </c>
      <c r="F57" s="1">
        <v>858.72</v>
      </c>
      <c r="G57" s="7">
        <v>0.4</v>
      </c>
      <c r="H57" s="1">
        <v>40</v>
      </c>
      <c r="I57" s="1" t="s">
        <v>37</v>
      </c>
      <c r="J57" s="1">
        <v>981</v>
      </c>
      <c r="K57" s="1">
        <f t="shared" si="7"/>
        <v>-21</v>
      </c>
      <c r="L57" s="1"/>
      <c r="M57" s="1"/>
      <c r="N57" s="1">
        <v>576.19999999999982</v>
      </c>
      <c r="O57" s="1">
        <f t="shared" si="1"/>
        <v>192</v>
      </c>
      <c r="P57" s="5">
        <f t="shared" si="9"/>
        <v>485.08000000000015</v>
      </c>
      <c r="Q57" s="5"/>
      <c r="R57" s="1"/>
      <c r="S57" s="1">
        <f t="shared" si="2"/>
        <v>10</v>
      </c>
      <c r="T57" s="1">
        <f t="shared" si="3"/>
        <v>7.4735416666666659</v>
      </c>
      <c r="U57" s="1">
        <v>188.6</v>
      </c>
      <c r="V57" s="1">
        <v>188.8</v>
      </c>
      <c r="W57" s="1">
        <v>182.4</v>
      </c>
      <c r="X57" s="1">
        <v>146.19999999999999</v>
      </c>
      <c r="Y57" s="1">
        <v>140.80000000000001</v>
      </c>
      <c r="Z57" s="1">
        <v>152.80000000000001</v>
      </c>
      <c r="AA57" s="1">
        <v>155.80000000000001</v>
      </c>
      <c r="AB57" s="1">
        <v>180.4</v>
      </c>
      <c r="AC57" s="1">
        <v>183</v>
      </c>
      <c r="AD57" s="1">
        <v>181.6</v>
      </c>
      <c r="AE57" s="1"/>
      <c r="AF57" s="1">
        <f>G57*P57</f>
        <v>194.03200000000007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42</v>
      </c>
      <c r="C58" s="1">
        <v>640</v>
      </c>
      <c r="D58" s="1">
        <v>1071.5999999999999</v>
      </c>
      <c r="E58" s="1">
        <v>844</v>
      </c>
      <c r="F58" s="1">
        <v>690.6</v>
      </c>
      <c r="G58" s="7">
        <v>0.4</v>
      </c>
      <c r="H58" s="1">
        <v>40</v>
      </c>
      <c r="I58" s="1" t="s">
        <v>37</v>
      </c>
      <c r="J58" s="1">
        <v>874</v>
      </c>
      <c r="K58" s="1">
        <f t="shared" si="7"/>
        <v>-30</v>
      </c>
      <c r="L58" s="1"/>
      <c r="M58" s="1"/>
      <c r="N58" s="1">
        <v>533.59999999999991</v>
      </c>
      <c r="O58" s="1">
        <f t="shared" si="1"/>
        <v>168.8</v>
      </c>
      <c r="P58" s="5">
        <f t="shared" si="9"/>
        <v>463.80000000000007</v>
      </c>
      <c r="Q58" s="5"/>
      <c r="R58" s="1"/>
      <c r="S58" s="1">
        <f t="shared" si="2"/>
        <v>10</v>
      </c>
      <c r="T58" s="1">
        <f t="shared" si="3"/>
        <v>7.2523696682464438</v>
      </c>
      <c r="U58" s="1">
        <v>163.19999999999999</v>
      </c>
      <c r="V58" s="1">
        <v>160.4</v>
      </c>
      <c r="W58" s="1">
        <v>153</v>
      </c>
      <c r="X58" s="1">
        <v>116.4</v>
      </c>
      <c r="Y58" s="1">
        <v>113.6</v>
      </c>
      <c r="Z58" s="1">
        <v>125</v>
      </c>
      <c r="AA58" s="1">
        <v>126.2</v>
      </c>
      <c r="AB58" s="1">
        <v>162.6</v>
      </c>
      <c r="AC58" s="1">
        <v>160.6</v>
      </c>
      <c r="AD58" s="1">
        <v>162</v>
      </c>
      <c r="AE58" s="1"/>
      <c r="AF58" s="1">
        <f>G58*P58</f>
        <v>185.52000000000004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36</v>
      </c>
      <c r="C59" s="1">
        <v>331.18400000000003</v>
      </c>
      <c r="D59" s="1">
        <v>1054.3050000000001</v>
      </c>
      <c r="E59" s="1">
        <v>660.39599999999996</v>
      </c>
      <c r="F59" s="1">
        <v>647.79399999999998</v>
      </c>
      <c r="G59" s="7">
        <v>1</v>
      </c>
      <c r="H59" s="1">
        <v>40</v>
      </c>
      <c r="I59" s="1" t="s">
        <v>37</v>
      </c>
      <c r="J59" s="1">
        <v>673.1</v>
      </c>
      <c r="K59" s="1">
        <f t="shared" si="7"/>
        <v>-12.704000000000065</v>
      </c>
      <c r="L59" s="1"/>
      <c r="M59" s="1"/>
      <c r="N59" s="1">
        <v>257.17599999999982</v>
      </c>
      <c r="O59" s="1">
        <f t="shared" si="1"/>
        <v>132.07919999999999</v>
      </c>
      <c r="P59" s="5">
        <f t="shared" si="9"/>
        <v>415.822</v>
      </c>
      <c r="Q59" s="5"/>
      <c r="R59" s="1"/>
      <c r="S59" s="1">
        <f t="shared" si="2"/>
        <v>10</v>
      </c>
      <c r="T59" s="1">
        <f t="shared" si="3"/>
        <v>6.8517222999533605</v>
      </c>
      <c r="U59" s="1">
        <v>107.4828</v>
      </c>
      <c r="V59" s="1">
        <v>118.8064</v>
      </c>
      <c r="W59" s="1">
        <v>121.6146</v>
      </c>
      <c r="X59" s="1">
        <v>78.779399999999995</v>
      </c>
      <c r="Y59" s="1">
        <v>79.445799999999991</v>
      </c>
      <c r="Z59" s="1">
        <v>112.238</v>
      </c>
      <c r="AA59" s="1">
        <v>112.24</v>
      </c>
      <c r="AB59" s="1">
        <v>107.9432</v>
      </c>
      <c r="AC59" s="1">
        <v>107.0176</v>
      </c>
      <c r="AD59" s="1">
        <v>106.4194</v>
      </c>
      <c r="AE59" s="1"/>
      <c r="AF59" s="1">
        <f>G59*P59</f>
        <v>415.822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36</v>
      </c>
      <c r="C60" s="1">
        <v>257.53500000000003</v>
      </c>
      <c r="D60" s="1">
        <v>780.85299999999995</v>
      </c>
      <c r="E60" s="1">
        <v>540.61099999999999</v>
      </c>
      <c r="F60" s="1">
        <v>408.90100000000001</v>
      </c>
      <c r="G60" s="7">
        <v>1</v>
      </c>
      <c r="H60" s="1">
        <v>40</v>
      </c>
      <c r="I60" s="1" t="s">
        <v>37</v>
      </c>
      <c r="J60" s="1">
        <v>577.48</v>
      </c>
      <c r="K60" s="1">
        <f t="shared" si="7"/>
        <v>-36.869000000000028</v>
      </c>
      <c r="L60" s="1"/>
      <c r="M60" s="1"/>
      <c r="N60" s="1">
        <v>350.99980000000011</v>
      </c>
      <c r="O60" s="1">
        <f t="shared" si="1"/>
        <v>108.12219999999999</v>
      </c>
      <c r="P60" s="5">
        <f t="shared" si="9"/>
        <v>321.32119999999992</v>
      </c>
      <c r="Q60" s="5"/>
      <c r="R60" s="1"/>
      <c r="S60" s="1">
        <f t="shared" si="2"/>
        <v>10</v>
      </c>
      <c r="T60" s="1">
        <f t="shared" si="3"/>
        <v>7.0281662785255961</v>
      </c>
      <c r="U60" s="1">
        <v>90.313400000000001</v>
      </c>
      <c r="V60" s="1">
        <v>87.304000000000002</v>
      </c>
      <c r="W60" s="1">
        <v>88.727200000000011</v>
      </c>
      <c r="X60" s="1">
        <v>52.353200000000001</v>
      </c>
      <c r="Y60" s="1">
        <v>51.728599999999993</v>
      </c>
      <c r="Z60" s="1">
        <v>85.974000000000004</v>
      </c>
      <c r="AA60" s="1">
        <v>86.384600000000006</v>
      </c>
      <c r="AB60" s="1">
        <v>80.246000000000009</v>
      </c>
      <c r="AC60" s="1">
        <v>81.642200000000003</v>
      </c>
      <c r="AD60" s="1">
        <v>86.718600000000009</v>
      </c>
      <c r="AE60" s="1"/>
      <c r="AF60" s="1">
        <f>G60*P60</f>
        <v>321.32119999999992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36</v>
      </c>
      <c r="C61" s="1">
        <v>234.75</v>
      </c>
      <c r="D61" s="1">
        <v>1097.751</v>
      </c>
      <c r="E61" s="1">
        <v>582.23500000000001</v>
      </c>
      <c r="F61" s="1">
        <v>684.029</v>
      </c>
      <c r="G61" s="7">
        <v>1</v>
      </c>
      <c r="H61" s="1">
        <v>40</v>
      </c>
      <c r="I61" s="1" t="s">
        <v>37</v>
      </c>
      <c r="J61" s="1">
        <v>595.48</v>
      </c>
      <c r="K61" s="1">
        <f t="shared" si="7"/>
        <v>-13.245000000000005</v>
      </c>
      <c r="L61" s="1"/>
      <c r="M61" s="1"/>
      <c r="N61" s="1">
        <v>261.8737999999999</v>
      </c>
      <c r="O61" s="1">
        <f t="shared" si="1"/>
        <v>116.447</v>
      </c>
      <c r="P61" s="5">
        <f t="shared" si="9"/>
        <v>218.56720000000018</v>
      </c>
      <c r="Q61" s="5"/>
      <c r="R61" s="1"/>
      <c r="S61" s="1">
        <f t="shared" si="2"/>
        <v>10</v>
      </c>
      <c r="T61" s="1">
        <f t="shared" si="3"/>
        <v>8.1230327960359627</v>
      </c>
      <c r="U61" s="1">
        <v>104.0994</v>
      </c>
      <c r="V61" s="1">
        <v>107.0544</v>
      </c>
      <c r="W61" s="1">
        <v>108.00539999999999</v>
      </c>
      <c r="X61" s="1">
        <v>63.811</v>
      </c>
      <c r="Y61" s="1">
        <v>64.664000000000001</v>
      </c>
      <c r="Z61" s="1">
        <v>96.909000000000006</v>
      </c>
      <c r="AA61" s="1">
        <v>93.413199999999989</v>
      </c>
      <c r="AB61" s="1">
        <v>86.7988</v>
      </c>
      <c r="AC61" s="1">
        <v>89.770200000000003</v>
      </c>
      <c r="AD61" s="1">
        <v>99.047200000000004</v>
      </c>
      <c r="AE61" s="1"/>
      <c r="AF61" s="1">
        <f>G61*P61</f>
        <v>218.56720000000018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36</v>
      </c>
      <c r="C62" s="1">
        <v>127.09699999999999</v>
      </c>
      <c r="D62" s="1">
        <v>205.464</v>
      </c>
      <c r="E62" s="1">
        <v>158.03200000000001</v>
      </c>
      <c r="F62" s="1">
        <v>102.209</v>
      </c>
      <c r="G62" s="7">
        <v>1</v>
      </c>
      <c r="H62" s="1">
        <v>30</v>
      </c>
      <c r="I62" s="1" t="s">
        <v>37</v>
      </c>
      <c r="J62" s="1">
        <v>204.05</v>
      </c>
      <c r="K62" s="1">
        <f t="shared" si="7"/>
        <v>-46.018000000000001</v>
      </c>
      <c r="L62" s="1"/>
      <c r="M62" s="1"/>
      <c r="N62" s="1">
        <v>218.505</v>
      </c>
      <c r="O62" s="1">
        <f t="shared" si="1"/>
        <v>31.606400000000001</v>
      </c>
      <c r="P62" s="5"/>
      <c r="Q62" s="5"/>
      <c r="R62" s="1"/>
      <c r="S62" s="1">
        <f t="shared" si="2"/>
        <v>10.147122101852789</v>
      </c>
      <c r="T62" s="1">
        <f t="shared" si="3"/>
        <v>10.147122101852789</v>
      </c>
      <c r="U62" s="1">
        <v>33.779200000000003</v>
      </c>
      <c r="V62" s="1">
        <v>24.966000000000001</v>
      </c>
      <c r="W62" s="1">
        <v>21.8932</v>
      </c>
      <c r="X62" s="1">
        <v>18.638999999999999</v>
      </c>
      <c r="Y62" s="1">
        <v>21.760400000000001</v>
      </c>
      <c r="Z62" s="1">
        <v>25.026399999999999</v>
      </c>
      <c r="AA62" s="1">
        <v>22.1798</v>
      </c>
      <c r="AB62" s="1">
        <v>25.658000000000001</v>
      </c>
      <c r="AC62" s="1">
        <v>25.0672</v>
      </c>
      <c r="AD62" s="1">
        <v>31.573399999999999</v>
      </c>
      <c r="AE62" s="1" t="s">
        <v>78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42</v>
      </c>
      <c r="C63" s="1">
        <v>250</v>
      </c>
      <c r="D63" s="1"/>
      <c r="E63" s="1">
        <v>77</v>
      </c>
      <c r="F63" s="1">
        <v>139</v>
      </c>
      <c r="G63" s="7">
        <v>0.6</v>
      </c>
      <c r="H63" s="1">
        <v>60</v>
      </c>
      <c r="I63" s="1" t="s">
        <v>37</v>
      </c>
      <c r="J63" s="1">
        <v>79</v>
      </c>
      <c r="K63" s="1">
        <f t="shared" si="7"/>
        <v>-2</v>
      </c>
      <c r="L63" s="1"/>
      <c r="M63" s="1"/>
      <c r="N63" s="1">
        <v>200</v>
      </c>
      <c r="O63" s="1">
        <f t="shared" si="1"/>
        <v>15.4</v>
      </c>
      <c r="P63" s="5"/>
      <c r="Q63" s="5"/>
      <c r="R63" s="1"/>
      <c r="S63" s="1">
        <f t="shared" si="2"/>
        <v>22.012987012987011</v>
      </c>
      <c r="T63" s="1">
        <f t="shared" si="3"/>
        <v>22.012987012987011</v>
      </c>
      <c r="U63" s="1">
        <v>10.4</v>
      </c>
      <c r="V63" s="1">
        <v>8.6</v>
      </c>
      <c r="W63" s="1">
        <v>13.6</v>
      </c>
      <c r="X63" s="1">
        <v>13</v>
      </c>
      <c r="Y63" s="1">
        <v>14</v>
      </c>
      <c r="Z63" s="1">
        <v>17.399999999999999</v>
      </c>
      <c r="AA63" s="1">
        <v>20.8</v>
      </c>
      <c r="AB63" s="1">
        <v>23.2</v>
      </c>
      <c r="AC63" s="1">
        <v>30.4</v>
      </c>
      <c r="AD63" s="1">
        <v>30.2</v>
      </c>
      <c r="AE63" s="29" t="s">
        <v>153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115</v>
      </c>
      <c r="B64" s="1" t="s">
        <v>42</v>
      </c>
      <c r="C64" s="1">
        <v>131</v>
      </c>
      <c r="D64" s="1">
        <v>150</v>
      </c>
      <c r="E64" s="1">
        <v>174</v>
      </c>
      <c r="F64" s="21">
        <f>68+F55</f>
        <v>98</v>
      </c>
      <c r="G64" s="7">
        <v>0.35</v>
      </c>
      <c r="H64" s="1">
        <v>50</v>
      </c>
      <c r="I64" s="1" t="s">
        <v>37</v>
      </c>
      <c r="J64" s="1">
        <v>183</v>
      </c>
      <c r="K64" s="1">
        <f t="shared" si="7"/>
        <v>-9</v>
      </c>
      <c r="L64" s="1"/>
      <c r="M64" s="1"/>
      <c r="N64" s="1">
        <v>70.199999999999989</v>
      </c>
      <c r="O64" s="1">
        <f t="shared" si="1"/>
        <v>34.799999999999997</v>
      </c>
      <c r="P64" s="5">
        <f t="shared" si="9"/>
        <v>179.8</v>
      </c>
      <c r="Q64" s="5"/>
      <c r="R64" s="1"/>
      <c r="S64" s="1">
        <f t="shared" si="2"/>
        <v>10</v>
      </c>
      <c r="T64" s="1">
        <f t="shared" si="3"/>
        <v>4.833333333333333</v>
      </c>
      <c r="U64" s="1">
        <v>25</v>
      </c>
      <c r="V64" s="1">
        <v>24.8</v>
      </c>
      <c r="W64" s="1">
        <v>27.8</v>
      </c>
      <c r="X64" s="1">
        <v>20</v>
      </c>
      <c r="Y64" s="1">
        <v>24.2</v>
      </c>
      <c r="Z64" s="1">
        <v>27.6</v>
      </c>
      <c r="AA64" s="1">
        <v>34.4</v>
      </c>
      <c r="AB64" s="1">
        <v>41.8</v>
      </c>
      <c r="AC64" s="1">
        <v>39.200000000000003</v>
      </c>
      <c r="AD64" s="1">
        <v>44.4</v>
      </c>
      <c r="AE64" s="10" t="s">
        <v>100</v>
      </c>
      <c r="AF64" s="1">
        <f>G64*P64</f>
        <v>62.93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42</v>
      </c>
      <c r="C65" s="1">
        <v>590</v>
      </c>
      <c r="D65" s="1">
        <v>520</v>
      </c>
      <c r="E65" s="1">
        <v>366</v>
      </c>
      <c r="F65" s="1">
        <v>650</v>
      </c>
      <c r="G65" s="7">
        <v>0.37</v>
      </c>
      <c r="H65" s="1">
        <v>50</v>
      </c>
      <c r="I65" s="1" t="s">
        <v>37</v>
      </c>
      <c r="J65" s="1">
        <v>367</v>
      </c>
      <c r="K65" s="1">
        <f t="shared" si="7"/>
        <v>-1</v>
      </c>
      <c r="L65" s="1"/>
      <c r="M65" s="1"/>
      <c r="N65" s="1">
        <v>0</v>
      </c>
      <c r="O65" s="1">
        <f t="shared" si="1"/>
        <v>73.2</v>
      </c>
      <c r="P65" s="5">
        <f t="shared" si="9"/>
        <v>82</v>
      </c>
      <c r="Q65" s="5"/>
      <c r="R65" s="1"/>
      <c r="S65" s="1">
        <f t="shared" si="2"/>
        <v>10</v>
      </c>
      <c r="T65" s="1">
        <f t="shared" si="3"/>
        <v>8.8797814207650276</v>
      </c>
      <c r="U65" s="1">
        <v>68.599999999999994</v>
      </c>
      <c r="V65" s="1">
        <v>91.6</v>
      </c>
      <c r="W65" s="1">
        <v>87.4</v>
      </c>
      <c r="X65" s="1">
        <v>84.6</v>
      </c>
      <c r="Y65" s="1">
        <v>106.8</v>
      </c>
      <c r="Z65" s="1">
        <v>99.2</v>
      </c>
      <c r="AA65" s="1">
        <v>84</v>
      </c>
      <c r="AB65" s="1">
        <v>65.400000000000006</v>
      </c>
      <c r="AC65" s="1">
        <v>58.2</v>
      </c>
      <c r="AD65" s="1">
        <v>58.8</v>
      </c>
      <c r="AE65" s="1" t="s">
        <v>96</v>
      </c>
      <c r="AF65" s="1">
        <f>G65*P65</f>
        <v>30.34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42</v>
      </c>
      <c r="C66" s="1">
        <v>68</v>
      </c>
      <c r="D66" s="1">
        <v>30</v>
      </c>
      <c r="E66" s="1">
        <v>34</v>
      </c>
      <c r="F66" s="1">
        <v>15</v>
      </c>
      <c r="G66" s="7">
        <v>0.4</v>
      </c>
      <c r="H66" s="1">
        <v>30</v>
      </c>
      <c r="I66" s="1" t="s">
        <v>37</v>
      </c>
      <c r="J66" s="1">
        <v>58</v>
      </c>
      <c r="K66" s="1">
        <f t="shared" si="7"/>
        <v>-24</v>
      </c>
      <c r="L66" s="1"/>
      <c r="M66" s="1"/>
      <c r="N66" s="1">
        <v>50</v>
      </c>
      <c r="O66" s="1">
        <f t="shared" si="1"/>
        <v>6.8</v>
      </c>
      <c r="P66" s="5"/>
      <c r="Q66" s="5"/>
      <c r="R66" s="1"/>
      <c r="S66" s="1">
        <f t="shared" si="2"/>
        <v>9.5588235294117645</v>
      </c>
      <c r="T66" s="1">
        <f t="shared" si="3"/>
        <v>9.5588235294117645</v>
      </c>
      <c r="U66" s="1">
        <v>11.2</v>
      </c>
      <c r="V66" s="1">
        <v>6.8</v>
      </c>
      <c r="W66" s="1">
        <v>6.4</v>
      </c>
      <c r="X66" s="1">
        <v>5</v>
      </c>
      <c r="Y66" s="1">
        <v>6.8</v>
      </c>
      <c r="Z66" s="1">
        <v>9.4</v>
      </c>
      <c r="AA66" s="1">
        <v>8.6</v>
      </c>
      <c r="AB66" s="1">
        <v>12.8</v>
      </c>
      <c r="AC66" s="1">
        <v>8.8000000000000007</v>
      </c>
      <c r="AD66" s="1">
        <v>6.6</v>
      </c>
      <c r="AE66" s="1"/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42</v>
      </c>
      <c r="C67" s="1">
        <v>111</v>
      </c>
      <c r="D67" s="1"/>
      <c r="E67" s="1">
        <v>78</v>
      </c>
      <c r="F67" s="1">
        <v>6</v>
      </c>
      <c r="G67" s="7">
        <v>0.6</v>
      </c>
      <c r="H67" s="1">
        <v>55</v>
      </c>
      <c r="I67" s="1" t="s">
        <v>37</v>
      </c>
      <c r="J67" s="1">
        <v>84</v>
      </c>
      <c r="K67" s="1">
        <f t="shared" si="7"/>
        <v>-6</v>
      </c>
      <c r="L67" s="1"/>
      <c r="M67" s="1"/>
      <c r="N67" s="1">
        <v>200</v>
      </c>
      <c r="O67" s="1">
        <f t="shared" si="1"/>
        <v>15.6</v>
      </c>
      <c r="P67" s="5"/>
      <c r="Q67" s="5"/>
      <c r="R67" s="1"/>
      <c r="S67" s="1">
        <f t="shared" si="2"/>
        <v>13.205128205128206</v>
      </c>
      <c r="T67" s="1">
        <f t="shared" si="3"/>
        <v>13.205128205128206</v>
      </c>
      <c r="U67" s="1">
        <v>7.6</v>
      </c>
      <c r="V67" s="1">
        <v>7.2</v>
      </c>
      <c r="W67" s="1">
        <v>8</v>
      </c>
      <c r="X67" s="1">
        <v>9.4</v>
      </c>
      <c r="Y67" s="1">
        <v>20.399999999999999</v>
      </c>
      <c r="Z67" s="1">
        <v>22.4</v>
      </c>
      <c r="AA67" s="1">
        <v>27</v>
      </c>
      <c r="AB67" s="1">
        <v>41.2</v>
      </c>
      <c r="AC67" s="1">
        <v>43.6</v>
      </c>
      <c r="AD67" s="1">
        <v>32.799999999999997</v>
      </c>
      <c r="AE67" s="10" t="s">
        <v>154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42</v>
      </c>
      <c r="C68" s="1">
        <v>101</v>
      </c>
      <c r="D68" s="1">
        <v>122</v>
      </c>
      <c r="E68" s="1">
        <v>95</v>
      </c>
      <c r="F68" s="1">
        <v>49</v>
      </c>
      <c r="G68" s="7">
        <v>0.45</v>
      </c>
      <c r="H68" s="1">
        <v>40</v>
      </c>
      <c r="I68" s="1" t="s">
        <v>37</v>
      </c>
      <c r="J68" s="1">
        <v>108</v>
      </c>
      <c r="K68" s="1">
        <f t="shared" si="7"/>
        <v>-13</v>
      </c>
      <c r="L68" s="1"/>
      <c r="M68" s="1"/>
      <c r="N68" s="1">
        <v>50</v>
      </c>
      <c r="O68" s="1">
        <f t="shared" si="1"/>
        <v>19</v>
      </c>
      <c r="P68" s="5">
        <f t="shared" si="9"/>
        <v>91</v>
      </c>
      <c r="Q68" s="5"/>
      <c r="R68" s="1"/>
      <c r="S68" s="1">
        <f t="shared" si="2"/>
        <v>10</v>
      </c>
      <c r="T68" s="1">
        <f t="shared" si="3"/>
        <v>5.2105263157894735</v>
      </c>
      <c r="U68" s="1">
        <v>20.6</v>
      </c>
      <c r="V68" s="1">
        <v>19.399999999999999</v>
      </c>
      <c r="W68" s="1">
        <v>15.8</v>
      </c>
      <c r="X68" s="1">
        <v>20.6</v>
      </c>
      <c r="Y68" s="1">
        <v>24</v>
      </c>
      <c r="Z68" s="1">
        <v>22.8</v>
      </c>
      <c r="AA68" s="1">
        <v>16.2</v>
      </c>
      <c r="AB68" s="1">
        <v>16.399999999999999</v>
      </c>
      <c r="AC68" s="1">
        <v>15.8</v>
      </c>
      <c r="AD68" s="1">
        <v>16</v>
      </c>
      <c r="AE68" s="1" t="s">
        <v>120</v>
      </c>
      <c r="AF68" s="1">
        <f>G68*P68</f>
        <v>40.950000000000003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42</v>
      </c>
      <c r="C69" s="1">
        <v>460</v>
      </c>
      <c r="D69" s="1"/>
      <c r="E69" s="1">
        <v>162</v>
      </c>
      <c r="F69" s="1">
        <v>214</v>
      </c>
      <c r="G69" s="7">
        <v>0.4</v>
      </c>
      <c r="H69" s="1">
        <v>50</v>
      </c>
      <c r="I69" s="1" t="s">
        <v>37</v>
      </c>
      <c r="J69" s="1">
        <v>160</v>
      </c>
      <c r="K69" s="1">
        <f t="shared" si="7"/>
        <v>2</v>
      </c>
      <c r="L69" s="1"/>
      <c r="M69" s="1"/>
      <c r="N69" s="1">
        <v>0</v>
      </c>
      <c r="O69" s="1">
        <f t="shared" si="1"/>
        <v>32.4</v>
      </c>
      <c r="P69" s="5">
        <f t="shared" si="9"/>
        <v>110</v>
      </c>
      <c r="Q69" s="5"/>
      <c r="R69" s="1"/>
      <c r="S69" s="1">
        <f t="shared" si="2"/>
        <v>10</v>
      </c>
      <c r="T69" s="1">
        <f t="shared" si="3"/>
        <v>6.6049382716049383</v>
      </c>
      <c r="U69" s="1">
        <v>28.2</v>
      </c>
      <c r="V69" s="1">
        <v>26</v>
      </c>
      <c r="W69" s="1">
        <v>23.2</v>
      </c>
      <c r="X69" s="1">
        <v>27</v>
      </c>
      <c r="Y69" s="1">
        <v>41.6</v>
      </c>
      <c r="Z69" s="1">
        <v>43.8</v>
      </c>
      <c r="AA69" s="1">
        <v>43.8</v>
      </c>
      <c r="AB69" s="1">
        <v>77.8</v>
      </c>
      <c r="AC69" s="1">
        <v>78</v>
      </c>
      <c r="AD69" s="1">
        <v>66.2</v>
      </c>
      <c r="AE69" s="20" t="s">
        <v>46</v>
      </c>
      <c r="AF69" s="1">
        <f>G69*P69</f>
        <v>44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123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37</v>
      </c>
      <c r="J70" s="1"/>
      <c r="K70" s="1">
        <f t="shared" ref="K70:K95" si="10">E70-J70</f>
        <v>0</v>
      </c>
      <c r="L70" s="1"/>
      <c r="M70" s="1"/>
      <c r="N70" s="18"/>
      <c r="O70" s="1">
        <f t="shared" si="1"/>
        <v>0</v>
      </c>
      <c r="P70" s="19">
        <v>10</v>
      </c>
      <c r="Q70" s="5"/>
      <c r="R70" s="1"/>
      <c r="S70" s="1" t="e">
        <f t="shared" si="2"/>
        <v>#DIV/0!</v>
      </c>
      <c r="T70" s="1" t="e">
        <f t="shared" si="3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-0.2</v>
      </c>
      <c r="AB70" s="1">
        <v>-0.4</v>
      </c>
      <c r="AC70" s="1">
        <v>-0.2</v>
      </c>
      <c r="AD70" s="1">
        <v>0</v>
      </c>
      <c r="AE70" s="18" t="s">
        <v>98</v>
      </c>
      <c r="AF70" s="1">
        <f>G70*P70</f>
        <v>1.1000000000000001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124</v>
      </c>
      <c r="B71" s="1" t="s">
        <v>42</v>
      </c>
      <c r="C71" s="1"/>
      <c r="D71" s="1"/>
      <c r="E71" s="1">
        <v>-1</v>
      </c>
      <c r="F71" s="1"/>
      <c r="G71" s="7">
        <v>0.06</v>
      </c>
      <c r="H71" s="1">
        <v>60</v>
      </c>
      <c r="I71" s="1" t="s">
        <v>37</v>
      </c>
      <c r="J71" s="1"/>
      <c r="K71" s="1">
        <f t="shared" si="10"/>
        <v>-1</v>
      </c>
      <c r="L71" s="1"/>
      <c r="M71" s="1"/>
      <c r="N71" s="18"/>
      <c r="O71" s="1">
        <f t="shared" ref="O71:O95" si="11">E71/5</f>
        <v>-0.2</v>
      </c>
      <c r="P71" s="19">
        <v>10</v>
      </c>
      <c r="Q71" s="5"/>
      <c r="R71" s="1"/>
      <c r="S71" s="1">
        <f t="shared" ref="S71:S95" si="12">(F71+N71+P71)/O71</f>
        <v>-50</v>
      </c>
      <c r="T71" s="1">
        <f t="shared" ref="T71:T95" si="13">(F71+N71)/O71</f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-0.4</v>
      </c>
      <c r="AD71" s="1">
        <v>0</v>
      </c>
      <c r="AE71" s="18" t="s">
        <v>98</v>
      </c>
      <c r="AF71" s="1">
        <f>G71*P71</f>
        <v>0.6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125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10"/>
        <v>0</v>
      </c>
      <c r="L72" s="1"/>
      <c r="M72" s="1"/>
      <c r="N72" s="18"/>
      <c r="O72" s="1">
        <f t="shared" si="11"/>
        <v>0</v>
      </c>
      <c r="P72" s="19">
        <v>10</v>
      </c>
      <c r="Q72" s="5"/>
      <c r="R72" s="1"/>
      <c r="S72" s="1" t="e">
        <f t="shared" si="12"/>
        <v>#DIV/0!</v>
      </c>
      <c r="T72" s="1" t="e">
        <f t="shared" si="13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-0.4</v>
      </c>
      <c r="AC72" s="1">
        <v>-0.4</v>
      </c>
      <c r="AD72" s="1">
        <v>0</v>
      </c>
      <c r="AE72" s="18" t="s">
        <v>98</v>
      </c>
      <c r="AF72" s="1">
        <f>G72*P72</f>
        <v>1.5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42</v>
      </c>
      <c r="C73" s="1">
        <v>38</v>
      </c>
      <c r="D73" s="1"/>
      <c r="E73" s="1">
        <v>5</v>
      </c>
      <c r="F73" s="1">
        <v>24</v>
      </c>
      <c r="G73" s="7">
        <v>0.4</v>
      </c>
      <c r="H73" s="1">
        <v>55</v>
      </c>
      <c r="I73" s="1" t="s">
        <v>37</v>
      </c>
      <c r="J73" s="1">
        <v>9</v>
      </c>
      <c r="K73" s="1">
        <f t="shared" si="10"/>
        <v>-4</v>
      </c>
      <c r="L73" s="1"/>
      <c r="M73" s="1"/>
      <c r="N73" s="1">
        <v>0</v>
      </c>
      <c r="O73" s="1">
        <f t="shared" si="11"/>
        <v>1</v>
      </c>
      <c r="P73" s="5"/>
      <c r="Q73" s="5"/>
      <c r="R73" s="1"/>
      <c r="S73" s="1">
        <f t="shared" si="12"/>
        <v>24</v>
      </c>
      <c r="T73" s="1">
        <f t="shared" si="13"/>
        <v>24</v>
      </c>
      <c r="U73" s="1">
        <v>2</v>
      </c>
      <c r="V73" s="1">
        <v>1.6</v>
      </c>
      <c r="W73" s="1">
        <v>0.8</v>
      </c>
      <c r="X73" s="1">
        <v>0.4</v>
      </c>
      <c r="Y73" s="1">
        <v>1</v>
      </c>
      <c r="Z73" s="1">
        <v>1.6</v>
      </c>
      <c r="AA73" s="1">
        <v>1</v>
      </c>
      <c r="AB73" s="1">
        <v>4.5999999999999996</v>
      </c>
      <c r="AC73" s="1">
        <v>5.2</v>
      </c>
      <c r="AD73" s="1">
        <v>3.2</v>
      </c>
      <c r="AE73" s="30" t="s">
        <v>122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36</v>
      </c>
      <c r="C74" s="1">
        <v>595.52800000000002</v>
      </c>
      <c r="D74" s="1"/>
      <c r="E74" s="1">
        <v>287.00299999999999</v>
      </c>
      <c r="F74" s="1">
        <v>199.62799999999999</v>
      </c>
      <c r="G74" s="7">
        <v>1</v>
      </c>
      <c r="H74" s="1">
        <v>55</v>
      </c>
      <c r="I74" s="1" t="s">
        <v>37</v>
      </c>
      <c r="J74" s="1">
        <v>274.60000000000002</v>
      </c>
      <c r="K74" s="1">
        <f t="shared" si="10"/>
        <v>12.402999999999963</v>
      </c>
      <c r="L74" s="1"/>
      <c r="M74" s="1"/>
      <c r="N74" s="1">
        <v>0</v>
      </c>
      <c r="O74" s="1">
        <f t="shared" si="11"/>
        <v>57.400599999999997</v>
      </c>
      <c r="P74" s="5">
        <f>9*O74-N74-F74</f>
        <v>316.97739999999993</v>
      </c>
      <c r="Q74" s="5"/>
      <c r="R74" s="1"/>
      <c r="S74" s="1">
        <f t="shared" si="12"/>
        <v>8.9999999999999982</v>
      </c>
      <c r="T74" s="1">
        <f t="shared" si="13"/>
        <v>3.4778033679090461</v>
      </c>
      <c r="U74" s="1">
        <v>44.5184</v>
      </c>
      <c r="V74" s="1">
        <v>29.15</v>
      </c>
      <c r="W74" s="1">
        <v>27.264199999999999</v>
      </c>
      <c r="X74" s="1">
        <v>55.612400000000001</v>
      </c>
      <c r="Y74" s="1">
        <v>73.2</v>
      </c>
      <c r="Z74" s="1">
        <v>57.658799999999999</v>
      </c>
      <c r="AA74" s="1">
        <v>45.371600000000001</v>
      </c>
      <c r="AB74" s="1">
        <v>37.379800000000003</v>
      </c>
      <c r="AC74" s="1">
        <v>33.199399999999997</v>
      </c>
      <c r="AD74" s="1">
        <v>49.485199999999999</v>
      </c>
      <c r="AE74" s="10" t="s">
        <v>155</v>
      </c>
      <c r="AF74" s="1">
        <f>G74*P74</f>
        <v>316.97739999999993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36</v>
      </c>
      <c r="C75" s="1">
        <v>283.19799999999998</v>
      </c>
      <c r="D75" s="1">
        <v>703.93399999999997</v>
      </c>
      <c r="E75" s="1">
        <v>464.49599999999998</v>
      </c>
      <c r="F75" s="1">
        <v>438.37299999999999</v>
      </c>
      <c r="G75" s="7">
        <v>1</v>
      </c>
      <c r="H75" s="1">
        <v>50</v>
      </c>
      <c r="I75" s="1" t="s">
        <v>37</v>
      </c>
      <c r="J75" s="1">
        <v>456.4</v>
      </c>
      <c r="K75" s="1">
        <f t="shared" si="10"/>
        <v>8.0960000000000036</v>
      </c>
      <c r="L75" s="1"/>
      <c r="M75" s="1"/>
      <c r="N75" s="1">
        <v>346.6155600000003</v>
      </c>
      <c r="O75" s="1">
        <f t="shared" si="11"/>
        <v>92.899199999999993</v>
      </c>
      <c r="P75" s="5">
        <f t="shared" si="9"/>
        <v>144.00343999999967</v>
      </c>
      <c r="Q75" s="5"/>
      <c r="R75" s="1"/>
      <c r="S75" s="1">
        <f t="shared" si="12"/>
        <v>10</v>
      </c>
      <c r="T75" s="1">
        <f t="shared" si="13"/>
        <v>8.4498958010402703</v>
      </c>
      <c r="U75" s="1">
        <v>87.940200000000004</v>
      </c>
      <c r="V75" s="1">
        <v>75.155999999999992</v>
      </c>
      <c r="W75" s="1">
        <v>77.6952</v>
      </c>
      <c r="X75" s="1">
        <v>53.210400000000007</v>
      </c>
      <c r="Y75" s="1">
        <v>49.611800000000002</v>
      </c>
      <c r="Z75" s="1">
        <v>79.387199999999993</v>
      </c>
      <c r="AA75" s="1">
        <v>76.5762</v>
      </c>
      <c r="AB75" s="1">
        <v>94.253799999999998</v>
      </c>
      <c r="AC75" s="1">
        <v>95.169799999999995</v>
      </c>
      <c r="AD75" s="1">
        <v>83.810599999999994</v>
      </c>
      <c r="AE75" s="1"/>
      <c r="AF75" s="1">
        <f>G75*P75</f>
        <v>144.00343999999967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129</v>
      </c>
      <c r="B76" s="15" t="s">
        <v>42</v>
      </c>
      <c r="C76" s="15"/>
      <c r="D76" s="15"/>
      <c r="E76" s="15">
        <v>-2</v>
      </c>
      <c r="F76" s="15"/>
      <c r="G76" s="16">
        <v>0</v>
      </c>
      <c r="H76" s="15">
        <v>40</v>
      </c>
      <c r="I76" s="15" t="s">
        <v>37</v>
      </c>
      <c r="J76" s="15"/>
      <c r="K76" s="15">
        <f t="shared" si="10"/>
        <v>-2</v>
      </c>
      <c r="L76" s="15"/>
      <c r="M76" s="15"/>
      <c r="N76" s="15">
        <v>0</v>
      </c>
      <c r="O76" s="15">
        <f t="shared" si="11"/>
        <v>-0.4</v>
      </c>
      <c r="P76" s="17"/>
      <c r="Q76" s="17"/>
      <c r="R76" s="15"/>
      <c r="S76" s="15">
        <f t="shared" si="12"/>
        <v>0</v>
      </c>
      <c r="T76" s="15">
        <f t="shared" si="13"/>
        <v>0</v>
      </c>
      <c r="U76" s="15">
        <v>-0.4</v>
      </c>
      <c r="V76" s="15">
        <v>0</v>
      </c>
      <c r="W76" s="15">
        <v>0</v>
      </c>
      <c r="X76" s="15">
        <v>0</v>
      </c>
      <c r="Y76" s="15">
        <v>0</v>
      </c>
      <c r="Z76" s="15">
        <v>-0.6</v>
      </c>
      <c r="AA76" s="15">
        <v>-1</v>
      </c>
      <c r="AB76" s="15">
        <v>-1.2</v>
      </c>
      <c r="AC76" s="15">
        <v>-1</v>
      </c>
      <c r="AD76" s="15">
        <v>-0.4</v>
      </c>
      <c r="AE76" s="15" t="s">
        <v>49</v>
      </c>
      <c r="AF76" s="15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130</v>
      </c>
      <c r="B77" s="15" t="s">
        <v>42</v>
      </c>
      <c r="C77" s="15"/>
      <c r="D77" s="15"/>
      <c r="E77" s="15">
        <v>-1</v>
      </c>
      <c r="F77" s="15"/>
      <c r="G77" s="16">
        <v>0</v>
      </c>
      <c r="H77" s="15">
        <v>35</v>
      </c>
      <c r="I77" s="15" t="s">
        <v>37</v>
      </c>
      <c r="J77" s="15"/>
      <c r="K77" s="15">
        <f t="shared" si="10"/>
        <v>-1</v>
      </c>
      <c r="L77" s="15"/>
      <c r="M77" s="15"/>
      <c r="N77" s="15">
        <v>0</v>
      </c>
      <c r="O77" s="15">
        <f t="shared" si="11"/>
        <v>-0.2</v>
      </c>
      <c r="P77" s="17"/>
      <c r="Q77" s="17"/>
      <c r="R77" s="15"/>
      <c r="S77" s="15">
        <f t="shared" si="12"/>
        <v>0</v>
      </c>
      <c r="T77" s="15">
        <f t="shared" si="13"/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-0.2</v>
      </c>
      <c r="AA77" s="15">
        <v>-0.4</v>
      </c>
      <c r="AB77" s="15">
        <v>-0.6</v>
      </c>
      <c r="AC77" s="15">
        <v>-0.4</v>
      </c>
      <c r="AD77" s="15">
        <v>-0.2</v>
      </c>
      <c r="AE77" s="15" t="s">
        <v>49</v>
      </c>
      <c r="AF77" s="15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3" t="s">
        <v>131</v>
      </c>
      <c r="B78" s="23" t="s">
        <v>36</v>
      </c>
      <c r="C78" s="23">
        <v>998.71100000000001</v>
      </c>
      <c r="D78" s="23">
        <v>1809.2370000000001</v>
      </c>
      <c r="E78" s="23">
        <v>922.61400000000003</v>
      </c>
      <c r="F78" s="23">
        <v>1727.71</v>
      </c>
      <c r="G78" s="24">
        <v>1</v>
      </c>
      <c r="H78" s="23">
        <v>60</v>
      </c>
      <c r="I78" s="23" t="s">
        <v>37</v>
      </c>
      <c r="J78" s="23">
        <v>916.61</v>
      </c>
      <c r="K78" s="23">
        <f t="shared" si="10"/>
        <v>6.0040000000000191</v>
      </c>
      <c r="L78" s="23"/>
      <c r="M78" s="23"/>
      <c r="N78" s="23">
        <v>183.5297000000003</v>
      </c>
      <c r="O78" s="23">
        <f t="shared" si="11"/>
        <v>184.52280000000002</v>
      </c>
      <c r="P78" s="25">
        <f t="shared" ref="P78:P80" si="14">11*O78-N78-F78</f>
        <v>118.51109999999994</v>
      </c>
      <c r="Q78" s="25"/>
      <c r="R78" s="23"/>
      <c r="S78" s="23">
        <f t="shared" si="12"/>
        <v>11</v>
      </c>
      <c r="T78" s="23">
        <f t="shared" si="13"/>
        <v>10.357742783005678</v>
      </c>
      <c r="U78" s="23">
        <v>186.55940000000001</v>
      </c>
      <c r="V78" s="23">
        <v>199.25040000000001</v>
      </c>
      <c r="W78" s="23">
        <v>194.49539999999999</v>
      </c>
      <c r="X78" s="23">
        <v>166.607</v>
      </c>
      <c r="Y78" s="23">
        <v>173.685</v>
      </c>
      <c r="Z78" s="23">
        <v>205.41059999999999</v>
      </c>
      <c r="AA78" s="23">
        <v>207.41820000000001</v>
      </c>
      <c r="AB78" s="23">
        <v>178.17660000000001</v>
      </c>
      <c r="AC78" s="23">
        <v>173.47120000000001</v>
      </c>
      <c r="AD78" s="23">
        <v>187.965</v>
      </c>
      <c r="AE78" s="23" t="s">
        <v>60</v>
      </c>
      <c r="AF78" s="23">
        <f>G78*P78</f>
        <v>118.51109999999994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3" t="s">
        <v>132</v>
      </c>
      <c r="B79" s="23" t="s">
        <v>36</v>
      </c>
      <c r="C79" s="23">
        <v>1301.6379999999999</v>
      </c>
      <c r="D79" s="23">
        <v>2472.5100000000002</v>
      </c>
      <c r="E79" s="23">
        <v>1264.682</v>
      </c>
      <c r="F79" s="23">
        <v>2277.7429999999999</v>
      </c>
      <c r="G79" s="24">
        <v>1</v>
      </c>
      <c r="H79" s="23">
        <v>60</v>
      </c>
      <c r="I79" s="23" t="s">
        <v>37</v>
      </c>
      <c r="J79" s="23">
        <v>1278</v>
      </c>
      <c r="K79" s="23">
        <f t="shared" si="10"/>
        <v>-13.317999999999984</v>
      </c>
      <c r="L79" s="23"/>
      <c r="M79" s="23"/>
      <c r="N79" s="23">
        <v>0</v>
      </c>
      <c r="O79" s="23">
        <f t="shared" si="11"/>
        <v>252.93639999999999</v>
      </c>
      <c r="P79" s="25">
        <f t="shared" si="14"/>
        <v>504.55740000000014</v>
      </c>
      <c r="Q79" s="25"/>
      <c r="R79" s="23"/>
      <c r="S79" s="23">
        <f t="shared" si="12"/>
        <v>11</v>
      </c>
      <c r="T79" s="23">
        <f t="shared" si="13"/>
        <v>9.0052005168097597</v>
      </c>
      <c r="U79" s="23">
        <v>231.53360000000001</v>
      </c>
      <c r="V79" s="23">
        <v>264.21800000000002</v>
      </c>
      <c r="W79" s="23">
        <v>266.18220000000002</v>
      </c>
      <c r="X79" s="23">
        <v>215.21860000000001</v>
      </c>
      <c r="Y79" s="23">
        <v>199.64680000000001</v>
      </c>
      <c r="Z79" s="23">
        <v>215.5966</v>
      </c>
      <c r="AA79" s="23">
        <v>241.60820000000001</v>
      </c>
      <c r="AB79" s="23">
        <v>346.67219999999998</v>
      </c>
      <c r="AC79" s="23">
        <v>329.49619999999999</v>
      </c>
      <c r="AD79" s="23">
        <v>330.78179999999998</v>
      </c>
      <c r="AE79" s="23" t="s">
        <v>90</v>
      </c>
      <c r="AF79" s="23">
        <f>G79*P79</f>
        <v>504.55740000000014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3" t="s">
        <v>133</v>
      </c>
      <c r="B80" s="23" t="s">
        <v>36</v>
      </c>
      <c r="C80" s="23">
        <v>1338.09</v>
      </c>
      <c r="D80" s="23">
        <v>3210.8939999999998</v>
      </c>
      <c r="E80" s="23">
        <v>1462.702</v>
      </c>
      <c r="F80" s="23">
        <v>2893.83</v>
      </c>
      <c r="G80" s="24">
        <v>1</v>
      </c>
      <c r="H80" s="23">
        <v>60</v>
      </c>
      <c r="I80" s="23" t="s">
        <v>37</v>
      </c>
      <c r="J80" s="23">
        <v>1475.3</v>
      </c>
      <c r="K80" s="23">
        <f t="shared" si="10"/>
        <v>-12.597999999999956</v>
      </c>
      <c r="L80" s="23"/>
      <c r="M80" s="23"/>
      <c r="N80" s="23">
        <v>0</v>
      </c>
      <c r="O80" s="23">
        <f t="shared" si="11"/>
        <v>292.54039999999998</v>
      </c>
      <c r="P80" s="25">
        <f t="shared" si="14"/>
        <v>324.11439999999993</v>
      </c>
      <c r="Q80" s="25"/>
      <c r="R80" s="23"/>
      <c r="S80" s="23">
        <f t="shared" si="12"/>
        <v>11</v>
      </c>
      <c r="T80" s="23">
        <f t="shared" si="13"/>
        <v>9.8920696081635224</v>
      </c>
      <c r="U80" s="23">
        <v>245.78479999999999</v>
      </c>
      <c r="V80" s="23">
        <v>324.53219999999999</v>
      </c>
      <c r="W80" s="23">
        <v>342.56060000000002</v>
      </c>
      <c r="X80" s="23">
        <v>251.38419999999999</v>
      </c>
      <c r="Y80" s="23">
        <v>227.4682</v>
      </c>
      <c r="Z80" s="23">
        <v>379.67259999999999</v>
      </c>
      <c r="AA80" s="23">
        <v>518.64799999999991</v>
      </c>
      <c r="AB80" s="23">
        <v>641.245</v>
      </c>
      <c r="AC80" s="23">
        <v>540.34680000000003</v>
      </c>
      <c r="AD80" s="23">
        <v>556.29359999999997</v>
      </c>
      <c r="AE80" s="23" t="s">
        <v>90</v>
      </c>
      <c r="AF80" s="23">
        <f>G80*P80</f>
        <v>324.11439999999993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6" t="s">
        <v>134</v>
      </c>
      <c r="B81" s="26" t="s">
        <v>36</v>
      </c>
      <c r="C81" s="26">
        <v>1938.86</v>
      </c>
      <c r="D81" s="26">
        <v>4221.848</v>
      </c>
      <c r="E81" s="26">
        <v>2746.1660000000002</v>
      </c>
      <c r="F81" s="26">
        <v>2970.1610000000001</v>
      </c>
      <c r="G81" s="27">
        <v>1</v>
      </c>
      <c r="H81" s="26">
        <v>60</v>
      </c>
      <c r="I81" s="26" t="s">
        <v>37</v>
      </c>
      <c r="J81" s="26">
        <v>2789.9</v>
      </c>
      <c r="K81" s="26">
        <f t="shared" si="10"/>
        <v>-43.733999999999924</v>
      </c>
      <c r="L81" s="26"/>
      <c r="M81" s="26"/>
      <c r="N81" s="26">
        <v>0</v>
      </c>
      <c r="O81" s="26">
        <f t="shared" si="11"/>
        <v>549.23320000000001</v>
      </c>
      <c r="P81" s="28">
        <f>8*O81-N81-F81</f>
        <v>1423.7046</v>
      </c>
      <c r="Q81" s="28"/>
      <c r="R81" s="26"/>
      <c r="S81" s="26">
        <f t="shared" si="12"/>
        <v>8</v>
      </c>
      <c r="T81" s="26">
        <f t="shared" si="13"/>
        <v>5.4078322286416771</v>
      </c>
      <c r="U81" s="26">
        <v>520.91800000000001</v>
      </c>
      <c r="V81" s="26">
        <v>574.87220000000002</v>
      </c>
      <c r="W81" s="26">
        <v>570.36080000000004</v>
      </c>
      <c r="X81" s="26">
        <v>381.52260000000001</v>
      </c>
      <c r="Y81" s="26">
        <v>386.30119999999999</v>
      </c>
      <c r="Z81" s="26">
        <v>524.75879999999995</v>
      </c>
      <c r="AA81" s="26">
        <v>482.41180000000003</v>
      </c>
      <c r="AB81" s="26">
        <v>276.77999999999997</v>
      </c>
      <c r="AC81" s="26">
        <v>270.8526</v>
      </c>
      <c r="AD81" s="26">
        <v>310.35939999999999</v>
      </c>
      <c r="AE81" s="26" t="s">
        <v>55</v>
      </c>
      <c r="AF81" s="26">
        <f>G81*P81</f>
        <v>1423.7046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135</v>
      </c>
      <c r="B82" s="15" t="s">
        <v>36</v>
      </c>
      <c r="C82" s="15"/>
      <c r="D82" s="15"/>
      <c r="E82" s="15"/>
      <c r="F82" s="15"/>
      <c r="G82" s="16">
        <v>0</v>
      </c>
      <c r="H82" s="15">
        <v>55</v>
      </c>
      <c r="I82" s="15" t="s">
        <v>37</v>
      </c>
      <c r="J82" s="15"/>
      <c r="K82" s="15">
        <f t="shared" si="10"/>
        <v>0</v>
      </c>
      <c r="L82" s="15"/>
      <c r="M82" s="15"/>
      <c r="N82" s="15">
        <v>0</v>
      </c>
      <c r="O82" s="15">
        <f t="shared" si="11"/>
        <v>0</v>
      </c>
      <c r="P82" s="17"/>
      <c r="Q82" s="17"/>
      <c r="R82" s="15"/>
      <c r="S82" s="15" t="e">
        <f t="shared" si="12"/>
        <v>#DIV/0!</v>
      </c>
      <c r="T82" s="15" t="e">
        <f t="shared" si="13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-0.22</v>
      </c>
      <c r="AC82" s="15">
        <v>-0.22</v>
      </c>
      <c r="AD82" s="15">
        <v>0</v>
      </c>
      <c r="AE82" s="15" t="s">
        <v>49</v>
      </c>
      <c r="AF82" s="15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136</v>
      </c>
      <c r="B83" s="15" t="s">
        <v>36</v>
      </c>
      <c r="C83" s="15"/>
      <c r="D83" s="15"/>
      <c r="E83" s="15">
        <v>-4</v>
      </c>
      <c r="F83" s="15"/>
      <c r="G83" s="16">
        <v>0</v>
      </c>
      <c r="H83" s="15">
        <v>55</v>
      </c>
      <c r="I83" s="15" t="s">
        <v>37</v>
      </c>
      <c r="J83" s="15"/>
      <c r="K83" s="15">
        <f t="shared" si="10"/>
        <v>-4</v>
      </c>
      <c r="L83" s="15"/>
      <c r="M83" s="15"/>
      <c r="N83" s="15">
        <v>0</v>
      </c>
      <c r="O83" s="15">
        <f t="shared" si="11"/>
        <v>-0.8</v>
      </c>
      <c r="P83" s="17"/>
      <c r="Q83" s="17"/>
      <c r="R83" s="15"/>
      <c r="S83" s="15">
        <f t="shared" si="12"/>
        <v>0</v>
      </c>
      <c r="T83" s="15">
        <f t="shared" si="13"/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 t="s">
        <v>49</v>
      </c>
      <c r="AF83" s="15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137</v>
      </c>
      <c r="B84" s="15" t="s">
        <v>36</v>
      </c>
      <c r="C84" s="15"/>
      <c r="D84" s="15"/>
      <c r="E84" s="15"/>
      <c r="F84" s="15"/>
      <c r="G84" s="16">
        <v>0</v>
      </c>
      <c r="H84" s="15">
        <v>55</v>
      </c>
      <c r="I84" s="15" t="s">
        <v>37</v>
      </c>
      <c r="J84" s="15"/>
      <c r="K84" s="15">
        <f t="shared" si="10"/>
        <v>0</v>
      </c>
      <c r="L84" s="15"/>
      <c r="M84" s="15"/>
      <c r="N84" s="15">
        <v>0</v>
      </c>
      <c r="O84" s="15">
        <f t="shared" si="11"/>
        <v>0</v>
      </c>
      <c r="P84" s="17"/>
      <c r="Q84" s="17"/>
      <c r="R84" s="15"/>
      <c r="S84" s="15" t="e">
        <f t="shared" si="12"/>
        <v>#DIV/0!</v>
      </c>
      <c r="T84" s="15" t="e">
        <f t="shared" si="13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-0.16700000000000001</v>
      </c>
      <c r="AC84" s="15">
        <v>-0.16700000000000001</v>
      </c>
      <c r="AD84" s="15">
        <v>0</v>
      </c>
      <c r="AE84" s="15" t="s">
        <v>49</v>
      </c>
      <c r="AF84" s="15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138</v>
      </c>
      <c r="B85" s="1" t="s">
        <v>36</v>
      </c>
      <c r="C85" s="1">
        <v>124.337</v>
      </c>
      <c r="D85" s="1"/>
      <c r="E85" s="1">
        <v>90.81</v>
      </c>
      <c r="F85" s="1">
        <v>28.126999999999999</v>
      </c>
      <c r="G85" s="7">
        <v>1</v>
      </c>
      <c r="H85" s="1">
        <v>60</v>
      </c>
      <c r="I85" s="1" t="s">
        <v>37</v>
      </c>
      <c r="J85" s="1">
        <v>89.45</v>
      </c>
      <c r="K85" s="1">
        <f t="shared" si="10"/>
        <v>1.3599999999999994</v>
      </c>
      <c r="L85" s="1"/>
      <c r="M85" s="1"/>
      <c r="N85" s="1">
        <v>87.760400000000018</v>
      </c>
      <c r="O85" s="1">
        <f t="shared" si="11"/>
        <v>18.161999999999999</v>
      </c>
      <c r="P85" s="5">
        <f>10*O85-N85-F85</f>
        <v>65.732599999999991</v>
      </c>
      <c r="Q85" s="5"/>
      <c r="R85" s="1"/>
      <c r="S85" s="1">
        <f t="shared" si="12"/>
        <v>10</v>
      </c>
      <c r="T85" s="1">
        <f t="shared" si="13"/>
        <v>6.3807620306133694</v>
      </c>
      <c r="U85" s="1">
        <v>15.1066</v>
      </c>
      <c r="V85" s="1">
        <v>6.4</v>
      </c>
      <c r="W85" s="1">
        <v>6.7218</v>
      </c>
      <c r="X85" s="1">
        <v>3.3794</v>
      </c>
      <c r="Y85" s="1">
        <v>2.7408000000000001</v>
      </c>
      <c r="Z85" s="1">
        <v>4.9753999999999996</v>
      </c>
      <c r="AA85" s="1">
        <v>15.9916</v>
      </c>
      <c r="AB85" s="1">
        <v>14.579599999999999</v>
      </c>
      <c r="AC85" s="1">
        <v>6.1823999999999986</v>
      </c>
      <c r="AD85" s="1">
        <v>7.0030000000000001</v>
      </c>
      <c r="AE85" s="1"/>
      <c r="AF85" s="1">
        <f>G85*P85</f>
        <v>65.732599999999991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139</v>
      </c>
      <c r="B86" s="15" t="s">
        <v>42</v>
      </c>
      <c r="C86" s="15"/>
      <c r="D86" s="15"/>
      <c r="E86" s="15">
        <v>-4</v>
      </c>
      <c r="F86" s="15"/>
      <c r="G86" s="16">
        <v>0</v>
      </c>
      <c r="H86" s="15">
        <v>40</v>
      </c>
      <c r="I86" s="15" t="s">
        <v>37</v>
      </c>
      <c r="J86" s="15"/>
      <c r="K86" s="15">
        <f t="shared" si="10"/>
        <v>-4</v>
      </c>
      <c r="L86" s="15"/>
      <c r="M86" s="15"/>
      <c r="N86" s="15">
        <v>0</v>
      </c>
      <c r="O86" s="15">
        <f t="shared" si="11"/>
        <v>-0.8</v>
      </c>
      <c r="P86" s="17"/>
      <c r="Q86" s="17"/>
      <c r="R86" s="15"/>
      <c r="S86" s="15">
        <f t="shared" si="12"/>
        <v>0</v>
      </c>
      <c r="T86" s="15">
        <f t="shared" si="13"/>
        <v>0</v>
      </c>
      <c r="U86" s="15">
        <v>-0.4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-1</v>
      </c>
      <c r="AB86" s="15">
        <v>-4</v>
      </c>
      <c r="AC86" s="15">
        <v>-3.6</v>
      </c>
      <c r="AD86" s="15">
        <v>-0.4</v>
      </c>
      <c r="AE86" s="15" t="s">
        <v>49</v>
      </c>
      <c r="AF86" s="15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140</v>
      </c>
      <c r="B87" s="15" t="s">
        <v>42</v>
      </c>
      <c r="C87" s="15"/>
      <c r="D87" s="15"/>
      <c r="E87" s="15">
        <v>-3</v>
      </c>
      <c r="F87" s="15"/>
      <c r="G87" s="16">
        <v>0</v>
      </c>
      <c r="H87" s="15">
        <v>40</v>
      </c>
      <c r="I87" s="15" t="s">
        <v>37</v>
      </c>
      <c r="J87" s="15"/>
      <c r="K87" s="15">
        <f t="shared" si="10"/>
        <v>-3</v>
      </c>
      <c r="L87" s="15"/>
      <c r="M87" s="15"/>
      <c r="N87" s="15">
        <v>0</v>
      </c>
      <c r="O87" s="15">
        <f t="shared" si="11"/>
        <v>-0.6</v>
      </c>
      <c r="P87" s="17"/>
      <c r="Q87" s="17"/>
      <c r="R87" s="15"/>
      <c r="S87" s="15">
        <f t="shared" si="12"/>
        <v>0</v>
      </c>
      <c r="T87" s="15">
        <f t="shared" si="13"/>
        <v>0</v>
      </c>
      <c r="U87" s="15">
        <v>-0.4</v>
      </c>
      <c r="V87" s="15">
        <v>0</v>
      </c>
      <c r="W87" s="15">
        <v>0</v>
      </c>
      <c r="X87" s="15">
        <v>0</v>
      </c>
      <c r="Y87" s="15">
        <v>0</v>
      </c>
      <c r="Z87" s="15">
        <v>-0.4</v>
      </c>
      <c r="AA87" s="15">
        <v>-1</v>
      </c>
      <c r="AB87" s="15">
        <v>-4.4000000000000004</v>
      </c>
      <c r="AC87" s="15">
        <v>-3.8</v>
      </c>
      <c r="AD87" s="15">
        <v>0</v>
      </c>
      <c r="AE87" s="15" t="s">
        <v>49</v>
      </c>
      <c r="AF87" s="15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141</v>
      </c>
      <c r="B88" s="1" t="s">
        <v>42</v>
      </c>
      <c r="C88" s="1">
        <v>147</v>
      </c>
      <c r="D88" s="1">
        <v>445.14400000000001</v>
      </c>
      <c r="E88" s="1">
        <v>193</v>
      </c>
      <c r="F88" s="1">
        <v>314.14400000000001</v>
      </c>
      <c r="G88" s="7">
        <v>0.3</v>
      </c>
      <c r="H88" s="1">
        <v>40</v>
      </c>
      <c r="I88" s="1" t="s">
        <v>37</v>
      </c>
      <c r="J88" s="1">
        <v>228</v>
      </c>
      <c r="K88" s="1">
        <f t="shared" si="10"/>
        <v>-35</v>
      </c>
      <c r="L88" s="1"/>
      <c r="M88" s="1"/>
      <c r="N88" s="1">
        <v>0</v>
      </c>
      <c r="O88" s="1">
        <f t="shared" si="11"/>
        <v>38.6</v>
      </c>
      <c r="P88" s="5">
        <f t="shared" ref="P88:P89" si="15">10*O88-N88-F88</f>
        <v>71.855999999999995</v>
      </c>
      <c r="Q88" s="5"/>
      <c r="R88" s="1"/>
      <c r="S88" s="1">
        <f t="shared" si="12"/>
        <v>10</v>
      </c>
      <c r="T88" s="1">
        <f t="shared" si="13"/>
        <v>8.1384455958549218</v>
      </c>
      <c r="U88" s="1">
        <v>39</v>
      </c>
      <c r="V88" s="1">
        <v>58.8</v>
      </c>
      <c r="W88" s="1">
        <v>57.2</v>
      </c>
      <c r="X88" s="1">
        <v>54</v>
      </c>
      <c r="Y88" s="1">
        <v>59.6</v>
      </c>
      <c r="Z88" s="1">
        <v>62.4</v>
      </c>
      <c r="AA88" s="1">
        <v>58.4</v>
      </c>
      <c r="AB88" s="1">
        <v>68.599999999999994</v>
      </c>
      <c r="AC88" s="1">
        <v>66</v>
      </c>
      <c r="AD88" s="1">
        <v>45</v>
      </c>
      <c r="AE88" s="1"/>
      <c r="AF88" s="1">
        <f>G88*P88</f>
        <v>21.556799999999999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3" t="s">
        <v>142</v>
      </c>
      <c r="B89" s="23" t="s">
        <v>36</v>
      </c>
      <c r="C89" s="23">
        <v>2316.9119999999998</v>
      </c>
      <c r="D89" s="23">
        <v>3255.442</v>
      </c>
      <c r="E89" s="23">
        <v>2298.4679999999998</v>
      </c>
      <c r="F89" s="23">
        <v>2960.3130000000001</v>
      </c>
      <c r="G89" s="24">
        <v>1</v>
      </c>
      <c r="H89" s="23">
        <v>40</v>
      </c>
      <c r="I89" s="23" t="s">
        <v>37</v>
      </c>
      <c r="J89" s="23">
        <v>2130.65</v>
      </c>
      <c r="K89" s="23">
        <f t="shared" si="10"/>
        <v>167.81799999999976</v>
      </c>
      <c r="L89" s="23"/>
      <c r="M89" s="23"/>
      <c r="N89" s="23">
        <v>1777.9914000000001</v>
      </c>
      <c r="O89" s="23">
        <f t="shared" si="11"/>
        <v>459.69359999999995</v>
      </c>
      <c r="P89" s="25">
        <f>11*O89-N89-F89</f>
        <v>318.32519999999931</v>
      </c>
      <c r="Q89" s="25"/>
      <c r="R89" s="23"/>
      <c r="S89" s="23">
        <f t="shared" si="12"/>
        <v>11</v>
      </c>
      <c r="T89" s="23">
        <f t="shared" si="13"/>
        <v>10.307527448718016</v>
      </c>
      <c r="U89" s="23">
        <v>457.22019999999998</v>
      </c>
      <c r="V89" s="23">
        <v>404.15260000000001</v>
      </c>
      <c r="W89" s="23">
        <v>398.63060000000002</v>
      </c>
      <c r="X89" s="23">
        <v>367.23379999999997</v>
      </c>
      <c r="Y89" s="23">
        <v>370.40280000000001</v>
      </c>
      <c r="Z89" s="23">
        <v>440.17059999999998</v>
      </c>
      <c r="AA89" s="23">
        <v>438.98939999999999</v>
      </c>
      <c r="AB89" s="23">
        <v>402.43439999999998</v>
      </c>
      <c r="AC89" s="23">
        <v>404.25540000000001</v>
      </c>
      <c r="AD89" s="23">
        <v>443.90420000000012</v>
      </c>
      <c r="AE89" s="23" t="s">
        <v>60</v>
      </c>
      <c r="AF89" s="23">
        <f>G89*P89</f>
        <v>318.32519999999931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143</v>
      </c>
      <c r="B90" s="12" t="s">
        <v>42</v>
      </c>
      <c r="C90" s="12"/>
      <c r="D90" s="12">
        <v>17</v>
      </c>
      <c r="E90" s="21">
        <v>3</v>
      </c>
      <c r="F90" s="12"/>
      <c r="G90" s="13">
        <v>0</v>
      </c>
      <c r="H90" s="12">
        <v>40</v>
      </c>
      <c r="I90" s="12" t="s">
        <v>144</v>
      </c>
      <c r="J90" s="12">
        <v>15</v>
      </c>
      <c r="K90" s="12">
        <f t="shared" si="10"/>
        <v>-12</v>
      </c>
      <c r="L90" s="12"/>
      <c r="M90" s="12"/>
      <c r="N90" s="12">
        <v>0</v>
      </c>
      <c r="O90" s="12">
        <f t="shared" si="11"/>
        <v>0.6</v>
      </c>
      <c r="P90" s="14"/>
      <c r="Q90" s="14"/>
      <c r="R90" s="12"/>
      <c r="S90" s="12">
        <f t="shared" si="12"/>
        <v>0</v>
      </c>
      <c r="T90" s="12">
        <f t="shared" si="13"/>
        <v>0</v>
      </c>
      <c r="U90" s="12">
        <v>1.2</v>
      </c>
      <c r="V90" s="12">
        <v>0.8</v>
      </c>
      <c r="W90" s="12">
        <v>0.8</v>
      </c>
      <c r="X90" s="12">
        <v>2</v>
      </c>
      <c r="Y90" s="12">
        <v>2</v>
      </c>
      <c r="Z90" s="12">
        <v>1.8</v>
      </c>
      <c r="AA90" s="12">
        <v>1.2</v>
      </c>
      <c r="AB90" s="12">
        <v>8.6</v>
      </c>
      <c r="AC90" s="12">
        <v>20</v>
      </c>
      <c r="AD90" s="12">
        <v>25</v>
      </c>
      <c r="AE90" s="12" t="s">
        <v>145</v>
      </c>
      <c r="AF90" s="12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146</v>
      </c>
      <c r="B91" s="1" t="s">
        <v>42</v>
      </c>
      <c r="C91" s="1">
        <v>414</v>
      </c>
      <c r="D91" s="1">
        <v>372.952</v>
      </c>
      <c r="E91" s="1">
        <v>356</v>
      </c>
      <c r="F91" s="1">
        <v>338.952</v>
      </c>
      <c r="G91" s="7">
        <v>0.3</v>
      </c>
      <c r="H91" s="1">
        <v>40</v>
      </c>
      <c r="I91" s="1" t="s">
        <v>37</v>
      </c>
      <c r="J91" s="1">
        <v>373</v>
      </c>
      <c r="K91" s="1">
        <f t="shared" si="10"/>
        <v>-17</v>
      </c>
      <c r="L91" s="1"/>
      <c r="M91" s="1"/>
      <c r="N91" s="1">
        <v>175.59999999999991</v>
      </c>
      <c r="O91" s="1">
        <f t="shared" si="11"/>
        <v>71.2</v>
      </c>
      <c r="P91" s="5">
        <f t="shared" ref="P91:P93" si="16">10*O91-N91-F91</f>
        <v>197.44800000000009</v>
      </c>
      <c r="Q91" s="5"/>
      <c r="R91" s="1"/>
      <c r="S91" s="1">
        <f t="shared" si="12"/>
        <v>10</v>
      </c>
      <c r="T91" s="1">
        <f t="shared" si="13"/>
        <v>7.2268539325842678</v>
      </c>
      <c r="U91" s="1">
        <v>71.599999999999994</v>
      </c>
      <c r="V91" s="1">
        <v>73.400000000000006</v>
      </c>
      <c r="W91" s="1">
        <v>69.8</v>
      </c>
      <c r="X91" s="1">
        <v>63.8</v>
      </c>
      <c r="Y91" s="1">
        <v>71.599999999999994</v>
      </c>
      <c r="Z91" s="1">
        <v>55.2</v>
      </c>
      <c r="AA91" s="1">
        <v>53.2</v>
      </c>
      <c r="AB91" s="1">
        <v>81.8</v>
      </c>
      <c r="AC91" s="1">
        <v>79</v>
      </c>
      <c r="AD91" s="1">
        <v>18</v>
      </c>
      <c r="AE91" s="1"/>
      <c r="AF91" s="1">
        <f>G91*P91</f>
        <v>59.234400000000022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42</v>
      </c>
      <c r="C92" s="1">
        <v>635</v>
      </c>
      <c r="D92" s="1"/>
      <c r="E92" s="1">
        <v>230</v>
      </c>
      <c r="F92" s="1">
        <v>262</v>
      </c>
      <c r="G92" s="7">
        <v>0.3</v>
      </c>
      <c r="H92" s="1">
        <v>40</v>
      </c>
      <c r="I92" s="1" t="s">
        <v>37</v>
      </c>
      <c r="J92" s="1">
        <v>285</v>
      </c>
      <c r="K92" s="1">
        <f t="shared" si="10"/>
        <v>-55</v>
      </c>
      <c r="L92" s="1"/>
      <c r="M92" s="1"/>
      <c r="N92" s="1">
        <v>167</v>
      </c>
      <c r="O92" s="1">
        <f t="shared" si="11"/>
        <v>46</v>
      </c>
      <c r="P92" s="5">
        <f t="shared" si="16"/>
        <v>31</v>
      </c>
      <c r="Q92" s="5"/>
      <c r="R92" s="1"/>
      <c r="S92" s="1">
        <f t="shared" si="12"/>
        <v>10</v>
      </c>
      <c r="T92" s="1">
        <f t="shared" si="13"/>
        <v>9.3260869565217384</v>
      </c>
      <c r="U92" s="1">
        <v>48</v>
      </c>
      <c r="V92" s="1">
        <v>37.4</v>
      </c>
      <c r="W92" s="1">
        <v>31.2</v>
      </c>
      <c r="X92" s="1">
        <v>39.6</v>
      </c>
      <c r="Y92" s="1">
        <v>44.6</v>
      </c>
      <c r="Z92" s="1">
        <v>57.2</v>
      </c>
      <c r="AA92" s="1">
        <v>55.6</v>
      </c>
      <c r="AB92" s="1">
        <v>43.6</v>
      </c>
      <c r="AC92" s="1">
        <v>42.2</v>
      </c>
      <c r="AD92" s="1">
        <v>41.4</v>
      </c>
      <c r="AE92" s="20" t="s">
        <v>46</v>
      </c>
      <c r="AF92" s="1">
        <f>G92*P92</f>
        <v>9.2999999999999989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148</v>
      </c>
      <c r="B93" s="1" t="s">
        <v>36</v>
      </c>
      <c r="C93" s="1">
        <v>71.453999999999994</v>
      </c>
      <c r="D93" s="1">
        <v>163.33000000000001</v>
      </c>
      <c r="E93" s="1">
        <v>113.017</v>
      </c>
      <c r="F93" s="1">
        <v>87.245000000000005</v>
      </c>
      <c r="G93" s="7">
        <v>1</v>
      </c>
      <c r="H93" s="1">
        <v>45</v>
      </c>
      <c r="I93" s="1" t="s">
        <v>37</v>
      </c>
      <c r="J93" s="1">
        <v>130.5</v>
      </c>
      <c r="K93" s="1">
        <f t="shared" si="10"/>
        <v>-17.483000000000004</v>
      </c>
      <c r="L93" s="1"/>
      <c r="M93" s="1"/>
      <c r="N93" s="1">
        <v>125.0312</v>
      </c>
      <c r="O93" s="1">
        <f t="shared" si="11"/>
        <v>22.603400000000001</v>
      </c>
      <c r="P93" s="5">
        <f t="shared" si="16"/>
        <v>13.757799999999989</v>
      </c>
      <c r="Q93" s="5"/>
      <c r="R93" s="1"/>
      <c r="S93" s="1">
        <f t="shared" si="12"/>
        <v>10</v>
      </c>
      <c r="T93" s="1">
        <f t="shared" si="13"/>
        <v>9.3913393560260854</v>
      </c>
      <c r="U93" s="1">
        <v>23.1188</v>
      </c>
      <c r="V93" s="1">
        <v>17.2348</v>
      </c>
      <c r="W93" s="1">
        <v>17.216799999999999</v>
      </c>
      <c r="X93" s="1">
        <v>11.742599999999999</v>
      </c>
      <c r="Y93" s="1">
        <v>9.2825999999999986</v>
      </c>
      <c r="Z93" s="1">
        <v>15.7224</v>
      </c>
      <c r="AA93" s="1">
        <v>17.002400000000002</v>
      </c>
      <c r="AB93" s="1">
        <v>22.855599999999999</v>
      </c>
      <c r="AC93" s="1">
        <v>23.016200000000001</v>
      </c>
      <c r="AD93" s="1">
        <v>20.7486</v>
      </c>
      <c r="AE93" s="1"/>
      <c r="AF93" s="1">
        <f>G93*P93</f>
        <v>13.757799999999989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5" t="s">
        <v>149</v>
      </c>
      <c r="B94" s="15" t="s">
        <v>42</v>
      </c>
      <c r="C94" s="15"/>
      <c r="D94" s="15"/>
      <c r="E94" s="15">
        <v>-3</v>
      </c>
      <c r="F94" s="15"/>
      <c r="G94" s="16">
        <v>0</v>
      </c>
      <c r="H94" s="15">
        <v>40</v>
      </c>
      <c r="I94" s="15" t="s">
        <v>37</v>
      </c>
      <c r="J94" s="15"/>
      <c r="K94" s="15">
        <f t="shared" si="10"/>
        <v>-3</v>
      </c>
      <c r="L94" s="15"/>
      <c r="M94" s="15"/>
      <c r="N94" s="15">
        <v>0</v>
      </c>
      <c r="O94" s="15">
        <f t="shared" si="11"/>
        <v>-0.6</v>
      </c>
      <c r="P94" s="17"/>
      <c r="Q94" s="17"/>
      <c r="R94" s="15"/>
      <c r="S94" s="15">
        <f t="shared" si="12"/>
        <v>0</v>
      </c>
      <c r="T94" s="15">
        <f t="shared" si="13"/>
        <v>0</v>
      </c>
      <c r="U94" s="15">
        <v>-0.6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-0.4</v>
      </c>
      <c r="AB94" s="15">
        <v>-1.6</v>
      </c>
      <c r="AC94" s="15">
        <v>-1.2</v>
      </c>
      <c r="AD94" s="15">
        <v>0</v>
      </c>
      <c r="AE94" s="15" t="s">
        <v>49</v>
      </c>
      <c r="AF94" s="15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150</v>
      </c>
      <c r="B95" s="1" t="s">
        <v>42</v>
      </c>
      <c r="C95" s="1"/>
      <c r="D95" s="1">
        <v>306</v>
      </c>
      <c r="E95" s="1"/>
      <c r="F95" s="1">
        <v>306</v>
      </c>
      <c r="G95" s="7">
        <v>0.3</v>
      </c>
      <c r="H95" s="1">
        <v>40</v>
      </c>
      <c r="I95" s="1" t="s">
        <v>37</v>
      </c>
      <c r="J95" s="1"/>
      <c r="K95" s="1">
        <f t="shared" si="10"/>
        <v>0</v>
      </c>
      <c r="L95" s="1"/>
      <c r="M95" s="1"/>
      <c r="N95" s="1">
        <v>200</v>
      </c>
      <c r="O95" s="1">
        <f t="shared" si="11"/>
        <v>0</v>
      </c>
      <c r="P95" s="5"/>
      <c r="Q95" s="5"/>
      <c r="R95" s="1"/>
      <c r="S95" s="1" t="e">
        <f t="shared" si="12"/>
        <v>#DIV/0!</v>
      </c>
      <c r="T95" s="1" t="e">
        <f t="shared" si="13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151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95" xr:uid="{6E436B6D-FC91-43D7-9BA5-F283870FAE2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2025-03-27T11:55:09Z</dcterms:created>
  <dcterms:modified xsi:type="dcterms:W3CDTF">2025-03-27T12:12:11Z</dcterms:modified>
</cp:coreProperties>
</file>