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3,25 Гурджий\"/>
    </mc:Choice>
  </mc:AlternateContent>
  <xr:revisionPtr revIDLastSave="0" documentId="13_ncr:1_{3F5CD338-F14C-4AEA-8BC7-E6B33BA93A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N393" i="1"/>
  <c r="BM393" i="1"/>
  <c r="Z393" i="1"/>
  <c r="Y393" i="1"/>
  <c r="BP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BP338" i="1" s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P95" i="1"/>
  <c r="BO94" i="1"/>
  <c r="BM94" i="1"/>
  <c r="Y94" i="1"/>
  <c r="BP94" i="1" s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BP73" i="1" l="1"/>
  <c r="BN73" i="1"/>
  <c r="Z73" i="1"/>
  <c r="BP139" i="1"/>
  <c r="BN139" i="1"/>
  <c r="Z139" i="1"/>
  <c r="BP180" i="1"/>
  <c r="BN180" i="1"/>
  <c r="Z180" i="1"/>
  <c r="BP202" i="1"/>
  <c r="BN202" i="1"/>
  <c r="Z202" i="1"/>
  <c r="BP234" i="1"/>
  <c r="BN234" i="1"/>
  <c r="Z234" i="1"/>
  <c r="BP267" i="1"/>
  <c r="BN267" i="1"/>
  <c r="Z267" i="1"/>
  <c r="BP332" i="1"/>
  <c r="BN332" i="1"/>
  <c r="Z332" i="1"/>
  <c r="Y368" i="1"/>
  <c r="BP367" i="1"/>
  <c r="BN367" i="1"/>
  <c r="Z367" i="1"/>
  <c r="Z368" i="1" s="1"/>
  <c r="BP371" i="1"/>
  <c r="BN371" i="1"/>
  <c r="Z371" i="1"/>
  <c r="Z374" i="1" s="1"/>
  <c r="BP409" i="1"/>
  <c r="BN409" i="1"/>
  <c r="Z409" i="1"/>
  <c r="BP540" i="1"/>
  <c r="BN540" i="1"/>
  <c r="Z540" i="1"/>
  <c r="BP542" i="1"/>
  <c r="BN542" i="1"/>
  <c r="Z542" i="1"/>
  <c r="BP544" i="1"/>
  <c r="BN544" i="1"/>
  <c r="Z544" i="1"/>
  <c r="X601" i="1"/>
  <c r="Z36" i="1"/>
  <c r="BN36" i="1"/>
  <c r="Z53" i="1"/>
  <c r="BN53" i="1"/>
  <c r="BP61" i="1"/>
  <c r="BN61" i="1"/>
  <c r="Z61" i="1"/>
  <c r="BP100" i="1"/>
  <c r="BN100" i="1"/>
  <c r="Z100" i="1"/>
  <c r="BP160" i="1"/>
  <c r="BN160" i="1"/>
  <c r="Z160" i="1"/>
  <c r="BP183" i="1"/>
  <c r="BN183" i="1"/>
  <c r="Z183" i="1"/>
  <c r="BP214" i="1"/>
  <c r="BN214" i="1"/>
  <c r="Z214" i="1"/>
  <c r="Y246" i="1"/>
  <c r="Y245" i="1"/>
  <c r="BP244" i="1"/>
  <c r="BN244" i="1"/>
  <c r="Z244" i="1"/>
  <c r="Z245" i="1" s="1"/>
  <c r="BP249" i="1"/>
  <c r="BN249" i="1"/>
  <c r="Z249" i="1"/>
  <c r="Y306" i="1"/>
  <c r="BP305" i="1"/>
  <c r="BN305" i="1"/>
  <c r="Z305" i="1"/>
  <c r="Z306" i="1" s="1"/>
  <c r="BP309" i="1"/>
  <c r="BN309" i="1"/>
  <c r="Z309" i="1"/>
  <c r="BP356" i="1"/>
  <c r="BN356" i="1"/>
  <c r="Z356" i="1"/>
  <c r="BP385" i="1"/>
  <c r="BN385" i="1"/>
  <c r="Z385" i="1"/>
  <c r="Y546" i="1"/>
  <c r="Y545" i="1"/>
  <c r="BP539" i="1"/>
  <c r="BN539" i="1"/>
  <c r="Z539" i="1"/>
  <c r="BP541" i="1"/>
  <c r="BN541" i="1"/>
  <c r="Z541" i="1"/>
  <c r="BP543" i="1"/>
  <c r="BN543" i="1"/>
  <c r="Z543" i="1"/>
  <c r="Z338" i="1"/>
  <c r="BN338" i="1"/>
  <c r="BP38" i="1"/>
  <c r="BN38" i="1"/>
  <c r="Z38" i="1"/>
  <c r="BP59" i="1"/>
  <c r="BN59" i="1"/>
  <c r="Z59" i="1"/>
  <c r="Y77" i="1"/>
  <c r="BP71" i="1"/>
  <c r="BN71" i="1"/>
  <c r="Z71" i="1"/>
  <c r="BP88" i="1"/>
  <c r="BN88" i="1"/>
  <c r="Z88" i="1"/>
  <c r="BP96" i="1"/>
  <c r="BN96" i="1"/>
  <c r="Z96" i="1"/>
  <c r="BP98" i="1"/>
  <c r="BN98" i="1"/>
  <c r="Z98" i="1"/>
  <c r="BP115" i="1"/>
  <c r="BN115" i="1"/>
  <c r="Z115" i="1"/>
  <c r="BP123" i="1"/>
  <c r="BN123" i="1"/>
  <c r="Z123" i="1"/>
  <c r="Y134" i="1"/>
  <c r="BP132" i="1"/>
  <c r="BN132" i="1"/>
  <c r="Z132" i="1"/>
  <c r="Y155" i="1"/>
  <c r="BP154" i="1"/>
  <c r="BN154" i="1"/>
  <c r="Z154" i="1"/>
  <c r="Z155" i="1" s="1"/>
  <c r="Y164" i="1"/>
  <c r="BP158" i="1"/>
  <c r="BN158" i="1"/>
  <c r="Z158" i="1"/>
  <c r="BP178" i="1"/>
  <c r="BN178" i="1"/>
  <c r="Z178" i="1"/>
  <c r="BP196" i="1"/>
  <c r="BN196" i="1"/>
  <c r="Z196" i="1"/>
  <c r="BP200" i="1"/>
  <c r="BN200" i="1"/>
  <c r="Z200" i="1"/>
  <c r="BP212" i="1"/>
  <c r="BN212" i="1"/>
  <c r="Z212" i="1"/>
  <c r="BP220" i="1"/>
  <c r="BN220" i="1"/>
  <c r="Z220" i="1"/>
  <c r="BP232" i="1"/>
  <c r="BN232" i="1"/>
  <c r="Z232" i="1"/>
  <c r="BP240" i="1"/>
  <c r="BN240" i="1"/>
  <c r="Z240" i="1"/>
  <c r="BP255" i="1"/>
  <c r="BN255" i="1"/>
  <c r="Z255" i="1"/>
  <c r="BP300" i="1"/>
  <c r="BN300" i="1"/>
  <c r="Z300" i="1"/>
  <c r="BP326" i="1"/>
  <c r="BN326" i="1"/>
  <c r="Z326" i="1"/>
  <c r="BP340" i="1"/>
  <c r="BN340" i="1"/>
  <c r="Z340" i="1"/>
  <c r="Y358" i="1"/>
  <c r="BP353" i="1"/>
  <c r="BN353" i="1"/>
  <c r="Z353" i="1"/>
  <c r="Y357" i="1"/>
  <c r="BP362" i="1"/>
  <c r="BN362" i="1"/>
  <c r="Z362" i="1"/>
  <c r="BP383" i="1"/>
  <c r="BN383" i="1"/>
  <c r="Z383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AA607" i="1"/>
  <c r="Y471" i="1"/>
  <c r="BP469" i="1"/>
  <c r="BN469" i="1"/>
  <c r="Z469" i="1"/>
  <c r="BP490" i="1"/>
  <c r="BN490" i="1"/>
  <c r="Z490" i="1"/>
  <c r="BP497" i="1"/>
  <c r="BN497" i="1"/>
  <c r="Z497" i="1"/>
  <c r="BP527" i="1"/>
  <c r="BN527" i="1"/>
  <c r="Z527" i="1"/>
  <c r="BP556" i="1"/>
  <c r="BN556" i="1"/>
  <c r="Z556" i="1"/>
  <c r="BP24" i="1"/>
  <c r="BN24" i="1"/>
  <c r="Z24" i="1"/>
  <c r="BP51" i="1"/>
  <c r="BN51" i="1"/>
  <c r="Z51" i="1"/>
  <c r="Y69" i="1"/>
  <c r="BP65" i="1"/>
  <c r="BN65" i="1"/>
  <c r="Z65" i="1"/>
  <c r="BP75" i="1"/>
  <c r="BN75" i="1"/>
  <c r="Z75" i="1"/>
  <c r="BP95" i="1"/>
  <c r="BN95" i="1"/>
  <c r="Z95" i="1"/>
  <c r="BP97" i="1"/>
  <c r="BN97" i="1"/>
  <c r="Z97" i="1"/>
  <c r="F607" i="1"/>
  <c r="BP107" i="1"/>
  <c r="BN107" i="1"/>
  <c r="Z107" i="1"/>
  <c r="BP122" i="1"/>
  <c r="BN122" i="1"/>
  <c r="Z122" i="1"/>
  <c r="BP126" i="1"/>
  <c r="BN126" i="1"/>
  <c r="Z126" i="1"/>
  <c r="Y145" i="1"/>
  <c r="BP143" i="1"/>
  <c r="BN143" i="1"/>
  <c r="Z143" i="1"/>
  <c r="BP162" i="1"/>
  <c r="BN162" i="1"/>
  <c r="Z162" i="1"/>
  <c r="BP185" i="1"/>
  <c r="BN185" i="1"/>
  <c r="Z185" i="1"/>
  <c r="BP204" i="1"/>
  <c r="BN204" i="1"/>
  <c r="Z204" i="1"/>
  <c r="BP216" i="1"/>
  <c r="BN216" i="1"/>
  <c r="Z216" i="1"/>
  <c r="BP225" i="1"/>
  <c r="BN225" i="1"/>
  <c r="Z225" i="1"/>
  <c r="BP236" i="1"/>
  <c r="BN236" i="1"/>
  <c r="Z236" i="1"/>
  <c r="BP251" i="1"/>
  <c r="BN251" i="1"/>
  <c r="Z251" i="1"/>
  <c r="BP274" i="1"/>
  <c r="BN274" i="1"/>
  <c r="Z274" i="1"/>
  <c r="BP321" i="1"/>
  <c r="BN321" i="1"/>
  <c r="Z321" i="1"/>
  <c r="BP334" i="1"/>
  <c r="BN334" i="1"/>
  <c r="Z334" i="1"/>
  <c r="BP348" i="1"/>
  <c r="BN348" i="1"/>
  <c r="Z348" i="1"/>
  <c r="BP354" i="1"/>
  <c r="BN354" i="1"/>
  <c r="Z354" i="1"/>
  <c r="BP373" i="1"/>
  <c r="BN373" i="1"/>
  <c r="Z373" i="1"/>
  <c r="BP379" i="1"/>
  <c r="BN379" i="1"/>
  <c r="Z379" i="1"/>
  <c r="BP387" i="1"/>
  <c r="BN387" i="1"/>
  <c r="Z387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X598" i="1"/>
  <c r="C607" i="1"/>
  <c r="D607" i="1"/>
  <c r="Y83" i="1"/>
  <c r="Y102" i="1"/>
  <c r="Y130" i="1"/>
  <c r="G607" i="1"/>
  <c r="Y168" i="1"/>
  <c r="Y311" i="1"/>
  <c r="V607" i="1"/>
  <c r="Y375" i="1"/>
  <c r="Y374" i="1"/>
  <c r="BP411" i="1"/>
  <c r="BN411" i="1"/>
  <c r="Z411" i="1"/>
  <c r="BP422" i="1"/>
  <c r="BN422" i="1"/>
  <c r="Z422" i="1"/>
  <c r="BP445" i="1"/>
  <c r="BN445" i="1"/>
  <c r="Z445" i="1"/>
  <c r="BP470" i="1"/>
  <c r="BN470" i="1"/>
  <c r="Z470" i="1"/>
  <c r="BN475" i="1"/>
  <c r="Z475" i="1"/>
  <c r="Z476" i="1" s="1"/>
  <c r="BP486" i="1"/>
  <c r="BN486" i="1"/>
  <c r="Z486" i="1"/>
  <c r="BP491" i="1"/>
  <c r="BN491" i="1"/>
  <c r="Z491" i="1"/>
  <c r="BP500" i="1"/>
  <c r="BN500" i="1"/>
  <c r="Z50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BP322" i="1"/>
  <c r="BN322" i="1"/>
  <c r="Z322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Y351" i="1"/>
  <c r="BP361" i="1"/>
  <c r="BN361" i="1"/>
  <c r="Z361" i="1"/>
  <c r="Z363" i="1" s="1"/>
  <c r="Y363" i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I607" i="1"/>
  <c r="H9" i="1"/>
  <c r="B607" i="1"/>
  <c r="X599" i="1"/>
  <c r="Z23" i="1"/>
  <c r="BN23" i="1"/>
  <c r="Z25" i="1"/>
  <c r="BN25" i="1"/>
  <c r="Y26" i="1"/>
  <c r="X597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Z106" i="1"/>
  <c r="BN106" i="1"/>
  <c r="BP106" i="1"/>
  <c r="Z108" i="1"/>
  <c r="BN108" i="1"/>
  <c r="Z110" i="1"/>
  <c r="BN110" i="1"/>
  <c r="Y111" i="1"/>
  <c r="Z114" i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Z134" i="1" s="1"/>
  <c r="BN133" i="1"/>
  <c r="Z138" i="1"/>
  <c r="BN138" i="1"/>
  <c r="BP138" i="1"/>
  <c r="Y141" i="1"/>
  <c r="Z144" i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Z177" i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Z311" i="1" s="1"/>
  <c r="Y312" i="1"/>
  <c r="T607" i="1"/>
  <c r="Y316" i="1"/>
  <c r="BP315" i="1"/>
  <c r="BN315" i="1"/>
  <c r="Z315" i="1"/>
  <c r="Z316" i="1" s="1"/>
  <c r="Y317" i="1"/>
  <c r="U607" i="1"/>
  <c r="Y328" i="1"/>
  <c r="BP320" i="1"/>
  <c r="BN320" i="1"/>
  <c r="Z320" i="1"/>
  <c r="BP324" i="1"/>
  <c r="BN324" i="1"/>
  <c r="Z32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Y394" i="1"/>
  <c r="BP425" i="1"/>
  <c r="BN425" i="1"/>
  <c r="Z425" i="1"/>
  <c r="Y427" i="1"/>
  <c r="Y607" i="1"/>
  <c r="Y447" i="1"/>
  <c r="BP435" i="1"/>
  <c r="BN435" i="1"/>
  <c r="Z435" i="1"/>
  <c r="Y448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J607" i="1"/>
  <c r="Y192" i="1"/>
  <c r="K607" i="1"/>
  <c r="Y242" i="1"/>
  <c r="L607" i="1"/>
  <c r="Y257" i="1"/>
  <c r="S607" i="1"/>
  <c r="Y307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Y36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Z399" i="1" s="1"/>
  <c r="BP410" i="1"/>
  <c r="BN410" i="1"/>
  <c r="Z410" i="1"/>
  <c r="BP423" i="1"/>
  <c r="BN423" i="1"/>
  <c r="Z423" i="1"/>
  <c r="Z426" i="1" s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Z452" i="1" s="1"/>
  <c r="Y458" i="1"/>
  <c r="Y466" i="1"/>
  <c r="BP463" i="1"/>
  <c r="BN463" i="1"/>
  <c r="Z463" i="1"/>
  <c r="Z465" i="1" s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45" i="1" l="1"/>
  <c r="Z529" i="1"/>
  <c r="Z583" i="1"/>
  <c r="Z534" i="1"/>
  <c r="Z357" i="1"/>
  <c r="Z257" i="1"/>
  <c r="Z208" i="1"/>
  <c r="Z186" i="1"/>
  <c r="Z145" i="1"/>
  <c r="Z140" i="1"/>
  <c r="Z117" i="1"/>
  <c r="Z111" i="1"/>
  <c r="Z83" i="1"/>
  <c r="Z40" i="1"/>
  <c r="X600" i="1"/>
  <c r="Z389" i="1"/>
  <c r="Z77" i="1"/>
  <c r="Y599" i="1"/>
  <c r="Y598" i="1"/>
  <c r="Z344" i="1"/>
  <c r="Z335" i="1"/>
  <c r="Z241" i="1"/>
  <c r="Z163" i="1"/>
  <c r="Z26" i="1"/>
  <c r="Z413" i="1"/>
  <c r="Z301" i="1"/>
  <c r="Z577" i="1"/>
  <c r="Z562" i="1"/>
  <c r="Z471" i="1"/>
  <c r="Z570" i="1"/>
  <c r="Z501" i="1"/>
  <c r="Z523" i="1"/>
  <c r="Z328" i="1"/>
  <c r="Z221" i="1"/>
  <c r="Z350" i="1"/>
  <c r="Z552" i="1"/>
  <c r="Z447" i="1"/>
  <c r="Z129" i="1"/>
  <c r="Z102" i="1"/>
  <c r="Z90" i="1"/>
  <c r="Z62" i="1"/>
  <c r="Z55" i="1"/>
  <c r="Y601" i="1"/>
  <c r="Z278" i="1"/>
  <c r="Z228" i="1"/>
  <c r="Y597" i="1"/>
  <c r="Y600" i="1" l="1"/>
  <c r="Z602" i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<sst xmlns="http://schemas.openxmlformats.org/spreadsheetml/2006/main" count="2797" uniqueCount="992">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</sst>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B573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1005" t="s">
        <v>0</v>
      </c>
      <c r="E1" s="731"/>
      <c r="F1" s="731"/>
      <c r="G1" s="12" t="s">
        <v>1</v>
      </c>
      <c r="H1" s="1005" t="s">
        <v>2</v>
      </c>
      <c r="I1" s="731"/>
      <c r="J1" s="731"/>
      <c r="K1" s="731"/>
      <c r="L1" s="731"/>
      <c r="M1" s="731"/>
      <c r="N1" s="731"/>
      <c r="O1" s="731"/>
      <c r="P1" s="731"/>
      <c r="Q1" s="731"/>
      <c r="R1" s="1065" t="s">
        <v>3</v>
      </c>
      <c r="S1" s="731"/>
      <c r="T1" s="7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986" t="s">
        <v>8</v>
      </c>
      <c r="B5" s="692"/>
      <c r="C5" s="693"/>
      <c r="D5" s="833"/>
      <c r="E5" s="835"/>
      <c r="F5" s="762" t="s">
        <v>9</v>
      </c>
      <c r="G5" s="693"/>
      <c r="H5" s="833"/>
      <c r="I5" s="834"/>
      <c r="J5" s="834"/>
      <c r="K5" s="834"/>
      <c r="L5" s="834"/>
      <c r="M5" s="835"/>
      <c r="N5" s="58"/>
      <c r="P5" s="24" t="s">
        <v>10</v>
      </c>
      <c r="Q5" s="738">
        <v>45740</v>
      </c>
      <c r="R5" s="739"/>
      <c r="T5" s="943" t="s">
        <v>11</v>
      </c>
      <c r="U5" s="935"/>
      <c r="V5" s="947" t="s">
        <v>12</v>
      </c>
      <c r="W5" s="739"/>
      <c r="AB5" s="51"/>
      <c r="AC5" s="51"/>
      <c r="AD5" s="51"/>
      <c r="AE5" s="51"/>
    </row>
    <row r="6" spans="1:32" s="681" customFormat="1" ht="24" customHeight="1" x14ac:dyDescent="0.2">
      <c r="A6" s="986" t="s">
        <v>13</v>
      </c>
      <c r="B6" s="692"/>
      <c r="C6" s="693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698"/>
      <c r="T6" s="934" t="s">
        <v>16</v>
      </c>
      <c r="U6" s="935"/>
      <c r="V6" s="849" t="s">
        <v>17</v>
      </c>
      <c r="W6" s="85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1074" t="str">
        <f>IFERROR(VLOOKUP(DeliveryAddress,Table,3,0),1)</f>
        <v>1</v>
      </c>
      <c r="E7" s="1075"/>
      <c r="F7" s="1075"/>
      <c r="G7" s="1075"/>
      <c r="H7" s="1075"/>
      <c r="I7" s="1075"/>
      <c r="J7" s="1075"/>
      <c r="K7" s="1075"/>
      <c r="L7" s="1075"/>
      <c r="M7" s="950"/>
      <c r="N7" s="60"/>
      <c r="P7" s="24"/>
      <c r="Q7" s="42"/>
      <c r="R7" s="42"/>
      <c r="T7" s="704"/>
      <c r="U7" s="935"/>
      <c r="V7" s="851"/>
      <c r="W7" s="852"/>
      <c r="AB7" s="51"/>
      <c r="AC7" s="51"/>
      <c r="AD7" s="51"/>
      <c r="AE7" s="51"/>
    </row>
    <row r="8" spans="1:32" s="681" customFormat="1" ht="25.5" customHeight="1" x14ac:dyDescent="0.2">
      <c r="A8" s="725" t="s">
        <v>18</v>
      </c>
      <c r="B8" s="723"/>
      <c r="C8" s="724"/>
      <c r="D8" s="1039" t="s">
        <v>19</v>
      </c>
      <c r="E8" s="1040"/>
      <c r="F8" s="1040"/>
      <c r="G8" s="1040"/>
      <c r="H8" s="1040"/>
      <c r="I8" s="1040"/>
      <c r="J8" s="1040"/>
      <c r="K8" s="1040"/>
      <c r="L8" s="1040"/>
      <c r="M8" s="1041"/>
      <c r="N8" s="61"/>
      <c r="P8" s="24" t="s">
        <v>20</v>
      </c>
      <c r="Q8" s="949">
        <v>0.41666666666666669</v>
      </c>
      <c r="R8" s="950"/>
      <c r="T8" s="704"/>
      <c r="U8" s="935"/>
      <c r="V8" s="851"/>
      <c r="W8" s="852"/>
      <c r="AB8" s="51"/>
      <c r="AC8" s="51"/>
      <c r="AD8" s="51"/>
      <c r="AE8" s="51"/>
    </row>
    <row r="9" spans="1:32" s="681" customFormat="1" ht="39.950000000000003" customHeight="1" x14ac:dyDescent="0.2">
      <c r="A9" s="7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781"/>
      <c r="E9" s="782"/>
      <c r="F9" s="7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954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9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679"/>
      <c r="P9" s="26" t="s">
        <v>21</v>
      </c>
      <c r="Q9" s="1009"/>
      <c r="R9" s="767"/>
      <c r="T9" s="704"/>
      <c r="U9" s="935"/>
      <c r="V9" s="853"/>
      <c r="W9" s="854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7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781"/>
      <c r="E10" s="782"/>
      <c r="F10" s="7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867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932"/>
      <c r="R10" s="933"/>
      <c r="U10" s="24" t="s">
        <v>23</v>
      </c>
      <c r="V10" s="1072" t="s">
        <v>24</v>
      </c>
      <c r="W10" s="85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11"/>
      <c r="R11" s="739"/>
      <c r="U11" s="24" t="s">
        <v>27</v>
      </c>
      <c r="V11" s="766" t="s">
        <v>28</v>
      </c>
      <c r="W11" s="767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906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949"/>
      <c r="R12" s="950"/>
      <c r="S12" s="23"/>
      <c r="U12" s="24"/>
      <c r="V12" s="731"/>
      <c r="W12" s="704"/>
      <c r="AB12" s="51"/>
      <c r="AC12" s="51"/>
      <c r="AD12" s="51"/>
      <c r="AE12" s="51"/>
    </row>
    <row r="13" spans="1:32" s="681" customFormat="1" ht="23.25" customHeight="1" x14ac:dyDescent="0.2">
      <c r="A13" s="906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766"/>
      <c r="R13" s="7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906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9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966" t="s">
        <v>35</v>
      </c>
      <c r="Q15" s="731"/>
      <c r="R15" s="731"/>
      <c r="S15" s="731"/>
      <c r="T15" s="7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9" t="s">
        <v>36</v>
      </c>
      <c r="B17" s="699" t="s">
        <v>37</v>
      </c>
      <c r="C17" s="975" t="s">
        <v>38</v>
      </c>
      <c r="D17" s="699" t="s">
        <v>39</v>
      </c>
      <c r="E17" s="700"/>
      <c r="F17" s="699" t="s">
        <v>40</v>
      </c>
      <c r="G17" s="699" t="s">
        <v>41</v>
      </c>
      <c r="H17" s="699" t="s">
        <v>42</v>
      </c>
      <c r="I17" s="699" t="s">
        <v>43</v>
      </c>
      <c r="J17" s="699" t="s">
        <v>44</v>
      </c>
      <c r="K17" s="699" t="s">
        <v>45</v>
      </c>
      <c r="L17" s="699" t="s">
        <v>46</v>
      </c>
      <c r="M17" s="699" t="s">
        <v>47</v>
      </c>
      <c r="N17" s="699" t="s">
        <v>48</v>
      </c>
      <c r="O17" s="699" t="s">
        <v>49</v>
      </c>
      <c r="P17" s="699" t="s">
        <v>50</v>
      </c>
      <c r="Q17" s="1007"/>
      <c r="R17" s="1007"/>
      <c r="S17" s="1007"/>
      <c r="T17" s="700"/>
      <c r="U17" s="721" t="s">
        <v>51</v>
      </c>
      <c r="V17" s="693"/>
      <c r="W17" s="699" t="s">
        <v>52</v>
      </c>
      <c r="X17" s="699" t="s">
        <v>53</v>
      </c>
      <c r="Y17" s="718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757"/>
      <c r="AF17" s="758"/>
      <c r="AG17" s="66"/>
      <c r="BD17" s="65" t="s">
        <v>60</v>
      </c>
    </row>
    <row r="18" spans="1:68" ht="14.25" customHeight="1" x14ac:dyDescent="0.2">
      <c r="A18" s="712"/>
      <c r="B18" s="712"/>
      <c r="C18" s="712"/>
      <c r="D18" s="701"/>
      <c r="E18" s="702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01"/>
      <c r="Q18" s="1008"/>
      <c r="R18" s="1008"/>
      <c r="S18" s="1008"/>
      <c r="T18" s="702"/>
      <c r="U18" s="67" t="s">
        <v>61</v>
      </c>
      <c r="V18" s="67" t="s">
        <v>62</v>
      </c>
      <c r="W18" s="712"/>
      <c r="X18" s="712"/>
      <c r="Y18" s="719"/>
      <c r="Z18" s="863"/>
      <c r="AA18" s="866"/>
      <c r="AB18" s="866"/>
      <c r="AC18" s="866"/>
      <c r="AD18" s="759"/>
      <c r="AE18" s="760"/>
      <c r="AF18" s="761"/>
      <c r="AG18" s="66"/>
      <c r="BD18" s="65"/>
    </row>
    <row r="19" spans="1:68" ht="27.75" customHeight="1" x14ac:dyDescent="0.2">
      <c r="A19" s="777" t="s">
        <v>63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48"/>
      <c r="AB19" s="48"/>
      <c r="AC19" s="48"/>
    </row>
    <row r="20" spans="1:68" ht="16.5" customHeight="1" x14ac:dyDescent="0.25">
      <c r="A20" s="730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97">
        <v>4680115885912</v>
      </c>
      <c r="E22" s="698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5"/>
      <c r="R22" s="695"/>
      <c r="S22" s="695"/>
      <c r="T22" s="69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97">
        <v>4607091388237</v>
      </c>
      <c r="E23" s="698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5"/>
      <c r="R23" s="695"/>
      <c r="S23" s="695"/>
      <c r="T23" s="69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97">
        <v>4680115885905</v>
      </c>
      <c r="E24" s="698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5"/>
      <c r="R24" s="695"/>
      <c r="S24" s="695"/>
      <c r="T24" s="69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97">
        <v>4607091388244</v>
      </c>
      <c r="E25" s="698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5"/>
      <c r="R25" s="695"/>
      <c r="S25" s="695"/>
      <c r="T25" s="69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09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10"/>
      <c r="P26" s="722" t="s">
        <v>80</v>
      </c>
      <c r="Q26" s="723"/>
      <c r="R26" s="723"/>
      <c r="S26" s="723"/>
      <c r="T26" s="723"/>
      <c r="U26" s="723"/>
      <c r="V26" s="724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10"/>
      <c r="P27" s="722" t="s">
        <v>80</v>
      </c>
      <c r="Q27" s="723"/>
      <c r="R27" s="723"/>
      <c r="S27" s="723"/>
      <c r="T27" s="723"/>
      <c r="U27" s="723"/>
      <c r="V27" s="724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97">
        <v>4607091388503</v>
      </c>
      <c r="E29" s="698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5"/>
      <c r="R29" s="695"/>
      <c r="S29" s="695"/>
      <c r="T29" s="69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09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10"/>
      <c r="P30" s="722" t="s">
        <v>80</v>
      </c>
      <c r="Q30" s="723"/>
      <c r="R30" s="723"/>
      <c r="S30" s="723"/>
      <c r="T30" s="723"/>
      <c r="U30" s="723"/>
      <c r="V30" s="724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10"/>
      <c r="P31" s="722" t="s">
        <v>80</v>
      </c>
      <c r="Q31" s="723"/>
      <c r="R31" s="723"/>
      <c r="S31" s="723"/>
      <c r="T31" s="723"/>
      <c r="U31" s="723"/>
      <c r="V31" s="724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77" t="s">
        <v>88</v>
      </c>
      <c r="B32" s="778"/>
      <c r="C32" s="778"/>
      <c r="D32" s="778"/>
      <c r="E32" s="778"/>
      <c r="F32" s="778"/>
      <c r="G32" s="778"/>
      <c r="H32" s="778"/>
      <c r="I32" s="778"/>
      <c r="J32" s="778"/>
      <c r="K32" s="778"/>
      <c r="L32" s="778"/>
      <c r="M32" s="778"/>
      <c r="N32" s="778"/>
      <c r="O32" s="778"/>
      <c r="P32" s="778"/>
      <c r="Q32" s="778"/>
      <c r="R32" s="778"/>
      <c r="S32" s="778"/>
      <c r="T32" s="778"/>
      <c r="U32" s="778"/>
      <c r="V32" s="778"/>
      <c r="W32" s="778"/>
      <c r="X32" s="778"/>
      <c r="Y32" s="778"/>
      <c r="Z32" s="778"/>
      <c r="AA32" s="48"/>
      <c r="AB32" s="48"/>
      <c r="AC32" s="48"/>
    </row>
    <row r="33" spans="1:68" ht="16.5" customHeight="1" x14ac:dyDescent="0.25">
      <c r="A33" s="730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97">
        <v>4607091385670</v>
      </c>
      <c r="E35" s="698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5"/>
      <c r="R35" s="695"/>
      <c r="S35" s="695"/>
      <c r="T35" s="696"/>
      <c r="U35" s="34"/>
      <c r="V35" s="34"/>
      <c r="W35" s="35" t="s">
        <v>69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97">
        <v>4680115883956</v>
      </c>
      <c r="E36" s="698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5"/>
      <c r="R36" s="695"/>
      <c r="S36" s="695"/>
      <c r="T36" s="69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97">
        <v>4607091385687</v>
      </c>
      <c r="E37" s="698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5"/>
      <c r="R37" s="695"/>
      <c r="S37" s="695"/>
      <c r="T37" s="696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97">
        <v>4680115882539</v>
      </c>
      <c r="E38" s="698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8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5"/>
      <c r="R38" s="695"/>
      <c r="S38" s="695"/>
      <c r="T38" s="696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97">
        <v>4680115883949</v>
      </c>
      <c r="E39" s="698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1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5"/>
      <c r="R39" s="695"/>
      <c r="S39" s="695"/>
      <c r="T39" s="69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9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10"/>
      <c r="P40" s="722" t="s">
        <v>80</v>
      </c>
      <c r="Q40" s="723"/>
      <c r="R40" s="723"/>
      <c r="S40" s="723"/>
      <c r="T40" s="723"/>
      <c r="U40" s="723"/>
      <c r="V40" s="724"/>
      <c r="W40" s="37" t="s">
        <v>81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10"/>
      <c r="P41" s="722" t="s">
        <v>80</v>
      </c>
      <c r="Q41" s="723"/>
      <c r="R41" s="723"/>
      <c r="S41" s="723"/>
      <c r="T41" s="723"/>
      <c r="U41" s="723"/>
      <c r="V41" s="724"/>
      <c r="W41" s="37" t="s">
        <v>69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97">
        <v>4680115884915</v>
      </c>
      <c r="E43" s="698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5"/>
      <c r="R43" s="695"/>
      <c r="S43" s="695"/>
      <c r="T43" s="69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09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10"/>
      <c r="P44" s="722" t="s">
        <v>80</v>
      </c>
      <c r="Q44" s="723"/>
      <c r="R44" s="723"/>
      <c r="S44" s="723"/>
      <c r="T44" s="723"/>
      <c r="U44" s="723"/>
      <c r="V44" s="724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10"/>
      <c r="P45" s="722" t="s">
        <v>80</v>
      </c>
      <c r="Q45" s="723"/>
      <c r="R45" s="723"/>
      <c r="S45" s="723"/>
      <c r="T45" s="723"/>
      <c r="U45" s="723"/>
      <c r="V45" s="724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30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97">
        <v>4680115885882</v>
      </c>
      <c r="E48" s="698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5"/>
      <c r="R48" s="695"/>
      <c r="S48" s="695"/>
      <c r="T48" s="69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97">
        <v>4680115881426</v>
      </c>
      <c r="E49" s="698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5"/>
      <c r="R49" s="695"/>
      <c r="S49" s="695"/>
      <c r="T49" s="696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97">
        <v>4680115880283</v>
      </c>
      <c r="E50" s="698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5"/>
      <c r="R50" s="695"/>
      <c r="S50" s="695"/>
      <c r="T50" s="69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97">
        <v>4680115882720</v>
      </c>
      <c r="E51" s="698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5"/>
      <c r="R51" s="695"/>
      <c r="S51" s="695"/>
      <c r="T51" s="69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97">
        <v>4680115881525</v>
      </c>
      <c r="E52" s="698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10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5"/>
      <c r="R52" s="695"/>
      <c r="S52" s="695"/>
      <c r="T52" s="69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97">
        <v>4680115885899</v>
      </c>
      <c r="E53" s="698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5"/>
      <c r="R53" s="695"/>
      <c r="S53" s="695"/>
      <c r="T53" s="69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97">
        <v>4680115881419</v>
      </c>
      <c r="E54" s="698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7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5"/>
      <c r="R54" s="695"/>
      <c r="S54" s="695"/>
      <c r="T54" s="696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09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10"/>
      <c r="P55" s="722" t="s">
        <v>80</v>
      </c>
      <c r="Q55" s="723"/>
      <c r="R55" s="723"/>
      <c r="S55" s="723"/>
      <c r="T55" s="723"/>
      <c r="U55" s="723"/>
      <c r="V55" s="724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10"/>
      <c r="P56" s="722" t="s">
        <v>80</v>
      </c>
      <c r="Q56" s="723"/>
      <c r="R56" s="723"/>
      <c r="S56" s="723"/>
      <c r="T56" s="723"/>
      <c r="U56" s="723"/>
      <c r="V56" s="724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customHeight="1" x14ac:dyDescent="0.25">
      <c r="A57" s="703" t="s">
        <v>135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97">
        <v>4680115881440</v>
      </c>
      <c r="E58" s="698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5"/>
      <c r="R58" s="695"/>
      <c r="S58" s="695"/>
      <c r="T58" s="696"/>
      <c r="U58" s="34"/>
      <c r="V58" s="34"/>
      <c r="W58" s="35" t="s">
        <v>69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97">
        <v>4680115882751</v>
      </c>
      <c r="E59" s="698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5"/>
      <c r="R59" s="695"/>
      <c r="S59" s="695"/>
      <c r="T59" s="69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97">
        <v>4680115885950</v>
      </c>
      <c r="E60" s="698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5"/>
      <c r="R60" s="695"/>
      <c r="S60" s="695"/>
      <c r="T60" s="69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97">
        <v>4680115881433</v>
      </c>
      <c r="E61" s="698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81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5"/>
      <c r="R61" s="695"/>
      <c r="S61" s="695"/>
      <c r="T61" s="696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9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10"/>
      <c r="P62" s="722" t="s">
        <v>80</v>
      </c>
      <c r="Q62" s="723"/>
      <c r="R62" s="723"/>
      <c r="S62" s="723"/>
      <c r="T62" s="723"/>
      <c r="U62" s="723"/>
      <c r="V62" s="724"/>
      <c r="W62" s="37" t="s">
        <v>81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10"/>
      <c r="P63" s="722" t="s">
        <v>80</v>
      </c>
      <c r="Q63" s="723"/>
      <c r="R63" s="723"/>
      <c r="S63" s="723"/>
      <c r="T63" s="723"/>
      <c r="U63" s="723"/>
      <c r="V63" s="724"/>
      <c r="W63" s="37" t="s">
        <v>69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customHeight="1" x14ac:dyDescent="0.25">
      <c r="A64" s="703" t="s">
        <v>146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97">
        <v>4680115885073</v>
      </c>
      <c r="E65" s="698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5"/>
      <c r="R65" s="695"/>
      <c r="S65" s="695"/>
      <c r="T65" s="69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97">
        <v>4680115885059</v>
      </c>
      <c r="E66" s="698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5"/>
      <c r="R66" s="695"/>
      <c r="S66" s="695"/>
      <c r="T66" s="69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97">
        <v>4680115885097</v>
      </c>
      <c r="E67" s="698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7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5"/>
      <c r="R67" s="695"/>
      <c r="S67" s="695"/>
      <c r="T67" s="69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09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10"/>
      <c r="P68" s="722" t="s">
        <v>80</v>
      </c>
      <c r="Q68" s="723"/>
      <c r="R68" s="723"/>
      <c r="S68" s="723"/>
      <c r="T68" s="723"/>
      <c r="U68" s="723"/>
      <c r="V68" s="724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10"/>
      <c r="P69" s="722" t="s">
        <v>80</v>
      </c>
      <c r="Q69" s="723"/>
      <c r="R69" s="723"/>
      <c r="S69" s="723"/>
      <c r="T69" s="723"/>
      <c r="U69" s="723"/>
      <c r="V69" s="724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97">
        <v>4680115881891</v>
      </c>
      <c r="E71" s="698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7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5"/>
      <c r="R71" s="695"/>
      <c r="S71" s="695"/>
      <c r="T71" s="69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97">
        <v>4680115885769</v>
      </c>
      <c r="E72" s="698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5"/>
      <c r="R72" s="695"/>
      <c r="S72" s="695"/>
      <c r="T72" s="69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97">
        <v>4680115884410</v>
      </c>
      <c r="E73" s="698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5"/>
      <c r="R73" s="695"/>
      <c r="S73" s="695"/>
      <c r="T73" s="696"/>
      <c r="U73" s="34"/>
      <c r="V73" s="34"/>
      <c r="W73" s="35" t="s">
        <v>69</v>
      </c>
      <c r="X73" s="687">
        <v>200</v>
      </c>
      <c r="Y73" s="688">
        <f t="shared" si="5"/>
        <v>201.60000000000002</v>
      </c>
      <c r="Z73" s="36">
        <f>IFERROR(IF(Y73=0,"",ROUNDUP(Y73/H73,0)*0.01898),"")</f>
        <v>0.45552000000000004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212.07142857142858</v>
      </c>
      <c r="BN73" s="64">
        <f t="shared" si="7"/>
        <v>213.76800000000003</v>
      </c>
      <c r="BO73" s="64">
        <f t="shared" si="8"/>
        <v>0.37202380952380953</v>
      </c>
      <c r="BP73" s="64">
        <f t="shared" si="9"/>
        <v>0.375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97">
        <v>4680115884311</v>
      </c>
      <c r="E74" s="698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5"/>
      <c r="R74" s="695"/>
      <c r="S74" s="695"/>
      <c r="T74" s="69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97">
        <v>4680115885929</v>
      </c>
      <c r="E75" s="698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5"/>
      <c r="R75" s="695"/>
      <c r="S75" s="695"/>
      <c r="T75" s="69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97">
        <v>4680115884403</v>
      </c>
      <c r="E76" s="698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5"/>
      <c r="R76" s="695"/>
      <c r="S76" s="695"/>
      <c r="T76" s="696"/>
      <c r="U76" s="34"/>
      <c r="V76" s="34"/>
      <c r="W76" s="35" t="s">
        <v>69</v>
      </c>
      <c r="X76" s="687">
        <v>6</v>
      </c>
      <c r="Y76" s="688">
        <f t="shared" si="5"/>
        <v>7.2</v>
      </c>
      <c r="Z76" s="36">
        <f>IFERROR(IF(Y76=0,"",ROUNDUP(Y76/H76,0)*0.00651),"")</f>
        <v>2.6040000000000001E-2</v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6.6</v>
      </c>
      <c r="BN76" s="64">
        <f t="shared" si="7"/>
        <v>7.92</v>
      </c>
      <c r="BO76" s="64">
        <f t="shared" si="8"/>
        <v>1.8315018315018316E-2</v>
      </c>
      <c r="BP76" s="64">
        <f t="shared" si="9"/>
        <v>2.197802197802198E-2</v>
      </c>
    </row>
    <row r="77" spans="1:68" x14ac:dyDescent="0.2">
      <c r="A77" s="709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10"/>
      <c r="P77" s="722" t="s">
        <v>80</v>
      </c>
      <c r="Q77" s="723"/>
      <c r="R77" s="723"/>
      <c r="S77" s="723"/>
      <c r="T77" s="723"/>
      <c r="U77" s="723"/>
      <c r="V77" s="724"/>
      <c r="W77" s="37" t="s">
        <v>81</v>
      </c>
      <c r="X77" s="689">
        <f>IFERROR(X71/H71,"0")+IFERROR(X72/H72,"0")+IFERROR(X73/H73,"0")+IFERROR(X74/H74,"0")+IFERROR(X75/H75,"0")+IFERROR(X76/H76,"0")</f>
        <v>27.142857142857142</v>
      </c>
      <c r="Y77" s="689">
        <f>IFERROR(Y71/H71,"0")+IFERROR(Y72/H72,"0")+IFERROR(Y73/H73,"0")+IFERROR(Y74/H74,"0")+IFERROR(Y75/H75,"0")+IFERROR(Y76/H76,"0")</f>
        <v>28</v>
      </c>
      <c r="Z77" s="689">
        <f>IFERROR(IF(Z71="",0,Z71),"0")+IFERROR(IF(Z72="",0,Z72),"0")+IFERROR(IF(Z73="",0,Z73),"0")+IFERROR(IF(Z74="",0,Z74),"0")+IFERROR(IF(Z75="",0,Z75),"0")+IFERROR(IF(Z76="",0,Z76),"0")</f>
        <v>0.48156000000000004</v>
      </c>
      <c r="AA77" s="690"/>
      <c r="AB77" s="690"/>
      <c r="AC77" s="690"/>
    </row>
    <row r="78" spans="1:68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10"/>
      <c r="P78" s="722" t="s">
        <v>80</v>
      </c>
      <c r="Q78" s="723"/>
      <c r="R78" s="723"/>
      <c r="S78" s="723"/>
      <c r="T78" s="723"/>
      <c r="U78" s="723"/>
      <c r="V78" s="724"/>
      <c r="W78" s="37" t="s">
        <v>69</v>
      </c>
      <c r="X78" s="689">
        <f>IFERROR(SUM(X71:X76),"0")</f>
        <v>206</v>
      </c>
      <c r="Y78" s="689">
        <f>IFERROR(SUM(Y71:Y76),"0")</f>
        <v>208.8</v>
      </c>
      <c r="Z78" s="37"/>
      <c r="AA78" s="690"/>
      <c r="AB78" s="690"/>
      <c r="AC78" s="690"/>
    </row>
    <row r="79" spans="1:68" ht="14.25" customHeight="1" x14ac:dyDescent="0.25">
      <c r="A79" s="703" t="s">
        <v>172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97">
        <v>4680115881532</v>
      </c>
      <c r="E80" s="698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5"/>
      <c r="R80" s="695"/>
      <c r="S80" s="695"/>
      <c r="T80" s="69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97">
        <v>4680115881532</v>
      </c>
      <c r="E81" s="698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6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5"/>
      <c r="R81" s="695"/>
      <c r="S81" s="695"/>
      <c r="T81" s="696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97">
        <v>4680115881464</v>
      </c>
      <c r="E82" s="698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6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5"/>
      <c r="R82" s="695"/>
      <c r="S82" s="695"/>
      <c r="T82" s="69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9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10"/>
      <c r="P83" s="722" t="s">
        <v>80</v>
      </c>
      <c r="Q83" s="723"/>
      <c r="R83" s="723"/>
      <c r="S83" s="723"/>
      <c r="T83" s="723"/>
      <c r="U83" s="723"/>
      <c r="V83" s="724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10"/>
      <c r="P84" s="722" t="s">
        <v>80</v>
      </c>
      <c r="Q84" s="723"/>
      <c r="R84" s="723"/>
      <c r="S84" s="723"/>
      <c r="T84" s="723"/>
      <c r="U84" s="723"/>
      <c r="V84" s="724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30" t="s">
        <v>180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97">
        <v>4680115881327</v>
      </c>
      <c r="E87" s="698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9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5"/>
      <c r="R87" s="695"/>
      <c r="S87" s="695"/>
      <c r="T87" s="696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97">
        <v>4680115881518</v>
      </c>
      <c r="E88" s="698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9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5"/>
      <c r="R88" s="695"/>
      <c r="S88" s="695"/>
      <c r="T88" s="69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97">
        <v>4680115881303</v>
      </c>
      <c r="E89" s="698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9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5"/>
      <c r="R89" s="695"/>
      <c r="S89" s="695"/>
      <c r="T89" s="696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9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10"/>
      <c r="P90" s="722" t="s">
        <v>80</v>
      </c>
      <c r="Q90" s="723"/>
      <c r="R90" s="723"/>
      <c r="S90" s="723"/>
      <c r="T90" s="723"/>
      <c r="U90" s="723"/>
      <c r="V90" s="724"/>
      <c r="W90" s="37" t="s">
        <v>81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10"/>
      <c r="P91" s="722" t="s">
        <v>80</v>
      </c>
      <c r="Q91" s="723"/>
      <c r="R91" s="723"/>
      <c r="S91" s="723"/>
      <c r="T91" s="723"/>
      <c r="U91" s="723"/>
      <c r="V91" s="724"/>
      <c r="W91" s="37" t="s">
        <v>69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697">
        <v>4607091386967</v>
      </c>
      <c r="E93" s="698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5"/>
      <c r="R93" s="695"/>
      <c r="S93" s="695"/>
      <c r="T93" s="696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697">
        <v>4607091386967</v>
      </c>
      <c r="E94" s="698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1038" t="s">
        <v>193</v>
      </c>
      <c r="Q94" s="695"/>
      <c r="R94" s="695"/>
      <c r="S94" s="695"/>
      <c r="T94" s="69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697">
        <v>4607091386967</v>
      </c>
      <c r="E95" s="698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10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5"/>
      <c r="R95" s="695"/>
      <c r="S95" s="695"/>
      <c r="T95" s="69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97">
        <v>4680115884953</v>
      </c>
      <c r="E96" s="698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01" t="s">
        <v>198</v>
      </c>
      <c r="Q96" s="695"/>
      <c r="R96" s="695"/>
      <c r="S96" s="695"/>
      <c r="T96" s="69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697">
        <v>4607091385731</v>
      </c>
      <c r="E97" s="698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1023" t="s">
        <v>202</v>
      </c>
      <c r="Q97" s="695"/>
      <c r="R97" s="695"/>
      <c r="S97" s="695"/>
      <c r="T97" s="696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697">
        <v>4607091385731</v>
      </c>
      <c r="E98" s="698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836" t="s">
        <v>204</v>
      </c>
      <c r="Q98" s="695"/>
      <c r="R98" s="695"/>
      <c r="S98" s="695"/>
      <c r="T98" s="696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97">
        <v>4680115880894</v>
      </c>
      <c r="E99" s="698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5"/>
      <c r="R99" s="695"/>
      <c r="S99" s="695"/>
      <c r="T99" s="69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697">
        <v>4680115880214</v>
      </c>
      <c r="E100" s="698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103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5"/>
      <c r="R100" s="695"/>
      <c r="S100" s="695"/>
      <c r="T100" s="69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697">
        <v>4680115880214</v>
      </c>
      <c r="E101" s="698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7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5"/>
      <c r="R101" s="695"/>
      <c r="S101" s="695"/>
      <c r="T101" s="69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9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10"/>
      <c r="P102" s="722" t="s">
        <v>80</v>
      </c>
      <c r="Q102" s="723"/>
      <c r="R102" s="723"/>
      <c r="S102" s="723"/>
      <c r="T102" s="723"/>
      <c r="U102" s="723"/>
      <c r="V102" s="724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10"/>
      <c r="P103" s="722" t="s">
        <v>80</v>
      </c>
      <c r="Q103" s="723"/>
      <c r="R103" s="723"/>
      <c r="S103" s="723"/>
      <c r="T103" s="723"/>
      <c r="U103" s="723"/>
      <c r="V103" s="724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customHeight="1" x14ac:dyDescent="0.25">
      <c r="A104" s="730" t="s">
        <v>211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697">
        <v>4680115882133</v>
      </c>
      <c r="E106" s="698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5"/>
      <c r="R106" s="695"/>
      <c r="S106" s="695"/>
      <c r="T106" s="696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697">
        <v>4680115882133</v>
      </c>
      <c r="E107" s="698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5"/>
      <c r="R107" s="695"/>
      <c r="S107" s="695"/>
      <c r="T107" s="696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697">
        <v>4680115880269</v>
      </c>
      <c r="E108" s="698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5"/>
      <c r="R108" s="695"/>
      <c r="S108" s="695"/>
      <c r="T108" s="69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697">
        <v>4680115880429</v>
      </c>
      <c r="E109" s="698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5"/>
      <c r="R109" s="695"/>
      <c r="S109" s="695"/>
      <c r="T109" s="696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697">
        <v>4680115881457</v>
      </c>
      <c r="E110" s="698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7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5"/>
      <c r="R110" s="695"/>
      <c r="S110" s="695"/>
      <c r="T110" s="69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9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10"/>
      <c r="P111" s="722" t="s">
        <v>80</v>
      </c>
      <c r="Q111" s="723"/>
      <c r="R111" s="723"/>
      <c r="S111" s="723"/>
      <c r="T111" s="723"/>
      <c r="U111" s="723"/>
      <c r="V111" s="724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10"/>
      <c r="P112" s="722" t="s">
        <v>80</v>
      </c>
      <c r="Q112" s="723"/>
      <c r="R112" s="723"/>
      <c r="S112" s="723"/>
      <c r="T112" s="723"/>
      <c r="U112" s="723"/>
      <c r="V112" s="724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customHeight="1" x14ac:dyDescent="0.25">
      <c r="A113" s="703" t="s">
        <v>135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697">
        <v>4680115881488</v>
      </c>
      <c r="E114" s="698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7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5"/>
      <c r="R114" s="695"/>
      <c r="S114" s="695"/>
      <c r="T114" s="69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697">
        <v>4680115882775</v>
      </c>
      <c r="E115" s="698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5"/>
      <c r="R115" s="695"/>
      <c r="S115" s="695"/>
      <c r="T115" s="69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697">
        <v>4680115880658</v>
      </c>
      <c r="E116" s="698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102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5"/>
      <c r="R116" s="695"/>
      <c r="S116" s="695"/>
      <c r="T116" s="69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09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10"/>
      <c r="P117" s="722" t="s">
        <v>80</v>
      </c>
      <c r="Q117" s="723"/>
      <c r="R117" s="723"/>
      <c r="S117" s="723"/>
      <c r="T117" s="723"/>
      <c r="U117" s="723"/>
      <c r="V117" s="724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10"/>
      <c r="P118" s="722" t="s">
        <v>80</v>
      </c>
      <c r="Q118" s="723"/>
      <c r="R118" s="723"/>
      <c r="S118" s="723"/>
      <c r="T118" s="723"/>
      <c r="U118" s="723"/>
      <c r="V118" s="724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697">
        <v>4607091385168</v>
      </c>
      <c r="E120" s="698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10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5"/>
      <c r="R120" s="695"/>
      <c r="S120" s="695"/>
      <c r="T120" s="696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697">
        <v>4607091385168</v>
      </c>
      <c r="E121" s="698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772" t="s">
        <v>233</v>
      </c>
      <c r="Q121" s="695"/>
      <c r="R121" s="695"/>
      <c r="S121" s="695"/>
      <c r="T121" s="69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697">
        <v>4607091385168</v>
      </c>
      <c r="E122" s="698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96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5"/>
      <c r="R122" s="695"/>
      <c r="S122" s="695"/>
      <c r="T122" s="69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697">
        <v>4607091383256</v>
      </c>
      <c r="E123" s="698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751" t="s">
        <v>239</v>
      </c>
      <c r="Q123" s="695"/>
      <c r="R123" s="695"/>
      <c r="S123" s="695"/>
      <c r="T123" s="69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697">
        <v>4607091383256</v>
      </c>
      <c r="E124" s="698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7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5"/>
      <c r="R124" s="695"/>
      <c r="S124" s="695"/>
      <c r="T124" s="69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697">
        <v>4607091385748</v>
      </c>
      <c r="E125" s="698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818" t="s">
        <v>243</v>
      </c>
      <c r="Q125" s="695"/>
      <c r="R125" s="695"/>
      <c r="S125" s="695"/>
      <c r="T125" s="69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697">
        <v>4607091385748</v>
      </c>
      <c r="E126" s="698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7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5"/>
      <c r="R126" s="695"/>
      <c r="S126" s="695"/>
      <c r="T126" s="696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697">
        <v>4680115884533</v>
      </c>
      <c r="E127" s="698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7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5"/>
      <c r="R127" s="695"/>
      <c r="S127" s="695"/>
      <c r="T127" s="69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697">
        <v>4680115882645</v>
      </c>
      <c r="E128" s="698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5"/>
      <c r="R128" s="695"/>
      <c r="S128" s="695"/>
      <c r="T128" s="69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9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10"/>
      <c r="P129" s="722" t="s">
        <v>80</v>
      </c>
      <c r="Q129" s="723"/>
      <c r="R129" s="723"/>
      <c r="S129" s="723"/>
      <c r="T129" s="723"/>
      <c r="U129" s="723"/>
      <c r="V129" s="724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10"/>
      <c r="P130" s="722" t="s">
        <v>80</v>
      </c>
      <c r="Q130" s="723"/>
      <c r="R130" s="723"/>
      <c r="S130" s="723"/>
      <c r="T130" s="723"/>
      <c r="U130" s="723"/>
      <c r="V130" s="724"/>
      <c r="W130" s="37" t="s">
        <v>69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customHeight="1" x14ac:dyDescent="0.25">
      <c r="A131" s="703" t="s">
        <v>172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697">
        <v>4680115882652</v>
      </c>
      <c r="E132" s="698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5"/>
      <c r="R132" s="695"/>
      <c r="S132" s="695"/>
      <c r="T132" s="69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697">
        <v>4680115880238</v>
      </c>
      <c r="E133" s="698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7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5"/>
      <c r="R133" s="695"/>
      <c r="S133" s="695"/>
      <c r="T133" s="69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09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10"/>
      <c r="P134" s="722" t="s">
        <v>80</v>
      </c>
      <c r="Q134" s="723"/>
      <c r="R134" s="723"/>
      <c r="S134" s="723"/>
      <c r="T134" s="723"/>
      <c r="U134" s="723"/>
      <c r="V134" s="724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10"/>
      <c r="P135" s="722" t="s">
        <v>80</v>
      </c>
      <c r="Q135" s="723"/>
      <c r="R135" s="723"/>
      <c r="S135" s="723"/>
      <c r="T135" s="723"/>
      <c r="U135" s="723"/>
      <c r="V135" s="724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30" t="s">
        <v>257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697">
        <v>4680115882577</v>
      </c>
      <c r="E138" s="698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5"/>
      <c r="R138" s="695"/>
      <c r="S138" s="695"/>
      <c r="T138" s="696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697">
        <v>4680115882577</v>
      </c>
      <c r="E139" s="698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5"/>
      <c r="R139" s="695"/>
      <c r="S139" s="695"/>
      <c r="T139" s="696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09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10"/>
      <c r="P140" s="722" t="s">
        <v>80</v>
      </c>
      <c r="Q140" s="723"/>
      <c r="R140" s="723"/>
      <c r="S140" s="723"/>
      <c r="T140" s="723"/>
      <c r="U140" s="723"/>
      <c r="V140" s="724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10"/>
      <c r="P141" s="722" t="s">
        <v>80</v>
      </c>
      <c r="Q141" s="723"/>
      <c r="R141" s="723"/>
      <c r="S141" s="723"/>
      <c r="T141" s="723"/>
      <c r="U141" s="723"/>
      <c r="V141" s="724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3" t="s">
        <v>146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697">
        <v>4680115883444</v>
      </c>
      <c r="E143" s="698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5"/>
      <c r="R143" s="695"/>
      <c r="S143" s="695"/>
      <c r="T143" s="696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697">
        <v>4680115883444</v>
      </c>
      <c r="E144" s="698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5"/>
      <c r="R144" s="695"/>
      <c r="S144" s="695"/>
      <c r="T144" s="69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09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10"/>
      <c r="P145" s="722" t="s">
        <v>80</v>
      </c>
      <c r="Q145" s="723"/>
      <c r="R145" s="723"/>
      <c r="S145" s="723"/>
      <c r="T145" s="723"/>
      <c r="U145" s="723"/>
      <c r="V145" s="724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10"/>
      <c r="P146" s="722" t="s">
        <v>80</v>
      </c>
      <c r="Q146" s="723"/>
      <c r="R146" s="723"/>
      <c r="S146" s="723"/>
      <c r="T146" s="723"/>
      <c r="U146" s="723"/>
      <c r="V146" s="724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697">
        <v>4680115882584</v>
      </c>
      <c r="E148" s="698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5"/>
      <c r="R148" s="695"/>
      <c r="S148" s="695"/>
      <c r="T148" s="696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697">
        <v>4680115882584</v>
      </c>
      <c r="E149" s="698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5"/>
      <c r="R149" s="695"/>
      <c r="S149" s="695"/>
      <c r="T149" s="696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09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10"/>
      <c r="P150" s="722" t="s">
        <v>80</v>
      </c>
      <c r="Q150" s="723"/>
      <c r="R150" s="723"/>
      <c r="S150" s="723"/>
      <c r="T150" s="723"/>
      <c r="U150" s="723"/>
      <c r="V150" s="724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10"/>
      <c r="P151" s="722" t="s">
        <v>80</v>
      </c>
      <c r="Q151" s="723"/>
      <c r="R151" s="723"/>
      <c r="S151" s="723"/>
      <c r="T151" s="723"/>
      <c r="U151" s="723"/>
      <c r="V151" s="724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30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697">
        <v>4607091384604</v>
      </c>
      <c r="E154" s="698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5"/>
      <c r="R154" s="695"/>
      <c r="S154" s="695"/>
      <c r="T154" s="69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09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10"/>
      <c r="P155" s="722" t="s">
        <v>80</v>
      </c>
      <c r="Q155" s="723"/>
      <c r="R155" s="723"/>
      <c r="S155" s="723"/>
      <c r="T155" s="723"/>
      <c r="U155" s="723"/>
      <c r="V155" s="724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10"/>
      <c r="P156" s="722" t="s">
        <v>80</v>
      </c>
      <c r="Q156" s="723"/>
      <c r="R156" s="723"/>
      <c r="S156" s="723"/>
      <c r="T156" s="723"/>
      <c r="U156" s="723"/>
      <c r="V156" s="724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3" t="s">
        <v>146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697">
        <v>4607091387667</v>
      </c>
      <c r="E158" s="698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5"/>
      <c r="R158" s="695"/>
      <c r="S158" s="695"/>
      <c r="T158" s="69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697">
        <v>4607091387636</v>
      </c>
      <c r="E159" s="698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8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5"/>
      <c r="R159" s="695"/>
      <c r="S159" s="695"/>
      <c r="T159" s="696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697">
        <v>4607091382426</v>
      </c>
      <c r="E160" s="698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5"/>
      <c r="R160" s="695"/>
      <c r="S160" s="695"/>
      <c r="T160" s="696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697">
        <v>4607091386547</v>
      </c>
      <c r="E161" s="698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8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5"/>
      <c r="R161" s="695"/>
      <c r="S161" s="695"/>
      <c r="T161" s="69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697">
        <v>4607091382464</v>
      </c>
      <c r="E162" s="698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8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5"/>
      <c r="R162" s="695"/>
      <c r="S162" s="695"/>
      <c r="T162" s="69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09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10"/>
      <c r="P163" s="722" t="s">
        <v>80</v>
      </c>
      <c r="Q163" s="723"/>
      <c r="R163" s="723"/>
      <c r="S163" s="723"/>
      <c r="T163" s="723"/>
      <c r="U163" s="723"/>
      <c r="V163" s="724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10"/>
      <c r="P164" s="722" t="s">
        <v>80</v>
      </c>
      <c r="Q164" s="723"/>
      <c r="R164" s="723"/>
      <c r="S164" s="723"/>
      <c r="T164" s="723"/>
      <c r="U164" s="723"/>
      <c r="V164" s="724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697">
        <v>4607091386264</v>
      </c>
      <c r="E166" s="698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101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5"/>
      <c r="R166" s="695"/>
      <c r="S166" s="695"/>
      <c r="T166" s="69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697">
        <v>4607091385427</v>
      </c>
      <c r="E167" s="698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10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5"/>
      <c r="R167" s="695"/>
      <c r="S167" s="695"/>
      <c r="T167" s="69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09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10"/>
      <c r="P168" s="722" t="s">
        <v>80</v>
      </c>
      <c r="Q168" s="723"/>
      <c r="R168" s="723"/>
      <c r="S168" s="723"/>
      <c r="T168" s="723"/>
      <c r="U168" s="723"/>
      <c r="V168" s="724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10"/>
      <c r="P169" s="722" t="s">
        <v>80</v>
      </c>
      <c r="Q169" s="723"/>
      <c r="R169" s="723"/>
      <c r="S169" s="723"/>
      <c r="T169" s="723"/>
      <c r="U169" s="723"/>
      <c r="V169" s="724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77" t="s">
        <v>291</v>
      </c>
      <c r="B170" s="778"/>
      <c r="C170" s="778"/>
      <c r="D170" s="778"/>
      <c r="E170" s="778"/>
      <c r="F170" s="778"/>
      <c r="G170" s="778"/>
      <c r="H170" s="778"/>
      <c r="I170" s="778"/>
      <c r="J170" s="778"/>
      <c r="K170" s="778"/>
      <c r="L170" s="778"/>
      <c r="M170" s="778"/>
      <c r="N170" s="778"/>
      <c r="O170" s="778"/>
      <c r="P170" s="778"/>
      <c r="Q170" s="778"/>
      <c r="R170" s="778"/>
      <c r="S170" s="778"/>
      <c r="T170" s="778"/>
      <c r="U170" s="778"/>
      <c r="V170" s="778"/>
      <c r="W170" s="778"/>
      <c r="X170" s="778"/>
      <c r="Y170" s="778"/>
      <c r="Z170" s="778"/>
      <c r="AA170" s="48"/>
      <c r="AB170" s="48"/>
      <c r="AC170" s="48"/>
    </row>
    <row r="171" spans="1:68" ht="16.5" customHeight="1" x14ac:dyDescent="0.25">
      <c r="A171" s="730" t="s">
        <v>292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customHeight="1" x14ac:dyDescent="0.25">
      <c r="A172" s="703" t="s">
        <v>135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697">
        <v>4680115886223</v>
      </c>
      <c r="E173" s="698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5"/>
      <c r="R173" s="695"/>
      <c r="S173" s="695"/>
      <c r="T173" s="69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09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10"/>
      <c r="P174" s="722" t="s">
        <v>80</v>
      </c>
      <c r="Q174" s="723"/>
      <c r="R174" s="723"/>
      <c r="S174" s="723"/>
      <c r="T174" s="723"/>
      <c r="U174" s="723"/>
      <c r="V174" s="724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10"/>
      <c r="P175" s="722" t="s">
        <v>80</v>
      </c>
      <c r="Q175" s="723"/>
      <c r="R175" s="723"/>
      <c r="S175" s="723"/>
      <c r="T175" s="723"/>
      <c r="U175" s="723"/>
      <c r="V175" s="724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3" t="s">
        <v>146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697">
        <v>4680115880993</v>
      </c>
      <c r="E177" s="698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5"/>
      <c r="R177" s="695"/>
      <c r="S177" s="695"/>
      <c r="T177" s="696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697">
        <v>4680115881761</v>
      </c>
      <c r="E178" s="698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5"/>
      <c r="R178" s="695"/>
      <c r="S178" s="695"/>
      <c r="T178" s="696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697">
        <v>4680115881563</v>
      </c>
      <c r="E179" s="698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5"/>
      <c r="R179" s="695"/>
      <c r="S179" s="695"/>
      <c r="T179" s="696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697">
        <v>4680115880986</v>
      </c>
      <c r="E180" s="698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5"/>
      <c r="R180" s="695"/>
      <c r="S180" s="695"/>
      <c r="T180" s="696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697">
        <v>4680115881785</v>
      </c>
      <c r="E181" s="698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8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5"/>
      <c r="R181" s="695"/>
      <c r="S181" s="695"/>
      <c r="T181" s="696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697">
        <v>4680115886537</v>
      </c>
      <c r="E182" s="698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1024" t="s">
        <v>311</v>
      </c>
      <c r="Q182" s="695"/>
      <c r="R182" s="695"/>
      <c r="S182" s="695"/>
      <c r="T182" s="69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697">
        <v>4680115881679</v>
      </c>
      <c r="E183" s="698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8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5"/>
      <c r="R183" s="695"/>
      <c r="S183" s="695"/>
      <c r="T183" s="696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697">
        <v>4680115880191</v>
      </c>
      <c r="E184" s="698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5"/>
      <c r="R184" s="695"/>
      <c r="S184" s="695"/>
      <c r="T184" s="69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697">
        <v>4680115883963</v>
      </c>
      <c r="E185" s="698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5"/>
      <c r="R185" s="695"/>
      <c r="S185" s="695"/>
      <c r="T185" s="69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9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10"/>
      <c r="P186" s="722" t="s">
        <v>80</v>
      </c>
      <c r="Q186" s="723"/>
      <c r="R186" s="723"/>
      <c r="S186" s="723"/>
      <c r="T186" s="723"/>
      <c r="U186" s="723"/>
      <c r="V186" s="724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10"/>
      <c r="P187" s="722" t="s">
        <v>80</v>
      </c>
      <c r="Q187" s="723"/>
      <c r="R187" s="723"/>
      <c r="S187" s="723"/>
      <c r="T187" s="723"/>
      <c r="U187" s="723"/>
      <c r="V187" s="724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30" t="s">
        <v>320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697">
        <v>4680115881402</v>
      </c>
      <c r="E190" s="698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5"/>
      <c r="R190" s="695"/>
      <c r="S190" s="695"/>
      <c r="T190" s="69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697">
        <v>4680115881396</v>
      </c>
      <c r="E191" s="698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5"/>
      <c r="R191" s="695"/>
      <c r="S191" s="695"/>
      <c r="T191" s="69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09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10"/>
      <c r="P192" s="722" t="s">
        <v>80</v>
      </c>
      <c r="Q192" s="723"/>
      <c r="R192" s="723"/>
      <c r="S192" s="723"/>
      <c r="T192" s="723"/>
      <c r="U192" s="723"/>
      <c r="V192" s="724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10"/>
      <c r="P193" s="722" t="s">
        <v>80</v>
      </c>
      <c r="Q193" s="723"/>
      <c r="R193" s="723"/>
      <c r="S193" s="723"/>
      <c r="T193" s="723"/>
      <c r="U193" s="723"/>
      <c r="V193" s="724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3" t="s">
        <v>135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697">
        <v>4680115882935</v>
      </c>
      <c r="E195" s="698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5"/>
      <c r="R195" s="695"/>
      <c r="S195" s="695"/>
      <c r="T195" s="69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697">
        <v>4680115880764</v>
      </c>
      <c r="E196" s="698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5"/>
      <c r="R196" s="695"/>
      <c r="S196" s="695"/>
      <c r="T196" s="69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09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10"/>
      <c r="P197" s="722" t="s">
        <v>80</v>
      </c>
      <c r="Q197" s="723"/>
      <c r="R197" s="723"/>
      <c r="S197" s="723"/>
      <c r="T197" s="723"/>
      <c r="U197" s="723"/>
      <c r="V197" s="724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10"/>
      <c r="P198" s="722" t="s">
        <v>80</v>
      </c>
      <c r="Q198" s="723"/>
      <c r="R198" s="723"/>
      <c r="S198" s="723"/>
      <c r="T198" s="723"/>
      <c r="U198" s="723"/>
      <c r="V198" s="724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3" t="s">
        <v>146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697">
        <v>4680115882683</v>
      </c>
      <c r="E200" s="698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5"/>
      <c r="R200" s="695"/>
      <c r="S200" s="695"/>
      <c r="T200" s="696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697">
        <v>4680115882690</v>
      </c>
      <c r="E201" s="698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5"/>
      <c r="R201" s="695"/>
      <c r="S201" s="695"/>
      <c r="T201" s="696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697">
        <v>4680115882669</v>
      </c>
      <c r="E202" s="698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5"/>
      <c r="R202" s="695"/>
      <c r="S202" s="695"/>
      <c r="T202" s="696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697">
        <v>4680115882676</v>
      </c>
      <c r="E203" s="698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5"/>
      <c r="R203" s="695"/>
      <c r="S203" s="695"/>
      <c r="T203" s="696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697">
        <v>4680115884014</v>
      </c>
      <c r="E204" s="698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5"/>
      <c r="R204" s="695"/>
      <c r="S204" s="695"/>
      <c r="T204" s="696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697">
        <v>4680115884007</v>
      </c>
      <c r="E205" s="698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10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5"/>
      <c r="R205" s="695"/>
      <c r="S205" s="695"/>
      <c r="T205" s="696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697">
        <v>4680115884038</v>
      </c>
      <c r="E206" s="698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5"/>
      <c r="R206" s="695"/>
      <c r="S206" s="695"/>
      <c r="T206" s="696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697">
        <v>4680115884021</v>
      </c>
      <c r="E207" s="698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5"/>
      <c r="R207" s="695"/>
      <c r="S207" s="695"/>
      <c r="T207" s="696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9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10"/>
      <c r="P208" s="722" t="s">
        <v>80</v>
      </c>
      <c r="Q208" s="723"/>
      <c r="R208" s="723"/>
      <c r="S208" s="723"/>
      <c r="T208" s="723"/>
      <c r="U208" s="723"/>
      <c r="V208" s="724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10"/>
      <c r="P209" s="722" t="s">
        <v>80</v>
      </c>
      <c r="Q209" s="723"/>
      <c r="R209" s="723"/>
      <c r="S209" s="723"/>
      <c r="T209" s="723"/>
      <c r="U209" s="723"/>
      <c r="V209" s="724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697">
        <v>4680115881594</v>
      </c>
      <c r="E211" s="698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9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5"/>
      <c r="R211" s="695"/>
      <c r="S211" s="695"/>
      <c r="T211" s="69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697">
        <v>4680115881617</v>
      </c>
      <c r="E212" s="698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8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5"/>
      <c r="R212" s="695"/>
      <c r="S212" s="695"/>
      <c r="T212" s="69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697">
        <v>4680115880573</v>
      </c>
      <c r="E213" s="698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10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5"/>
      <c r="R213" s="695"/>
      <c r="S213" s="695"/>
      <c r="T213" s="696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697">
        <v>4680115882195</v>
      </c>
      <c r="E214" s="698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8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5"/>
      <c r="R214" s="695"/>
      <c r="S214" s="695"/>
      <c r="T214" s="696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697">
        <v>4680115882607</v>
      </c>
      <c r="E215" s="698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10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5"/>
      <c r="R215" s="695"/>
      <c r="S215" s="695"/>
      <c r="T215" s="69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697">
        <v>4680115880092</v>
      </c>
      <c r="E216" s="698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5"/>
      <c r="R216" s="695"/>
      <c r="S216" s="695"/>
      <c r="T216" s="696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697">
        <v>4680115880221</v>
      </c>
      <c r="E217" s="698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8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5"/>
      <c r="R217" s="695"/>
      <c r="S217" s="695"/>
      <c r="T217" s="696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697">
        <v>4680115882942</v>
      </c>
      <c r="E218" s="698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5"/>
      <c r="R218" s="695"/>
      <c r="S218" s="695"/>
      <c r="T218" s="69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697">
        <v>4680115880504</v>
      </c>
      <c r="E219" s="698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5"/>
      <c r="R219" s="695"/>
      <c r="S219" s="695"/>
      <c r="T219" s="696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697">
        <v>4680115882164</v>
      </c>
      <c r="E220" s="698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10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5"/>
      <c r="R220" s="695"/>
      <c r="S220" s="695"/>
      <c r="T220" s="696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09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10"/>
      <c r="P221" s="722" t="s">
        <v>80</v>
      </c>
      <c r="Q221" s="723"/>
      <c r="R221" s="723"/>
      <c r="S221" s="723"/>
      <c r="T221" s="723"/>
      <c r="U221" s="723"/>
      <c r="V221" s="724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10"/>
      <c r="P222" s="722" t="s">
        <v>80</v>
      </c>
      <c r="Q222" s="723"/>
      <c r="R222" s="723"/>
      <c r="S222" s="723"/>
      <c r="T222" s="723"/>
      <c r="U222" s="723"/>
      <c r="V222" s="724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customHeight="1" x14ac:dyDescent="0.25">
      <c r="A223" s="703" t="s">
        <v>172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697">
        <v>4680115882874</v>
      </c>
      <c r="E224" s="698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917" t="s">
        <v>379</v>
      </c>
      <c r="Q224" s="695"/>
      <c r="R224" s="695"/>
      <c r="S224" s="695"/>
      <c r="T224" s="69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697">
        <v>4680115884434</v>
      </c>
      <c r="E225" s="698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8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5"/>
      <c r="R225" s="695"/>
      <c r="S225" s="695"/>
      <c r="T225" s="69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697">
        <v>4680115880818</v>
      </c>
      <c r="E226" s="698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5"/>
      <c r="R226" s="695"/>
      <c r="S226" s="695"/>
      <c r="T226" s="696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697">
        <v>4680115880801</v>
      </c>
      <c r="E227" s="698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8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5"/>
      <c r="R227" s="695"/>
      <c r="S227" s="695"/>
      <c r="T227" s="696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09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10"/>
      <c r="P228" s="722" t="s">
        <v>80</v>
      </c>
      <c r="Q228" s="723"/>
      <c r="R228" s="723"/>
      <c r="S228" s="723"/>
      <c r="T228" s="723"/>
      <c r="U228" s="723"/>
      <c r="V228" s="724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10"/>
      <c r="P229" s="722" t="s">
        <v>80</v>
      </c>
      <c r="Q229" s="723"/>
      <c r="R229" s="723"/>
      <c r="S229" s="723"/>
      <c r="T229" s="723"/>
      <c r="U229" s="723"/>
      <c r="V229" s="724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30" t="s">
        <v>389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697">
        <v>4680115884137</v>
      </c>
      <c r="E232" s="698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5"/>
      <c r="R232" s="695"/>
      <c r="S232" s="695"/>
      <c r="T232" s="696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697">
        <v>4680115884137</v>
      </c>
      <c r="E233" s="698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2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5"/>
      <c r="R233" s="695"/>
      <c r="S233" s="695"/>
      <c r="T233" s="69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697">
        <v>4680115884236</v>
      </c>
      <c r="E234" s="698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5"/>
      <c r="R234" s="695"/>
      <c r="S234" s="695"/>
      <c r="T234" s="69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697">
        <v>4680115884175</v>
      </c>
      <c r="E235" s="698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5"/>
      <c r="R235" s="695"/>
      <c r="S235" s="695"/>
      <c r="T235" s="69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697">
        <v>4680115884175</v>
      </c>
      <c r="E236" s="698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10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5"/>
      <c r="R236" s="695"/>
      <c r="S236" s="695"/>
      <c r="T236" s="69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697">
        <v>4680115884144</v>
      </c>
      <c r="E237" s="698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5"/>
      <c r="R237" s="695"/>
      <c r="S237" s="695"/>
      <c r="T237" s="696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697">
        <v>4680115885288</v>
      </c>
      <c r="E238" s="698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5"/>
      <c r="R238" s="695"/>
      <c r="S238" s="695"/>
      <c r="T238" s="69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697">
        <v>4680115884182</v>
      </c>
      <c r="E239" s="698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9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5"/>
      <c r="R239" s="695"/>
      <c r="S239" s="695"/>
      <c r="T239" s="69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697">
        <v>4680115884205</v>
      </c>
      <c r="E240" s="698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102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5"/>
      <c r="R240" s="695"/>
      <c r="S240" s="695"/>
      <c r="T240" s="696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09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10"/>
      <c r="P241" s="722" t="s">
        <v>80</v>
      </c>
      <c r="Q241" s="723"/>
      <c r="R241" s="723"/>
      <c r="S241" s="723"/>
      <c r="T241" s="723"/>
      <c r="U241" s="723"/>
      <c r="V241" s="724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10"/>
      <c r="P242" s="722" t="s">
        <v>80</v>
      </c>
      <c r="Q242" s="723"/>
      <c r="R242" s="723"/>
      <c r="S242" s="723"/>
      <c r="T242" s="723"/>
      <c r="U242" s="723"/>
      <c r="V242" s="724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3" t="s">
        <v>135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697">
        <v>4680115885721</v>
      </c>
      <c r="E244" s="698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5"/>
      <c r="R244" s="695"/>
      <c r="S244" s="695"/>
      <c r="T244" s="69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09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10"/>
      <c r="P245" s="722" t="s">
        <v>80</v>
      </c>
      <c r="Q245" s="723"/>
      <c r="R245" s="723"/>
      <c r="S245" s="723"/>
      <c r="T245" s="723"/>
      <c r="U245" s="723"/>
      <c r="V245" s="724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10"/>
      <c r="P246" s="722" t="s">
        <v>80</v>
      </c>
      <c r="Q246" s="723"/>
      <c r="R246" s="723"/>
      <c r="S246" s="723"/>
      <c r="T246" s="723"/>
      <c r="U246" s="723"/>
      <c r="V246" s="724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30" t="s">
        <v>415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697">
        <v>4680115885837</v>
      </c>
      <c r="E249" s="698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5"/>
      <c r="R249" s="695"/>
      <c r="S249" s="695"/>
      <c r="T249" s="69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697">
        <v>4680115885806</v>
      </c>
      <c r="E250" s="698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9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5"/>
      <c r="R250" s="695"/>
      <c r="S250" s="695"/>
      <c r="T250" s="69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697">
        <v>4680115885806</v>
      </c>
      <c r="E251" s="698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8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5"/>
      <c r="R251" s="695"/>
      <c r="S251" s="695"/>
      <c r="T251" s="69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697">
        <v>4680115885851</v>
      </c>
      <c r="E252" s="698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5"/>
      <c r="R252" s="695"/>
      <c r="S252" s="695"/>
      <c r="T252" s="69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697">
        <v>4680115885844</v>
      </c>
      <c r="E253" s="698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5"/>
      <c r="R253" s="695"/>
      <c r="S253" s="695"/>
      <c r="T253" s="69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697">
        <v>4607091387469</v>
      </c>
      <c r="E254" s="698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5"/>
      <c r="R254" s="695"/>
      <c r="S254" s="695"/>
      <c r="T254" s="69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697">
        <v>4680115885820</v>
      </c>
      <c r="E255" s="698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5"/>
      <c r="R255" s="695"/>
      <c r="S255" s="695"/>
      <c r="T255" s="69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697">
        <v>4607091387438</v>
      </c>
      <c r="E256" s="698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7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5"/>
      <c r="R256" s="695"/>
      <c r="S256" s="695"/>
      <c r="T256" s="69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09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10"/>
      <c r="P257" s="722" t="s">
        <v>80</v>
      </c>
      <c r="Q257" s="723"/>
      <c r="R257" s="723"/>
      <c r="S257" s="723"/>
      <c r="T257" s="723"/>
      <c r="U257" s="723"/>
      <c r="V257" s="724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10"/>
      <c r="P258" s="722" t="s">
        <v>80</v>
      </c>
      <c r="Q258" s="723"/>
      <c r="R258" s="723"/>
      <c r="S258" s="723"/>
      <c r="T258" s="723"/>
      <c r="U258" s="723"/>
      <c r="V258" s="724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30" t="s">
        <v>439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697">
        <v>4680115885707</v>
      </c>
      <c r="E261" s="698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5"/>
      <c r="R261" s="695"/>
      <c r="S261" s="695"/>
      <c r="T261" s="69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09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10"/>
      <c r="P262" s="722" t="s">
        <v>80</v>
      </c>
      <c r="Q262" s="723"/>
      <c r="R262" s="723"/>
      <c r="S262" s="723"/>
      <c r="T262" s="723"/>
      <c r="U262" s="723"/>
      <c r="V262" s="724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10"/>
      <c r="P263" s="722" t="s">
        <v>80</v>
      </c>
      <c r="Q263" s="723"/>
      <c r="R263" s="723"/>
      <c r="S263" s="723"/>
      <c r="T263" s="723"/>
      <c r="U263" s="723"/>
      <c r="V263" s="724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30" t="s">
        <v>443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697">
        <v>4607091383423</v>
      </c>
      <c r="E266" s="698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10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5"/>
      <c r="R266" s="695"/>
      <c r="S266" s="695"/>
      <c r="T266" s="69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697">
        <v>4680115885691</v>
      </c>
      <c r="E267" s="698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9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5"/>
      <c r="R267" s="695"/>
      <c r="S267" s="695"/>
      <c r="T267" s="69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697">
        <v>4680115885660</v>
      </c>
      <c r="E268" s="698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5"/>
      <c r="R268" s="695"/>
      <c r="S268" s="695"/>
      <c r="T268" s="69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09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10"/>
      <c r="P269" s="722" t="s">
        <v>80</v>
      </c>
      <c r="Q269" s="723"/>
      <c r="R269" s="723"/>
      <c r="S269" s="723"/>
      <c r="T269" s="723"/>
      <c r="U269" s="723"/>
      <c r="V269" s="724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10"/>
      <c r="P270" s="722" t="s">
        <v>80</v>
      </c>
      <c r="Q270" s="723"/>
      <c r="R270" s="723"/>
      <c r="S270" s="723"/>
      <c r="T270" s="723"/>
      <c r="U270" s="723"/>
      <c r="V270" s="724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30" t="s">
        <v>452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697">
        <v>4680115881037</v>
      </c>
      <c r="E273" s="698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5"/>
      <c r="R273" s="695"/>
      <c r="S273" s="695"/>
      <c r="T273" s="69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697">
        <v>4680115886186</v>
      </c>
      <c r="E274" s="698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8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5"/>
      <c r="R274" s="695"/>
      <c r="S274" s="695"/>
      <c r="T274" s="69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697">
        <v>4680115881228</v>
      </c>
      <c r="E275" s="698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10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5"/>
      <c r="R275" s="695"/>
      <c r="S275" s="695"/>
      <c r="T275" s="696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697">
        <v>4680115881211</v>
      </c>
      <c r="E276" s="698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5"/>
      <c r="R276" s="695"/>
      <c r="S276" s="695"/>
      <c r="T276" s="696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697">
        <v>4680115881020</v>
      </c>
      <c r="E277" s="698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5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5"/>
      <c r="R277" s="695"/>
      <c r="S277" s="695"/>
      <c r="T277" s="69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9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10"/>
      <c r="P278" s="722" t="s">
        <v>80</v>
      </c>
      <c r="Q278" s="723"/>
      <c r="R278" s="723"/>
      <c r="S278" s="723"/>
      <c r="T278" s="723"/>
      <c r="U278" s="723"/>
      <c r="V278" s="724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10"/>
      <c r="P279" s="722" t="s">
        <v>80</v>
      </c>
      <c r="Q279" s="723"/>
      <c r="R279" s="723"/>
      <c r="S279" s="723"/>
      <c r="T279" s="723"/>
      <c r="U279" s="723"/>
      <c r="V279" s="724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30" t="s">
        <v>468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697">
        <v>4607091389296</v>
      </c>
      <c r="E282" s="698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8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5"/>
      <c r="R282" s="695"/>
      <c r="S282" s="695"/>
      <c r="T282" s="69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09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10"/>
      <c r="P283" s="722" t="s">
        <v>80</v>
      </c>
      <c r="Q283" s="723"/>
      <c r="R283" s="723"/>
      <c r="S283" s="723"/>
      <c r="T283" s="723"/>
      <c r="U283" s="723"/>
      <c r="V283" s="724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10"/>
      <c r="P284" s="722" t="s">
        <v>80</v>
      </c>
      <c r="Q284" s="723"/>
      <c r="R284" s="723"/>
      <c r="S284" s="723"/>
      <c r="T284" s="723"/>
      <c r="U284" s="723"/>
      <c r="V284" s="724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3" t="s">
        <v>146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697">
        <v>4680115880344</v>
      </c>
      <c r="E286" s="698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9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5"/>
      <c r="R286" s="695"/>
      <c r="S286" s="695"/>
      <c r="T286" s="69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09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10"/>
      <c r="P287" s="722" t="s">
        <v>80</v>
      </c>
      <c r="Q287" s="723"/>
      <c r="R287" s="723"/>
      <c r="S287" s="723"/>
      <c r="T287" s="723"/>
      <c r="U287" s="723"/>
      <c r="V287" s="724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10"/>
      <c r="P288" s="722" t="s">
        <v>80</v>
      </c>
      <c r="Q288" s="723"/>
      <c r="R288" s="723"/>
      <c r="S288" s="723"/>
      <c r="T288" s="723"/>
      <c r="U288" s="723"/>
      <c r="V288" s="724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697">
        <v>4680115884618</v>
      </c>
      <c r="E290" s="698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10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5"/>
      <c r="R290" s="695"/>
      <c r="S290" s="695"/>
      <c r="T290" s="69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09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10"/>
      <c r="P291" s="722" t="s">
        <v>80</v>
      </c>
      <c r="Q291" s="723"/>
      <c r="R291" s="723"/>
      <c r="S291" s="723"/>
      <c r="T291" s="723"/>
      <c r="U291" s="723"/>
      <c r="V291" s="724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10"/>
      <c r="P292" s="722" t="s">
        <v>80</v>
      </c>
      <c r="Q292" s="723"/>
      <c r="R292" s="723"/>
      <c r="S292" s="723"/>
      <c r="T292" s="723"/>
      <c r="U292" s="723"/>
      <c r="V292" s="724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30" t="s">
        <v>478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customHeight="1" x14ac:dyDescent="0.25">
      <c r="A294" s="703" t="s">
        <v>146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697">
        <v>4680115880481</v>
      </c>
      <c r="E295" s="698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8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5"/>
      <c r="R295" s="695"/>
      <c r="S295" s="695"/>
      <c r="T295" s="69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09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10"/>
      <c r="P296" s="722" t="s">
        <v>80</v>
      </c>
      <c r="Q296" s="723"/>
      <c r="R296" s="723"/>
      <c r="S296" s="723"/>
      <c r="T296" s="723"/>
      <c r="U296" s="723"/>
      <c r="V296" s="724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10"/>
      <c r="P297" s="722" t="s">
        <v>80</v>
      </c>
      <c r="Q297" s="723"/>
      <c r="R297" s="723"/>
      <c r="S297" s="723"/>
      <c r="T297" s="723"/>
      <c r="U297" s="723"/>
      <c r="V297" s="724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697">
        <v>4680115880412</v>
      </c>
      <c r="E299" s="698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8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5"/>
      <c r="R299" s="695"/>
      <c r="S299" s="695"/>
      <c r="T299" s="69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697">
        <v>4680115880511</v>
      </c>
      <c r="E300" s="698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9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5"/>
      <c r="R300" s="695"/>
      <c r="S300" s="695"/>
      <c r="T300" s="69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09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10"/>
      <c r="P301" s="722" t="s">
        <v>80</v>
      </c>
      <c r="Q301" s="723"/>
      <c r="R301" s="723"/>
      <c r="S301" s="723"/>
      <c r="T301" s="723"/>
      <c r="U301" s="723"/>
      <c r="V301" s="724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10"/>
      <c r="P302" s="722" t="s">
        <v>80</v>
      </c>
      <c r="Q302" s="723"/>
      <c r="R302" s="723"/>
      <c r="S302" s="723"/>
      <c r="T302" s="723"/>
      <c r="U302" s="723"/>
      <c r="V302" s="724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30" t="s">
        <v>488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697">
        <v>4680115883413</v>
      </c>
      <c r="E305" s="698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6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5"/>
      <c r="R305" s="695"/>
      <c r="S305" s="695"/>
      <c r="T305" s="69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09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10"/>
      <c r="P306" s="722" t="s">
        <v>80</v>
      </c>
      <c r="Q306" s="723"/>
      <c r="R306" s="723"/>
      <c r="S306" s="723"/>
      <c r="T306" s="723"/>
      <c r="U306" s="723"/>
      <c r="V306" s="724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10"/>
      <c r="P307" s="722" t="s">
        <v>80</v>
      </c>
      <c r="Q307" s="723"/>
      <c r="R307" s="723"/>
      <c r="S307" s="723"/>
      <c r="T307" s="723"/>
      <c r="U307" s="723"/>
      <c r="V307" s="724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3" t="s">
        <v>146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697">
        <v>4607091389845</v>
      </c>
      <c r="E309" s="698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92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5"/>
      <c r="R309" s="695"/>
      <c r="S309" s="695"/>
      <c r="T309" s="696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697">
        <v>4680115882881</v>
      </c>
      <c r="E310" s="698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9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5"/>
      <c r="R310" s="695"/>
      <c r="S310" s="695"/>
      <c r="T310" s="69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9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10"/>
      <c r="P311" s="722" t="s">
        <v>80</v>
      </c>
      <c r="Q311" s="723"/>
      <c r="R311" s="723"/>
      <c r="S311" s="723"/>
      <c r="T311" s="723"/>
      <c r="U311" s="723"/>
      <c r="V311" s="724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10"/>
      <c r="P312" s="722" t="s">
        <v>80</v>
      </c>
      <c r="Q312" s="723"/>
      <c r="R312" s="723"/>
      <c r="S312" s="723"/>
      <c r="T312" s="723"/>
      <c r="U312" s="723"/>
      <c r="V312" s="724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30" t="s">
        <v>496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697">
        <v>4680115885141</v>
      </c>
      <c r="E315" s="698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10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5"/>
      <c r="R315" s="695"/>
      <c r="S315" s="695"/>
      <c r="T315" s="69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09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10"/>
      <c r="P316" s="722" t="s">
        <v>80</v>
      </c>
      <c r="Q316" s="723"/>
      <c r="R316" s="723"/>
      <c r="S316" s="723"/>
      <c r="T316" s="723"/>
      <c r="U316" s="723"/>
      <c r="V316" s="724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10"/>
      <c r="P317" s="722" t="s">
        <v>80</v>
      </c>
      <c r="Q317" s="723"/>
      <c r="R317" s="723"/>
      <c r="S317" s="723"/>
      <c r="T317" s="723"/>
      <c r="U317" s="723"/>
      <c r="V317" s="724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30" t="s">
        <v>500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697">
        <v>4680115885615</v>
      </c>
      <c r="E320" s="698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5"/>
      <c r="R320" s="695"/>
      <c r="S320" s="695"/>
      <c r="T320" s="69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697">
        <v>4680115885554</v>
      </c>
      <c r="E321" s="698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5"/>
      <c r="R321" s="695"/>
      <c r="S321" s="695"/>
      <c r="T321" s="69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697">
        <v>4680115885554</v>
      </c>
      <c r="E322" s="698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9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5"/>
      <c r="R322" s="695"/>
      <c r="S322" s="695"/>
      <c r="T322" s="69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697">
        <v>4680115885646</v>
      </c>
      <c r="E323" s="698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5"/>
      <c r="R323" s="695"/>
      <c r="S323" s="695"/>
      <c r="T323" s="69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697">
        <v>4680115885622</v>
      </c>
      <c r="E324" s="698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5"/>
      <c r="R324" s="695"/>
      <c r="S324" s="695"/>
      <c r="T324" s="69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697">
        <v>4680115881938</v>
      </c>
      <c r="E325" s="698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5"/>
      <c r="R325" s="695"/>
      <c r="S325" s="695"/>
      <c r="T325" s="69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697">
        <v>4680115885608</v>
      </c>
      <c r="E326" s="698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5"/>
      <c r="R326" s="695"/>
      <c r="S326" s="695"/>
      <c r="T326" s="69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697">
        <v>4607091386011</v>
      </c>
      <c r="E327" s="698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5"/>
      <c r="R327" s="695"/>
      <c r="S327" s="695"/>
      <c r="T327" s="69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09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10"/>
      <c r="P328" s="722" t="s">
        <v>80</v>
      </c>
      <c r="Q328" s="723"/>
      <c r="R328" s="723"/>
      <c r="S328" s="723"/>
      <c r="T328" s="723"/>
      <c r="U328" s="723"/>
      <c r="V328" s="724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10"/>
      <c r="P329" s="722" t="s">
        <v>80</v>
      </c>
      <c r="Q329" s="723"/>
      <c r="R329" s="723"/>
      <c r="S329" s="723"/>
      <c r="T329" s="723"/>
      <c r="U329" s="723"/>
      <c r="V329" s="724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3" t="s">
        <v>146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697">
        <v>4607091387193</v>
      </c>
      <c r="E331" s="698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5"/>
      <c r="R331" s="695"/>
      <c r="S331" s="695"/>
      <c r="T331" s="69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697">
        <v>4607091387230</v>
      </c>
      <c r="E332" s="698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5"/>
      <c r="R332" s="695"/>
      <c r="S332" s="695"/>
      <c r="T332" s="696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697">
        <v>4607091387292</v>
      </c>
      <c r="E333" s="698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5"/>
      <c r="R333" s="695"/>
      <c r="S333" s="695"/>
      <c r="T333" s="69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697">
        <v>4607091387285</v>
      </c>
      <c r="E334" s="698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10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5"/>
      <c r="R334" s="695"/>
      <c r="S334" s="695"/>
      <c r="T334" s="69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9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10"/>
      <c r="P335" s="722" t="s">
        <v>80</v>
      </c>
      <c r="Q335" s="723"/>
      <c r="R335" s="723"/>
      <c r="S335" s="723"/>
      <c r="T335" s="723"/>
      <c r="U335" s="723"/>
      <c r="V335" s="724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10"/>
      <c r="P336" s="722" t="s">
        <v>80</v>
      </c>
      <c r="Q336" s="723"/>
      <c r="R336" s="723"/>
      <c r="S336" s="723"/>
      <c r="T336" s="723"/>
      <c r="U336" s="723"/>
      <c r="V336" s="724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697">
        <v>4607091387766</v>
      </c>
      <c r="E338" s="698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5"/>
      <c r="R338" s="695"/>
      <c r="S338" s="695"/>
      <c r="T338" s="696"/>
      <c r="U338" s="34"/>
      <c r="V338" s="34"/>
      <c r="W338" s="35" t="s">
        <v>69</v>
      </c>
      <c r="X338" s="687">
        <v>2700</v>
      </c>
      <c r="Y338" s="688">
        <f t="shared" ref="Y338:Y343" si="52">IFERROR(IF(X338="",0,CEILING((X338/$H338),1)*$H338),"")</f>
        <v>2706.6</v>
      </c>
      <c r="Z338" s="36">
        <f>IFERROR(IF(Y338=0,"",ROUNDUP(Y338/H338,0)*0.01898),"")</f>
        <v>6.5860599999999998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2877.5769230769233</v>
      </c>
      <c r="BN338" s="64">
        <f t="shared" ref="BN338:BN343" si="54">IFERROR(Y338*I338/H338,"0")</f>
        <v>2884.6110000000003</v>
      </c>
      <c r="BO338" s="64">
        <f t="shared" ref="BO338:BO343" si="55">IFERROR(1/J338*(X338/H338),"0")</f>
        <v>5.4086538461538467</v>
      </c>
      <c r="BP338" s="64">
        <f t="shared" ref="BP338:BP343" si="56">IFERROR(1/J338*(Y338/H338),"0")</f>
        <v>5.421875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697">
        <v>4607091387957</v>
      </c>
      <c r="E339" s="698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5"/>
      <c r="R339" s="695"/>
      <c r="S339" s="695"/>
      <c r="T339" s="69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697">
        <v>4607091387964</v>
      </c>
      <c r="E340" s="698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9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5"/>
      <c r="R340" s="695"/>
      <c r="S340" s="695"/>
      <c r="T340" s="69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697">
        <v>4680115884588</v>
      </c>
      <c r="E341" s="698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8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5"/>
      <c r="R341" s="695"/>
      <c r="S341" s="695"/>
      <c r="T341" s="696"/>
      <c r="U341" s="34"/>
      <c r="V341" s="34"/>
      <c r="W341" s="35" t="s">
        <v>69</v>
      </c>
      <c r="X341" s="687">
        <v>9</v>
      </c>
      <c r="Y341" s="688">
        <f t="shared" si="52"/>
        <v>9</v>
      </c>
      <c r="Z341" s="36">
        <f>IFERROR(IF(Y341=0,"",ROUNDUP(Y341/H341,0)*0.00651),"")</f>
        <v>1.9529999999999999E-2</v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9.7379999999999995</v>
      </c>
      <c r="BN341" s="64">
        <f t="shared" si="54"/>
        <v>9.7379999999999995</v>
      </c>
      <c r="BO341" s="64">
        <f t="shared" si="55"/>
        <v>1.6483516483516484E-2</v>
      </c>
      <c r="BP341" s="64">
        <f t="shared" si="56"/>
        <v>1.6483516483516484E-2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697">
        <v>4607091387537</v>
      </c>
      <c r="E342" s="698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7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5"/>
      <c r="R342" s="695"/>
      <c r="S342" s="695"/>
      <c r="T342" s="69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697">
        <v>4607091387513</v>
      </c>
      <c r="E343" s="698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8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5"/>
      <c r="R343" s="695"/>
      <c r="S343" s="695"/>
      <c r="T343" s="69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9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10"/>
      <c r="P344" s="722" t="s">
        <v>80</v>
      </c>
      <c r="Q344" s="723"/>
      <c r="R344" s="723"/>
      <c r="S344" s="723"/>
      <c r="T344" s="723"/>
      <c r="U344" s="723"/>
      <c r="V344" s="724"/>
      <c r="W344" s="37" t="s">
        <v>81</v>
      </c>
      <c r="X344" s="689">
        <f>IFERROR(X338/H338,"0")+IFERROR(X339/H339,"0")+IFERROR(X340/H340,"0")+IFERROR(X341/H341,"0")+IFERROR(X342/H342,"0")+IFERROR(X343/H343,"0")</f>
        <v>349.15384615384619</v>
      </c>
      <c r="Y344" s="689">
        <f>IFERROR(Y338/H338,"0")+IFERROR(Y339/H339,"0")+IFERROR(Y340/H340,"0")+IFERROR(Y341/H341,"0")+IFERROR(Y342/H342,"0")+IFERROR(Y343/H343,"0")</f>
        <v>350</v>
      </c>
      <c r="Z344" s="689">
        <f>IFERROR(IF(Z338="",0,Z338),"0")+IFERROR(IF(Z339="",0,Z339),"0")+IFERROR(IF(Z340="",0,Z340),"0")+IFERROR(IF(Z341="",0,Z341),"0")+IFERROR(IF(Z342="",0,Z342),"0")+IFERROR(IF(Z343="",0,Z343),"0")</f>
        <v>6.6055899999999994</v>
      </c>
      <c r="AA344" s="690"/>
      <c r="AB344" s="690"/>
      <c r="AC344" s="690"/>
    </row>
    <row r="345" spans="1:68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10"/>
      <c r="P345" s="722" t="s">
        <v>80</v>
      </c>
      <c r="Q345" s="723"/>
      <c r="R345" s="723"/>
      <c r="S345" s="723"/>
      <c r="T345" s="723"/>
      <c r="U345" s="723"/>
      <c r="V345" s="724"/>
      <c r="W345" s="37" t="s">
        <v>69</v>
      </c>
      <c r="X345" s="689">
        <f>IFERROR(SUM(X338:X343),"0")</f>
        <v>2709</v>
      </c>
      <c r="Y345" s="689">
        <f>IFERROR(SUM(Y338:Y343),"0")</f>
        <v>2715.6</v>
      </c>
      <c r="Z345" s="37"/>
      <c r="AA345" s="690"/>
      <c r="AB345" s="690"/>
      <c r="AC345" s="690"/>
    </row>
    <row r="346" spans="1:68" ht="14.25" customHeight="1" x14ac:dyDescent="0.25">
      <c r="A346" s="703" t="s">
        <v>172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697">
        <v>4607091380880</v>
      </c>
      <c r="E347" s="698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5"/>
      <c r="R347" s="695"/>
      <c r="S347" s="695"/>
      <c r="T347" s="696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697">
        <v>4607091384482</v>
      </c>
      <c r="E348" s="698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5"/>
      <c r="R348" s="695"/>
      <c r="S348" s="695"/>
      <c r="T348" s="696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697">
        <v>4607091380897</v>
      </c>
      <c r="E349" s="698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5"/>
      <c r="R349" s="695"/>
      <c r="S349" s="695"/>
      <c r="T349" s="696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9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10"/>
      <c r="P350" s="722" t="s">
        <v>80</v>
      </c>
      <c r="Q350" s="723"/>
      <c r="R350" s="723"/>
      <c r="S350" s="723"/>
      <c r="T350" s="723"/>
      <c r="U350" s="723"/>
      <c r="V350" s="724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10"/>
      <c r="P351" s="722" t="s">
        <v>80</v>
      </c>
      <c r="Q351" s="723"/>
      <c r="R351" s="723"/>
      <c r="S351" s="723"/>
      <c r="T351" s="723"/>
      <c r="U351" s="723"/>
      <c r="V351" s="724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697">
        <v>4680115886476</v>
      </c>
      <c r="E353" s="698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81" t="s">
        <v>563</v>
      </c>
      <c r="Q353" s="695"/>
      <c r="R353" s="695"/>
      <c r="S353" s="695"/>
      <c r="T353" s="69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697">
        <v>4607091388374</v>
      </c>
      <c r="E354" s="698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791" t="s">
        <v>567</v>
      </c>
      <c r="Q354" s="695"/>
      <c r="R354" s="695"/>
      <c r="S354" s="695"/>
      <c r="T354" s="69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697">
        <v>4607091383102</v>
      </c>
      <c r="E355" s="698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5"/>
      <c r="R355" s="695"/>
      <c r="S355" s="695"/>
      <c r="T355" s="69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697">
        <v>4607091388404</v>
      </c>
      <c r="E356" s="698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5"/>
      <c r="R356" s="695"/>
      <c r="S356" s="695"/>
      <c r="T356" s="696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09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10"/>
      <c r="P357" s="722" t="s">
        <v>80</v>
      </c>
      <c r="Q357" s="723"/>
      <c r="R357" s="723"/>
      <c r="S357" s="723"/>
      <c r="T357" s="723"/>
      <c r="U357" s="723"/>
      <c r="V357" s="724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10"/>
      <c r="P358" s="722" t="s">
        <v>80</v>
      </c>
      <c r="Q358" s="723"/>
      <c r="R358" s="723"/>
      <c r="S358" s="723"/>
      <c r="T358" s="723"/>
      <c r="U358" s="723"/>
      <c r="V358" s="724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697">
        <v>4680115881808</v>
      </c>
      <c r="E360" s="698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5"/>
      <c r="R360" s="695"/>
      <c r="S360" s="695"/>
      <c r="T360" s="696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697">
        <v>4680115881822</v>
      </c>
      <c r="E361" s="698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5"/>
      <c r="R361" s="695"/>
      <c r="S361" s="695"/>
      <c r="T361" s="69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697">
        <v>4680115880016</v>
      </c>
      <c r="E362" s="698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5"/>
      <c r="R362" s="695"/>
      <c r="S362" s="695"/>
      <c r="T362" s="696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09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10"/>
      <c r="P363" s="722" t="s">
        <v>80</v>
      </c>
      <c r="Q363" s="723"/>
      <c r="R363" s="723"/>
      <c r="S363" s="723"/>
      <c r="T363" s="723"/>
      <c r="U363" s="723"/>
      <c r="V363" s="724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10"/>
      <c r="P364" s="722" t="s">
        <v>80</v>
      </c>
      <c r="Q364" s="723"/>
      <c r="R364" s="723"/>
      <c r="S364" s="723"/>
      <c r="T364" s="723"/>
      <c r="U364" s="723"/>
      <c r="V364" s="724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30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customHeight="1" x14ac:dyDescent="0.25">
      <c r="A366" s="703" t="s">
        <v>146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697">
        <v>4607091383836</v>
      </c>
      <c r="E367" s="698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5"/>
      <c r="R367" s="695"/>
      <c r="S367" s="695"/>
      <c r="T367" s="696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09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10"/>
      <c r="P368" s="722" t="s">
        <v>80</v>
      </c>
      <c r="Q368" s="723"/>
      <c r="R368" s="723"/>
      <c r="S368" s="723"/>
      <c r="T368" s="723"/>
      <c r="U368" s="723"/>
      <c r="V368" s="724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10"/>
      <c r="P369" s="722" t="s">
        <v>80</v>
      </c>
      <c r="Q369" s="723"/>
      <c r="R369" s="723"/>
      <c r="S369" s="723"/>
      <c r="T369" s="723"/>
      <c r="U369" s="723"/>
      <c r="V369" s="724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697">
        <v>4607091387919</v>
      </c>
      <c r="E371" s="698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5"/>
      <c r="R371" s="695"/>
      <c r="S371" s="695"/>
      <c r="T371" s="69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697">
        <v>4680115883604</v>
      </c>
      <c r="E372" s="698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9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5"/>
      <c r="R372" s="695"/>
      <c r="S372" s="695"/>
      <c r="T372" s="696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697">
        <v>4680115883567</v>
      </c>
      <c r="E373" s="698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5"/>
      <c r="R373" s="695"/>
      <c r="S373" s="695"/>
      <c r="T373" s="696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09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10"/>
      <c r="P374" s="722" t="s">
        <v>80</v>
      </c>
      <c r="Q374" s="723"/>
      <c r="R374" s="723"/>
      <c r="S374" s="723"/>
      <c r="T374" s="723"/>
      <c r="U374" s="723"/>
      <c r="V374" s="724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10"/>
      <c r="P375" s="722" t="s">
        <v>80</v>
      </c>
      <c r="Q375" s="723"/>
      <c r="R375" s="723"/>
      <c r="S375" s="723"/>
      <c r="T375" s="723"/>
      <c r="U375" s="723"/>
      <c r="V375" s="724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77" t="s">
        <v>596</v>
      </c>
      <c r="B376" s="778"/>
      <c r="C376" s="778"/>
      <c r="D376" s="778"/>
      <c r="E376" s="778"/>
      <c r="F376" s="778"/>
      <c r="G376" s="778"/>
      <c r="H376" s="778"/>
      <c r="I376" s="778"/>
      <c r="J376" s="778"/>
      <c r="K376" s="778"/>
      <c r="L376" s="778"/>
      <c r="M376" s="778"/>
      <c r="N376" s="778"/>
      <c r="O376" s="778"/>
      <c r="P376" s="778"/>
      <c r="Q376" s="778"/>
      <c r="R376" s="778"/>
      <c r="S376" s="778"/>
      <c r="T376" s="778"/>
      <c r="U376" s="778"/>
      <c r="V376" s="778"/>
      <c r="W376" s="778"/>
      <c r="X376" s="778"/>
      <c r="Y376" s="778"/>
      <c r="Z376" s="778"/>
      <c r="AA376" s="48"/>
      <c r="AB376" s="48"/>
      <c r="AC376" s="48"/>
    </row>
    <row r="377" spans="1:68" ht="16.5" customHeight="1" x14ac:dyDescent="0.25">
      <c r="A377" s="730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697">
        <v>4680115884847</v>
      </c>
      <c r="E379" s="698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10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5"/>
      <c r="R379" s="695"/>
      <c r="S379" s="695"/>
      <c r="T379" s="696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697">
        <v>4680115884847</v>
      </c>
      <c r="E380" s="698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90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5"/>
      <c r="R380" s="695"/>
      <c r="S380" s="695"/>
      <c r="T380" s="69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697">
        <v>4680115884854</v>
      </c>
      <c r="E381" s="698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10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5"/>
      <c r="R381" s="695"/>
      <c r="S381" s="695"/>
      <c r="T381" s="696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697">
        <v>4680115884854</v>
      </c>
      <c r="E382" s="698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10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5"/>
      <c r="R382" s="695"/>
      <c r="S382" s="695"/>
      <c r="T382" s="69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697">
        <v>4680115884830</v>
      </c>
      <c r="E383" s="698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5"/>
      <c r="R383" s="695"/>
      <c r="S383" s="695"/>
      <c r="T383" s="696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697">
        <v>4680115884830</v>
      </c>
      <c r="E384" s="698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10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5"/>
      <c r="R384" s="695"/>
      <c r="S384" s="695"/>
      <c r="T384" s="696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697">
        <v>4607091383997</v>
      </c>
      <c r="E385" s="698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5"/>
      <c r="R385" s="695"/>
      <c r="S385" s="695"/>
      <c r="T385" s="69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697">
        <v>4680115882638</v>
      </c>
      <c r="E386" s="698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5"/>
      <c r="R386" s="695"/>
      <c r="S386" s="695"/>
      <c r="T386" s="69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697">
        <v>4680115884922</v>
      </c>
      <c r="E387" s="698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5"/>
      <c r="R387" s="695"/>
      <c r="S387" s="695"/>
      <c r="T387" s="696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697">
        <v>4680115884861</v>
      </c>
      <c r="E388" s="698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87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5"/>
      <c r="R388" s="695"/>
      <c r="S388" s="695"/>
      <c r="T388" s="696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9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10"/>
      <c r="P389" s="722" t="s">
        <v>80</v>
      </c>
      <c r="Q389" s="723"/>
      <c r="R389" s="723"/>
      <c r="S389" s="723"/>
      <c r="T389" s="723"/>
      <c r="U389" s="723"/>
      <c r="V389" s="724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90"/>
      <c r="AB389" s="690"/>
      <c r="AC389" s="690"/>
    </row>
    <row r="390" spans="1:68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10"/>
      <c r="P390" s="722" t="s">
        <v>80</v>
      </c>
      <c r="Q390" s="723"/>
      <c r="R390" s="723"/>
      <c r="S390" s="723"/>
      <c r="T390" s="723"/>
      <c r="U390" s="723"/>
      <c r="V390" s="724"/>
      <c r="W390" s="37" t="s">
        <v>69</v>
      </c>
      <c r="X390" s="689">
        <f>IFERROR(SUM(X379:X388),"0")</f>
        <v>0</v>
      </c>
      <c r="Y390" s="689">
        <f>IFERROR(SUM(Y379:Y388),"0")</f>
        <v>0</v>
      </c>
      <c r="Z390" s="37"/>
      <c r="AA390" s="690"/>
      <c r="AB390" s="690"/>
      <c r="AC390" s="690"/>
    </row>
    <row r="391" spans="1:68" ht="14.25" customHeight="1" x14ac:dyDescent="0.25">
      <c r="A391" s="703" t="s">
        <v>135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697">
        <v>4607091383980</v>
      </c>
      <c r="E392" s="698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10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5"/>
      <c r="R392" s="695"/>
      <c r="S392" s="695"/>
      <c r="T392" s="696"/>
      <c r="U392" s="34"/>
      <c r="V392" s="34"/>
      <c r="W392" s="35" t="s">
        <v>69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697">
        <v>4607091384178</v>
      </c>
      <c r="E393" s="698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8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5"/>
      <c r="R393" s="695"/>
      <c r="S393" s="695"/>
      <c r="T393" s="696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9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10"/>
      <c r="P394" s="722" t="s">
        <v>80</v>
      </c>
      <c r="Q394" s="723"/>
      <c r="R394" s="723"/>
      <c r="S394" s="723"/>
      <c r="T394" s="723"/>
      <c r="U394" s="723"/>
      <c r="V394" s="724"/>
      <c r="W394" s="37" t="s">
        <v>81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10"/>
      <c r="P395" s="722" t="s">
        <v>80</v>
      </c>
      <c r="Q395" s="723"/>
      <c r="R395" s="723"/>
      <c r="S395" s="723"/>
      <c r="T395" s="723"/>
      <c r="U395" s="723"/>
      <c r="V395" s="724"/>
      <c r="W395" s="37" t="s">
        <v>69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697">
        <v>4607091383928</v>
      </c>
      <c r="E397" s="698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969" t="s">
        <v>628</v>
      </c>
      <c r="Q397" s="695"/>
      <c r="R397" s="695"/>
      <c r="S397" s="695"/>
      <c r="T397" s="69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697">
        <v>4607091384260</v>
      </c>
      <c r="E398" s="698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822" t="s">
        <v>632</v>
      </c>
      <c r="Q398" s="695"/>
      <c r="R398" s="695"/>
      <c r="S398" s="695"/>
      <c r="T398" s="696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09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10"/>
      <c r="P399" s="722" t="s">
        <v>80</v>
      </c>
      <c r="Q399" s="723"/>
      <c r="R399" s="723"/>
      <c r="S399" s="723"/>
      <c r="T399" s="723"/>
      <c r="U399" s="723"/>
      <c r="V399" s="724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10"/>
      <c r="P400" s="722" t="s">
        <v>80</v>
      </c>
      <c r="Q400" s="723"/>
      <c r="R400" s="723"/>
      <c r="S400" s="723"/>
      <c r="T400" s="723"/>
      <c r="U400" s="723"/>
      <c r="V400" s="724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3" t="s">
        <v>172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697">
        <v>4607091384673</v>
      </c>
      <c r="E402" s="698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1019" t="s">
        <v>636</v>
      </c>
      <c r="Q402" s="695"/>
      <c r="R402" s="695"/>
      <c r="S402" s="695"/>
      <c r="T402" s="696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09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10"/>
      <c r="P403" s="722" t="s">
        <v>80</v>
      </c>
      <c r="Q403" s="723"/>
      <c r="R403" s="723"/>
      <c r="S403" s="723"/>
      <c r="T403" s="723"/>
      <c r="U403" s="723"/>
      <c r="V403" s="724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10"/>
      <c r="P404" s="722" t="s">
        <v>80</v>
      </c>
      <c r="Q404" s="723"/>
      <c r="R404" s="723"/>
      <c r="S404" s="723"/>
      <c r="T404" s="723"/>
      <c r="U404" s="723"/>
      <c r="V404" s="724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30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697">
        <v>4680115881907</v>
      </c>
      <c r="E407" s="698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5"/>
      <c r="R407" s="695"/>
      <c r="S407" s="695"/>
      <c r="T407" s="69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697">
        <v>4680115881907</v>
      </c>
      <c r="E408" s="698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5"/>
      <c r="R408" s="695"/>
      <c r="S408" s="695"/>
      <c r="T408" s="69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697">
        <v>4680115884892</v>
      </c>
      <c r="E409" s="698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8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5"/>
      <c r="R409" s="695"/>
      <c r="S409" s="695"/>
      <c r="T409" s="696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697">
        <v>4607091384192</v>
      </c>
      <c r="E410" s="698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7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5"/>
      <c r="R410" s="695"/>
      <c r="S410" s="695"/>
      <c r="T410" s="69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697">
        <v>4680115884885</v>
      </c>
      <c r="E411" s="698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5"/>
      <c r="R411" s="695"/>
      <c r="S411" s="695"/>
      <c r="T411" s="696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697">
        <v>4680115884908</v>
      </c>
      <c r="E412" s="698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5"/>
      <c r="R412" s="695"/>
      <c r="S412" s="695"/>
      <c r="T412" s="696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09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10"/>
      <c r="P413" s="722" t="s">
        <v>80</v>
      </c>
      <c r="Q413" s="723"/>
      <c r="R413" s="723"/>
      <c r="S413" s="723"/>
      <c r="T413" s="723"/>
      <c r="U413" s="723"/>
      <c r="V413" s="724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10"/>
      <c r="P414" s="722" t="s">
        <v>80</v>
      </c>
      <c r="Q414" s="723"/>
      <c r="R414" s="723"/>
      <c r="S414" s="723"/>
      <c r="T414" s="723"/>
      <c r="U414" s="723"/>
      <c r="V414" s="724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3" t="s">
        <v>146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697">
        <v>4607091384802</v>
      </c>
      <c r="E416" s="698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10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5"/>
      <c r="R416" s="695"/>
      <c r="S416" s="695"/>
      <c r="T416" s="69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697">
        <v>4607091384826</v>
      </c>
      <c r="E417" s="698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7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5"/>
      <c r="R417" s="695"/>
      <c r="S417" s="695"/>
      <c r="T417" s="69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09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10"/>
      <c r="P418" s="722" t="s">
        <v>80</v>
      </c>
      <c r="Q418" s="723"/>
      <c r="R418" s="723"/>
      <c r="S418" s="723"/>
      <c r="T418" s="723"/>
      <c r="U418" s="723"/>
      <c r="V418" s="724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10"/>
      <c r="P419" s="722" t="s">
        <v>80</v>
      </c>
      <c r="Q419" s="723"/>
      <c r="R419" s="723"/>
      <c r="S419" s="723"/>
      <c r="T419" s="723"/>
      <c r="U419" s="723"/>
      <c r="V419" s="724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697">
        <v>4607091384246</v>
      </c>
      <c r="E421" s="698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75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5"/>
      <c r="R421" s="695"/>
      <c r="S421" s="695"/>
      <c r="T421" s="696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697">
        <v>4680115881976</v>
      </c>
      <c r="E422" s="698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979" t="s">
        <v>664</v>
      </c>
      <c r="Q422" s="695"/>
      <c r="R422" s="695"/>
      <c r="S422" s="695"/>
      <c r="T422" s="69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697">
        <v>4607091384253</v>
      </c>
      <c r="E423" s="698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9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5"/>
      <c r="R423" s="695"/>
      <c r="S423" s="695"/>
      <c r="T423" s="69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697">
        <v>4607091384253</v>
      </c>
      <c r="E424" s="698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5"/>
      <c r="R424" s="695"/>
      <c r="S424" s="695"/>
      <c r="T424" s="696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697">
        <v>4680115881969</v>
      </c>
      <c r="E425" s="698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5"/>
      <c r="R425" s="695"/>
      <c r="S425" s="695"/>
      <c r="T425" s="69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9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10"/>
      <c r="P426" s="722" t="s">
        <v>80</v>
      </c>
      <c r="Q426" s="723"/>
      <c r="R426" s="723"/>
      <c r="S426" s="723"/>
      <c r="T426" s="723"/>
      <c r="U426" s="723"/>
      <c r="V426" s="724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10"/>
      <c r="P427" s="722" t="s">
        <v>80</v>
      </c>
      <c r="Q427" s="723"/>
      <c r="R427" s="723"/>
      <c r="S427" s="723"/>
      <c r="T427" s="723"/>
      <c r="U427" s="723"/>
      <c r="V427" s="724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customHeight="1" x14ac:dyDescent="0.25">
      <c r="A428" s="703" t="s">
        <v>172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697">
        <v>4607091389357</v>
      </c>
      <c r="E429" s="698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997" t="s">
        <v>675</v>
      </c>
      <c r="Q429" s="695"/>
      <c r="R429" s="695"/>
      <c r="S429" s="695"/>
      <c r="T429" s="69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09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10"/>
      <c r="P430" s="722" t="s">
        <v>80</v>
      </c>
      <c r="Q430" s="723"/>
      <c r="R430" s="723"/>
      <c r="S430" s="723"/>
      <c r="T430" s="723"/>
      <c r="U430" s="723"/>
      <c r="V430" s="724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10"/>
      <c r="P431" s="722" t="s">
        <v>80</v>
      </c>
      <c r="Q431" s="723"/>
      <c r="R431" s="723"/>
      <c r="S431" s="723"/>
      <c r="T431" s="723"/>
      <c r="U431" s="723"/>
      <c r="V431" s="724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77" t="s">
        <v>677</v>
      </c>
      <c r="B432" s="778"/>
      <c r="C432" s="778"/>
      <c r="D432" s="778"/>
      <c r="E432" s="778"/>
      <c r="F432" s="778"/>
      <c r="G432" s="778"/>
      <c r="H432" s="778"/>
      <c r="I432" s="778"/>
      <c r="J432" s="778"/>
      <c r="K432" s="778"/>
      <c r="L432" s="778"/>
      <c r="M432" s="778"/>
      <c r="N432" s="778"/>
      <c r="O432" s="778"/>
      <c r="P432" s="778"/>
      <c r="Q432" s="778"/>
      <c r="R432" s="778"/>
      <c r="S432" s="778"/>
      <c r="T432" s="778"/>
      <c r="U432" s="778"/>
      <c r="V432" s="778"/>
      <c r="W432" s="778"/>
      <c r="X432" s="778"/>
      <c r="Y432" s="778"/>
      <c r="Z432" s="778"/>
      <c r="AA432" s="48"/>
      <c r="AB432" s="48"/>
      <c r="AC432" s="48"/>
    </row>
    <row r="433" spans="1:68" ht="16.5" customHeight="1" x14ac:dyDescent="0.25">
      <c r="A433" s="730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customHeight="1" x14ac:dyDescent="0.25">
      <c r="A434" s="703" t="s">
        <v>146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697">
        <v>4680115886100</v>
      </c>
      <c r="E435" s="698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42" t="s">
        <v>681</v>
      </c>
      <c r="Q435" s="695"/>
      <c r="R435" s="695"/>
      <c r="S435" s="695"/>
      <c r="T435" s="69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697">
        <v>4680115886117</v>
      </c>
      <c r="E436" s="698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8" t="s">
        <v>685</v>
      </c>
      <c r="Q436" s="695"/>
      <c r="R436" s="695"/>
      <c r="S436" s="695"/>
      <c r="T436" s="69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697">
        <v>4680115886117</v>
      </c>
      <c r="E437" s="698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80" t="s">
        <v>685</v>
      </c>
      <c r="Q437" s="695"/>
      <c r="R437" s="695"/>
      <c r="S437" s="695"/>
      <c r="T437" s="69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697">
        <v>4680115886124</v>
      </c>
      <c r="E438" s="698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51" t="s">
        <v>690</v>
      </c>
      <c r="Q438" s="695"/>
      <c r="R438" s="695"/>
      <c r="S438" s="695"/>
      <c r="T438" s="69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697">
        <v>4680115883147</v>
      </c>
      <c r="E439" s="698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7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5"/>
      <c r="R439" s="695"/>
      <c r="S439" s="695"/>
      <c r="T439" s="69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697">
        <v>4680115883147</v>
      </c>
      <c r="E440" s="698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14" t="s">
        <v>695</v>
      </c>
      <c r="Q440" s="695"/>
      <c r="R440" s="695"/>
      <c r="S440" s="695"/>
      <c r="T440" s="69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697">
        <v>4607091384338</v>
      </c>
      <c r="E441" s="698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5"/>
      <c r="R441" s="695"/>
      <c r="S441" s="695"/>
      <c r="T441" s="696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697">
        <v>4607091389524</v>
      </c>
      <c r="E442" s="698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9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5"/>
      <c r="R442" s="695"/>
      <c r="S442" s="695"/>
      <c r="T442" s="696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697">
        <v>4680115883161</v>
      </c>
      <c r="E443" s="698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10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5"/>
      <c r="R443" s="695"/>
      <c r="S443" s="695"/>
      <c r="T443" s="69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697">
        <v>4680115883161</v>
      </c>
      <c r="E444" s="698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708" t="s">
        <v>705</v>
      </c>
      <c r="Q444" s="695"/>
      <c r="R444" s="695"/>
      <c r="S444" s="695"/>
      <c r="T444" s="69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697">
        <v>4607091389531</v>
      </c>
      <c r="E445" s="698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10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5"/>
      <c r="R445" s="695"/>
      <c r="S445" s="695"/>
      <c r="T445" s="696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697">
        <v>4607091384345</v>
      </c>
      <c r="E446" s="698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5"/>
      <c r="R446" s="695"/>
      <c r="S446" s="695"/>
      <c r="T446" s="69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9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10"/>
      <c r="P447" s="722" t="s">
        <v>80</v>
      </c>
      <c r="Q447" s="723"/>
      <c r="R447" s="723"/>
      <c r="S447" s="723"/>
      <c r="T447" s="723"/>
      <c r="U447" s="723"/>
      <c r="V447" s="724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10"/>
      <c r="P448" s="722" t="s">
        <v>80</v>
      </c>
      <c r="Q448" s="723"/>
      <c r="R448" s="723"/>
      <c r="S448" s="723"/>
      <c r="T448" s="723"/>
      <c r="U448" s="723"/>
      <c r="V448" s="724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697">
        <v>4607091384352</v>
      </c>
      <c r="E450" s="698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9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5"/>
      <c r="R450" s="695"/>
      <c r="S450" s="695"/>
      <c r="T450" s="69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697">
        <v>4607091389654</v>
      </c>
      <c r="E451" s="698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9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5"/>
      <c r="R451" s="695"/>
      <c r="S451" s="695"/>
      <c r="T451" s="69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09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10"/>
      <c r="P452" s="722" t="s">
        <v>80</v>
      </c>
      <c r="Q452" s="723"/>
      <c r="R452" s="723"/>
      <c r="S452" s="723"/>
      <c r="T452" s="723"/>
      <c r="U452" s="723"/>
      <c r="V452" s="724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10"/>
      <c r="P453" s="722" t="s">
        <v>80</v>
      </c>
      <c r="Q453" s="723"/>
      <c r="R453" s="723"/>
      <c r="S453" s="723"/>
      <c r="T453" s="723"/>
      <c r="U453" s="723"/>
      <c r="V453" s="724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30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customHeight="1" x14ac:dyDescent="0.25">
      <c r="A455" s="703" t="s">
        <v>135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697">
        <v>4680115885240</v>
      </c>
      <c r="E456" s="698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100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5"/>
      <c r="R456" s="695"/>
      <c r="S456" s="695"/>
      <c r="T456" s="69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697">
        <v>4607091389364</v>
      </c>
      <c r="E457" s="698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5"/>
      <c r="R457" s="695"/>
      <c r="S457" s="695"/>
      <c r="T457" s="69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09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10"/>
      <c r="P458" s="722" t="s">
        <v>80</v>
      </c>
      <c r="Q458" s="723"/>
      <c r="R458" s="723"/>
      <c r="S458" s="723"/>
      <c r="T458" s="723"/>
      <c r="U458" s="723"/>
      <c r="V458" s="724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10"/>
      <c r="P459" s="722" t="s">
        <v>80</v>
      </c>
      <c r="Q459" s="723"/>
      <c r="R459" s="723"/>
      <c r="S459" s="723"/>
      <c r="T459" s="723"/>
      <c r="U459" s="723"/>
      <c r="V459" s="724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3" t="s">
        <v>146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697">
        <v>4680115886094</v>
      </c>
      <c r="E461" s="698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41" t="s">
        <v>726</v>
      </c>
      <c r="Q461" s="695"/>
      <c r="R461" s="695"/>
      <c r="S461" s="695"/>
      <c r="T461" s="69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697">
        <v>4607091389425</v>
      </c>
      <c r="E462" s="698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5"/>
      <c r="R462" s="695"/>
      <c r="S462" s="695"/>
      <c r="T462" s="69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697">
        <v>4680115880771</v>
      </c>
      <c r="E463" s="698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804" t="s">
        <v>733</v>
      </c>
      <c r="Q463" s="695"/>
      <c r="R463" s="695"/>
      <c r="S463" s="695"/>
      <c r="T463" s="69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697">
        <v>4607091389500</v>
      </c>
      <c r="E464" s="698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5"/>
      <c r="R464" s="695"/>
      <c r="S464" s="695"/>
      <c r="T464" s="69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09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10"/>
      <c r="P465" s="722" t="s">
        <v>80</v>
      </c>
      <c r="Q465" s="723"/>
      <c r="R465" s="723"/>
      <c r="S465" s="723"/>
      <c r="T465" s="723"/>
      <c r="U465" s="723"/>
      <c r="V465" s="724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10"/>
      <c r="P466" s="722" t="s">
        <v>80</v>
      </c>
      <c r="Q466" s="723"/>
      <c r="R466" s="723"/>
      <c r="S466" s="723"/>
      <c r="T466" s="723"/>
      <c r="U466" s="723"/>
      <c r="V466" s="724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30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customHeight="1" x14ac:dyDescent="0.25">
      <c r="A468" s="703" t="s">
        <v>146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697">
        <v>4680115885189</v>
      </c>
      <c r="E469" s="698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9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5"/>
      <c r="R469" s="695"/>
      <c r="S469" s="695"/>
      <c r="T469" s="696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697">
        <v>4680115885110</v>
      </c>
      <c r="E470" s="698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798" t="s">
        <v>743</v>
      </c>
      <c r="Q470" s="695"/>
      <c r="R470" s="695"/>
      <c r="S470" s="695"/>
      <c r="T470" s="69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09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10"/>
      <c r="P471" s="722" t="s">
        <v>80</v>
      </c>
      <c r="Q471" s="723"/>
      <c r="R471" s="723"/>
      <c r="S471" s="723"/>
      <c r="T471" s="723"/>
      <c r="U471" s="723"/>
      <c r="V471" s="724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10"/>
      <c r="P472" s="722" t="s">
        <v>80</v>
      </c>
      <c r="Q472" s="723"/>
      <c r="R472" s="723"/>
      <c r="S472" s="723"/>
      <c r="T472" s="723"/>
      <c r="U472" s="723"/>
      <c r="V472" s="724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30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customHeight="1" x14ac:dyDescent="0.25">
      <c r="A474" s="703" t="s">
        <v>146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697">
        <v>4680115885103</v>
      </c>
      <c r="E475" s="698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2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5"/>
      <c r="R475" s="695"/>
      <c r="S475" s="695"/>
      <c r="T475" s="69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09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10"/>
      <c r="P476" s="722" t="s">
        <v>80</v>
      </c>
      <c r="Q476" s="723"/>
      <c r="R476" s="723"/>
      <c r="S476" s="723"/>
      <c r="T476" s="723"/>
      <c r="U476" s="723"/>
      <c r="V476" s="724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10"/>
      <c r="P477" s="722" t="s">
        <v>80</v>
      </c>
      <c r="Q477" s="723"/>
      <c r="R477" s="723"/>
      <c r="S477" s="723"/>
      <c r="T477" s="723"/>
      <c r="U477" s="723"/>
      <c r="V477" s="724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3" t="s">
        <v>172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697">
        <v>4680115885509</v>
      </c>
      <c r="E479" s="698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99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5"/>
      <c r="R479" s="695"/>
      <c r="S479" s="695"/>
      <c r="T479" s="69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09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10"/>
      <c r="P480" s="722" t="s">
        <v>80</v>
      </c>
      <c r="Q480" s="723"/>
      <c r="R480" s="723"/>
      <c r="S480" s="723"/>
      <c r="T480" s="723"/>
      <c r="U480" s="723"/>
      <c r="V480" s="724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10"/>
      <c r="P481" s="722" t="s">
        <v>80</v>
      </c>
      <c r="Q481" s="723"/>
      <c r="R481" s="723"/>
      <c r="S481" s="723"/>
      <c r="T481" s="723"/>
      <c r="U481" s="723"/>
      <c r="V481" s="724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77" t="s">
        <v>752</v>
      </c>
      <c r="B482" s="778"/>
      <c r="C482" s="778"/>
      <c r="D482" s="778"/>
      <c r="E482" s="778"/>
      <c r="F482" s="778"/>
      <c r="G482" s="778"/>
      <c r="H482" s="778"/>
      <c r="I482" s="778"/>
      <c r="J482" s="778"/>
      <c r="K482" s="778"/>
      <c r="L482" s="778"/>
      <c r="M482" s="778"/>
      <c r="N482" s="778"/>
      <c r="O482" s="778"/>
      <c r="P482" s="778"/>
      <c r="Q482" s="778"/>
      <c r="R482" s="778"/>
      <c r="S482" s="778"/>
      <c r="T482" s="778"/>
      <c r="U482" s="778"/>
      <c r="V482" s="778"/>
      <c r="W482" s="778"/>
      <c r="X482" s="778"/>
      <c r="Y482" s="778"/>
      <c r="Z482" s="778"/>
      <c r="AA482" s="48"/>
      <c r="AB482" s="48"/>
      <c r="AC482" s="48"/>
    </row>
    <row r="483" spans="1:68" ht="16.5" customHeight="1" x14ac:dyDescent="0.25">
      <c r="A483" s="730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697">
        <v>4607091389067</v>
      </c>
      <c r="E485" s="698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8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5"/>
      <c r="R485" s="695"/>
      <c r="S485" s="695"/>
      <c r="T485" s="696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697">
        <v>4680115885271</v>
      </c>
      <c r="E486" s="698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5"/>
      <c r="R486" s="695"/>
      <c r="S486" s="695"/>
      <c r="T486" s="696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697">
        <v>4680115885226</v>
      </c>
      <c r="E487" s="698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5"/>
      <c r="R487" s="695"/>
      <c r="S487" s="695"/>
      <c r="T487" s="696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697">
        <v>4680115884502</v>
      </c>
      <c r="E488" s="698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5"/>
      <c r="R488" s="695"/>
      <c r="S488" s="695"/>
      <c r="T488" s="69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697">
        <v>4607091389104</v>
      </c>
      <c r="E489" s="698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5"/>
      <c r="R489" s="695"/>
      <c r="S489" s="695"/>
      <c r="T489" s="696"/>
      <c r="U489" s="34"/>
      <c r="V489" s="34"/>
      <c r="W489" s="35" t="s">
        <v>69</v>
      </c>
      <c r="X489" s="687">
        <v>50</v>
      </c>
      <c r="Y489" s="688">
        <f t="shared" si="73"/>
        <v>52.800000000000004</v>
      </c>
      <c r="Z489" s="36">
        <f t="shared" si="74"/>
        <v>0.1196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53.409090909090907</v>
      </c>
      <c r="BN489" s="64">
        <f t="shared" si="76"/>
        <v>56.400000000000006</v>
      </c>
      <c r="BO489" s="64">
        <f t="shared" si="77"/>
        <v>9.1054778554778545E-2</v>
      </c>
      <c r="BP489" s="64">
        <f t="shared" si="78"/>
        <v>9.6153846153846159E-2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697">
        <v>4680115884519</v>
      </c>
      <c r="E490" s="698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8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5"/>
      <c r="R490" s="695"/>
      <c r="S490" s="695"/>
      <c r="T490" s="69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697">
        <v>4680115886391</v>
      </c>
      <c r="E491" s="698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18" t="s">
        <v>773</v>
      </c>
      <c r="Q491" s="695"/>
      <c r="R491" s="695"/>
      <c r="S491" s="695"/>
      <c r="T491" s="69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697">
        <v>4680115880603</v>
      </c>
      <c r="E492" s="698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9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5"/>
      <c r="R492" s="695"/>
      <c r="S492" s="695"/>
      <c r="T492" s="696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697">
        <v>4680115880603</v>
      </c>
      <c r="E493" s="698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5"/>
      <c r="R493" s="695"/>
      <c r="S493" s="695"/>
      <c r="T493" s="69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697">
        <v>4680115882782</v>
      </c>
      <c r="E494" s="698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10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5"/>
      <c r="R494" s="695"/>
      <c r="S494" s="695"/>
      <c r="T494" s="69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697">
        <v>4680115886469</v>
      </c>
      <c r="E495" s="698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78" t="s">
        <v>781</v>
      </c>
      <c r="Q495" s="695"/>
      <c r="R495" s="695"/>
      <c r="S495" s="695"/>
      <c r="T495" s="69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697">
        <v>4680115885479</v>
      </c>
      <c r="E496" s="698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45" t="s">
        <v>784</v>
      </c>
      <c r="Q496" s="695"/>
      <c r="R496" s="695"/>
      <c r="S496" s="695"/>
      <c r="T496" s="69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697">
        <v>4607091389982</v>
      </c>
      <c r="E497" s="698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5"/>
      <c r="R497" s="695"/>
      <c r="S497" s="695"/>
      <c r="T497" s="696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697">
        <v>4607091389982</v>
      </c>
      <c r="E498" s="698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10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5"/>
      <c r="R498" s="695"/>
      <c r="S498" s="695"/>
      <c r="T498" s="69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697">
        <v>4680115886483</v>
      </c>
      <c r="E499" s="698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44" t="s">
        <v>791</v>
      </c>
      <c r="Q499" s="695"/>
      <c r="R499" s="695"/>
      <c r="S499" s="695"/>
      <c r="T499" s="69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697">
        <v>4680115886490</v>
      </c>
      <c r="E500" s="698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8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5"/>
      <c r="R500" s="695"/>
      <c r="S500" s="695"/>
      <c r="T500" s="69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9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10"/>
      <c r="P501" s="722" t="s">
        <v>80</v>
      </c>
      <c r="Q501" s="723"/>
      <c r="R501" s="723"/>
      <c r="S501" s="723"/>
      <c r="T501" s="723"/>
      <c r="U501" s="723"/>
      <c r="V501" s="724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9.4696969696969688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0.1196</v>
      </c>
      <c r="AA501" s="690"/>
      <c r="AB501" s="690"/>
      <c r="AC501" s="690"/>
    </row>
    <row r="502" spans="1:68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10"/>
      <c r="P502" s="722" t="s">
        <v>80</v>
      </c>
      <c r="Q502" s="723"/>
      <c r="R502" s="723"/>
      <c r="S502" s="723"/>
      <c r="T502" s="723"/>
      <c r="U502" s="723"/>
      <c r="V502" s="724"/>
      <c r="W502" s="37" t="s">
        <v>69</v>
      </c>
      <c r="X502" s="689">
        <f>IFERROR(SUM(X485:X500),"0")</f>
        <v>50</v>
      </c>
      <c r="Y502" s="689">
        <f>IFERROR(SUM(Y485:Y500),"0")</f>
        <v>52.800000000000004</v>
      </c>
      <c r="Z502" s="37"/>
      <c r="AA502" s="690"/>
      <c r="AB502" s="690"/>
      <c r="AC502" s="690"/>
    </row>
    <row r="503" spans="1:68" ht="14.25" customHeight="1" x14ac:dyDescent="0.25">
      <c r="A503" s="703" t="s">
        <v>135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697">
        <v>4607091388930</v>
      </c>
      <c r="E504" s="698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5"/>
      <c r="R504" s="695"/>
      <c r="S504" s="695"/>
      <c r="T504" s="696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697">
        <v>4607091388930</v>
      </c>
      <c r="E505" s="698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735" t="s">
        <v>798</v>
      </c>
      <c r="Q505" s="695"/>
      <c r="R505" s="695"/>
      <c r="S505" s="695"/>
      <c r="T505" s="69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697">
        <v>4680115886407</v>
      </c>
      <c r="E506" s="698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892" t="s">
        <v>802</v>
      </c>
      <c r="Q506" s="695"/>
      <c r="R506" s="695"/>
      <c r="S506" s="695"/>
      <c r="T506" s="69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697">
        <v>4680115880054</v>
      </c>
      <c r="E507" s="698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36" t="s">
        <v>805</v>
      </c>
      <c r="Q507" s="695"/>
      <c r="R507" s="695"/>
      <c r="S507" s="695"/>
      <c r="T507" s="69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9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10"/>
      <c r="P508" s="722" t="s">
        <v>80</v>
      </c>
      <c r="Q508" s="723"/>
      <c r="R508" s="723"/>
      <c r="S508" s="723"/>
      <c r="T508" s="723"/>
      <c r="U508" s="723"/>
      <c r="V508" s="724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10"/>
      <c r="P509" s="722" t="s">
        <v>80</v>
      </c>
      <c r="Q509" s="723"/>
      <c r="R509" s="723"/>
      <c r="S509" s="723"/>
      <c r="T509" s="723"/>
      <c r="U509" s="723"/>
      <c r="V509" s="724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703" t="s">
        <v>146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697">
        <v>4680115883116</v>
      </c>
      <c r="E511" s="698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04" t="s">
        <v>808</v>
      </c>
      <c r="Q511" s="695"/>
      <c r="R511" s="695"/>
      <c r="S511" s="695"/>
      <c r="T511" s="696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697">
        <v>4680115883093</v>
      </c>
      <c r="E512" s="698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71" t="s">
        <v>812</v>
      </c>
      <c r="Q512" s="695"/>
      <c r="R512" s="695"/>
      <c r="S512" s="695"/>
      <c r="T512" s="696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697">
        <v>4680115883109</v>
      </c>
      <c r="E513" s="698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64" t="s">
        <v>816</v>
      </c>
      <c r="Q513" s="695"/>
      <c r="R513" s="695"/>
      <c r="S513" s="695"/>
      <c r="T513" s="696"/>
      <c r="U513" s="34"/>
      <c r="V513" s="34"/>
      <c r="W513" s="35" t="s">
        <v>69</v>
      </c>
      <c r="X513" s="687">
        <v>50</v>
      </c>
      <c r="Y513" s="688">
        <f t="shared" si="79"/>
        <v>52.800000000000004</v>
      </c>
      <c r="Z513" s="36">
        <f>IFERROR(IF(Y513=0,"",ROUNDUP(Y513/H513,0)*0.01196),"")</f>
        <v>0.1196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53.409090909090907</v>
      </c>
      <c r="BN513" s="64">
        <f t="shared" si="81"/>
        <v>56.400000000000006</v>
      </c>
      <c r="BO513" s="64">
        <f t="shared" si="82"/>
        <v>9.1054778554778545E-2</v>
      </c>
      <c r="BP513" s="64">
        <f t="shared" si="83"/>
        <v>9.6153846153846159E-2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697">
        <v>4680115886438</v>
      </c>
      <c r="E514" s="698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38" t="s">
        <v>820</v>
      </c>
      <c r="Q514" s="695"/>
      <c r="R514" s="695"/>
      <c r="S514" s="695"/>
      <c r="T514" s="69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697">
        <v>4680115882072</v>
      </c>
      <c r="E515" s="698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50" t="s">
        <v>823</v>
      </c>
      <c r="Q515" s="695"/>
      <c r="R515" s="695"/>
      <c r="S515" s="695"/>
      <c r="T515" s="696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697">
        <v>4680115882072</v>
      </c>
      <c r="E516" s="698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915" t="s">
        <v>825</v>
      </c>
      <c r="Q516" s="695"/>
      <c r="R516" s="695"/>
      <c r="S516" s="695"/>
      <c r="T516" s="69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697">
        <v>4680115882072</v>
      </c>
      <c r="E517" s="698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0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5"/>
      <c r="R517" s="695"/>
      <c r="S517" s="695"/>
      <c r="T517" s="69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697">
        <v>4680115882102</v>
      </c>
      <c r="E518" s="698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1085" t="s">
        <v>830</v>
      </c>
      <c r="Q518" s="695"/>
      <c r="R518" s="695"/>
      <c r="S518" s="695"/>
      <c r="T518" s="69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697">
        <v>4680115882102</v>
      </c>
      <c r="E519" s="698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5"/>
      <c r="R519" s="695"/>
      <c r="S519" s="695"/>
      <c r="T519" s="69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697">
        <v>4680115882096</v>
      </c>
      <c r="E520" s="698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1064" t="s">
        <v>835</v>
      </c>
      <c r="Q520" s="695"/>
      <c r="R520" s="695"/>
      <c r="S520" s="695"/>
      <c r="T520" s="696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697">
        <v>4680115882096</v>
      </c>
      <c r="E521" s="698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10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5"/>
      <c r="R521" s="695"/>
      <c r="S521" s="695"/>
      <c r="T521" s="69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697">
        <v>4680115882096</v>
      </c>
      <c r="E522" s="698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5"/>
      <c r="R522" s="695"/>
      <c r="S522" s="695"/>
      <c r="T522" s="69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9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10"/>
      <c r="P523" s="722" t="s">
        <v>80</v>
      </c>
      <c r="Q523" s="723"/>
      <c r="R523" s="723"/>
      <c r="S523" s="723"/>
      <c r="T523" s="723"/>
      <c r="U523" s="723"/>
      <c r="V523" s="724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9.4696969696969688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0.1196</v>
      </c>
      <c r="AA523" s="690"/>
      <c r="AB523" s="690"/>
      <c r="AC523" s="690"/>
    </row>
    <row r="524" spans="1:68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10"/>
      <c r="P524" s="722" t="s">
        <v>80</v>
      </c>
      <c r="Q524" s="723"/>
      <c r="R524" s="723"/>
      <c r="S524" s="723"/>
      <c r="T524" s="723"/>
      <c r="U524" s="723"/>
      <c r="V524" s="724"/>
      <c r="W524" s="37" t="s">
        <v>69</v>
      </c>
      <c r="X524" s="689">
        <f>IFERROR(SUM(X511:X522),"0")</f>
        <v>50</v>
      </c>
      <c r="Y524" s="689">
        <f>IFERROR(SUM(Y511:Y522),"0")</f>
        <v>52.800000000000004</v>
      </c>
      <c r="Z524" s="37"/>
      <c r="AA524" s="690"/>
      <c r="AB524" s="690"/>
      <c r="AC524" s="690"/>
    </row>
    <row r="525" spans="1:68" ht="14.25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697">
        <v>4607091383409</v>
      </c>
      <c r="E526" s="698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8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5"/>
      <c r="R526" s="695"/>
      <c r="S526" s="695"/>
      <c r="T526" s="69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697">
        <v>4607091383416</v>
      </c>
      <c r="E527" s="698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5"/>
      <c r="R527" s="695"/>
      <c r="S527" s="695"/>
      <c r="T527" s="69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697">
        <v>4680115883536</v>
      </c>
      <c r="E528" s="698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5"/>
      <c r="R528" s="695"/>
      <c r="S528" s="695"/>
      <c r="T528" s="69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09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10"/>
      <c r="P529" s="722" t="s">
        <v>80</v>
      </c>
      <c r="Q529" s="723"/>
      <c r="R529" s="723"/>
      <c r="S529" s="723"/>
      <c r="T529" s="723"/>
      <c r="U529" s="723"/>
      <c r="V529" s="724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10"/>
      <c r="P530" s="722" t="s">
        <v>80</v>
      </c>
      <c r="Q530" s="723"/>
      <c r="R530" s="723"/>
      <c r="S530" s="723"/>
      <c r="T530" s="723"/>
      <c r="U530" s="723"/>
      <c r="V530" s="724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3" t="s">
        <v>172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697">
        <v>4680115885035</v>
      </c>
      <c r="E532" s="698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5"/>
      <c r="R532" s="695"/>
      <c r="S532" s="695"/>
      <c r="T532" s="69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697">
        <v>4680115885936</v>
      </c>
      <c r="E533" s="698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893" t="s">
        <v>853</v>
      </c>
      <c r="Q533" s="695"/>
      <c r="R533" s="695"/>
      <c r="S533" s="695"/>
      <c r="T533" s="69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09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10"/>
      <c r="P534" s="722" t="s">
        <v>80</v>
      </c>
      <c r="Q534" s="723"/>
      <c r="R534" s="723"/>
      <c r="S534" s="723"/>
      <c r="T534" s="723"/>
      <c r="U534" s="723"/>
      <c r="V534" s="724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10"/>
      <c r="P535" s="722" t="s">
        <v>80</v>
      </c>
      <c r="Q535" s="723"/>
      <c r="R535" s="723"/>
      <c r="S535" s="723"/>
      <c r="T535" s="723"/>
      <c r="U535" s="723"/>
      <c r="V535" s="724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77" t="s">
        <v>854</v>
      </c>
      <c r="B536" s="778"/>
      <c r="C536" s="778"/>
      <c r="D536" s="778"/>
      <c r="E536" s="778"/>
      <c r="F536" s="778"/>
      <c r="G536" s="778"/>
      <c r="H536" s="778"/>
      <c r="I536" s="778"/>
      <c r="J536" s="778"/>
      <c r="K536" s="778"/>
      <c r="L536" s="778"/>
      <c r="M536" s="778"/>
      <c r="N536" s="778"/>
      <c r="O536" s="778"/>
      <c r="P536" s="778"/>
      <c r="Q536" s="778"/>
      <c r="R536" s="778"/>
      <c r="S536" s="778"/>
      <c r="T536" s="778"/>
      <c r="U536" s="778"/>
      <c r="V536" s="778"/>
      <c r="W536" s="778"/>
      <c r="X536" s="778"/>
      <c r="Y536" s="778"/>
      <c r="Z536" s="778"/>
      <c r="AA536" s="48"/>
      <c r="AB536" s="48"/>
      <c r="AC536" s="48"/>
    </row>
    <row r="537" spans="1:68" ht="16.5" customHeight="1" x14ac:dyDescent="0.25">
      <c r="A537" s="730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697">
        <v>4640242181011</v>
      </c>
      <c r="E539" s="698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1030" t="s">
        <v>857</v>
      </c>
      <c r="Q539" s="695"/>
      <c r="R539" s="695"/>
      <c r="S539" s="695"/>
      <c r="T539" s="69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697">
        <v>4640242180441</v>
      </c>
      <c r="E540" s="698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30" t="s">
        <v>861</v>
      </c>
      <c r="Q540" s="695"/>
      <c r="R540" s="695"/>
      <c r="S540" s="695"/>
      <c r="T540" s="69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697">
        <v>4640242180564</v>
      </c>
      <c r="E541" s="698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58" t="s">
        <v>865</v>
      </c>
      <c r="Q541" s="695"/>
      <c r="R541" s="695"/>
      <c r="S541" s="695"/>
      <c r="T541" s="696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697">
        <v>4640242180922</v>
      </c>
      <c r="E542" s="698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27" t="s">
        <v>869</v>
      </c>
      <c r="Q542" s="695"/>
      <c r="R542" s="695"/>
      <c r="S542" s="695"/>
      <c r="T542" s="69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697">
        <v>4640242180038</v>
      </c>
      <c r="E543" s="698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16" t="s">
        <v>873</v>
      </c>
      <c r="Q543" s="695"/>
      <c r="R543" s="695"/>
      <c r="S543" s="695"/>
      <c r="T543" s="69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697">
        <v>4640242181172</v>
      </c>
      <c r="E544" s="698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57" t="s">
        <v>876</v>
      </c>
      <c r="Q544" s="695"/>
      <c r="R544" s="695"/>
      <c r="S544" s="695"/>
      <c r="T544" s="69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9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10"/>
      <c r="P545" s="722" t="s">
        <v>80</v>
      </c>
      <c r="Q545" s="723"/>
      <c r="R545" s="723"/>
      <c r="S545" s="723"/>
      <c r="T545" s="723"/>
      <c r="U545" s="723"/>
      <c r="V545" s="724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10"/>
      <c r="P546" s="722" t="s">
        <v>80</v>
      </c>
      <c r="Q546" s="723"/>
      <c r="R546" s="723"/>
      <c r="S546" s="723"/>
      <c r="T546" s="723"/>
      <c r="U546" s="723"/>
      <c r="V546" s="724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3" t="s">
        <v>135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697">
        <v>4640242180519</v>
      </c>
      <c r="E548" s="698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1003" t="s">
        <v>879</v>
      </c>
      <c r="Q548" s="695"/>
      <c r="R548" s="695"/>
      <c r="S548" s="695"/>
      <c r="T548" s="69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697">
        <v>4640242180526</v>
      </c>
      <c r="E549" s="698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1" t="s">
        <v>883</v>
      </c>
      <c r="Q549" s="695"/>
      <c r="R549" s="695"/>
      <c r="S549" s="695"/>
      <c r="T549" s="69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697">
        <v>4640242180090</v>
      </c>
      <c r="E550" s="698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42" t="s">
        <v>886</v>
      </c>
      <c r="Q550" s="695"/>
      <c r="R550" s="695"/>
      <c r="S550" s="695"/>
      <c r="T550" s="69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697">
        <v>4640242181363</v>
      </c>
      <c r="E551" s="698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32" t="s">
        <v>890</v>
      </c>
      <c r="Q551" s="695"/>
      <c r="R551" s="695"/>
      <c r="S551" s="695"/>
      <c r="T551" s="69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09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10"/>
      <c r="P552" s="722" t="s">
        <v>80</v>
      </c>
      <c r="Q552" s="723"/>
      <c r="R552" s="723"/>
      <c r="S552" s="723"/>
      <c r="T552" s="723"/>
      <c r="U552" s="723"/>
      <c r="V552" s="724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10"/>
      <c r="P553" s="722" t="s">
        <v>80</v>
      </c>
      <c r="Q553" s="723"/>
      <c r="R553" s="723"/>
      <c r="S553" s="723"/>
      <c r="T553" s="723"/>
      <c r="U553" s="723"/>
      <c r="V553" s="724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3" t="s">
        <v>146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697">
        <v>4640242180816</v>
      </c>
      <c r="E555" s="698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13" t="s">
        <v>893</v>
      </c>
      <c r="Q555" s="695"/>
      <c r="R555" s="695"/>
      <c r="S555" s="695"/>
      <c r="T555" s="69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697">
        <v>4640242180595</v>
      </c>
      <c r="E556" s="698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998" t="s">
        <v>897</v>
      </c>
      <c r="Q556" s="695"/>
      <c r="R556" s="695"/>
      <c r="S556" s="695"/>
      <c r="T556" s="696"/>
      <c r="U556" s="34"/>
      <c r="V556" s="34"/>
      <c r="W556" s="35" t="s">
        <v>69</v>
      </c>
      <c r="X556" s="687">
        <v>200</v>
      </c>
      <c r="Y556" s="688">
        <f t="shared" si="89"/>
        <v>201.60000000000002</v>
      </c>
      <c r="Z556" s="36">
        <f>IFERROR(IF(Y556=0,"",ROUNDUP(Y556/H556,0)*0.00902),"")</f>
        <v>0.43296000000000001</v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212.85714285714286</v>
      </c>
      <c r="BN556" s="64">
        <f t="shared" si="91"/>
        <v>214.56</v>
      </c>
      <c r="BO556" s="64">
        <f t="shared" si="92"/>
        <v>0.36075036075036077</v>
      </c>
      <c r="BP556" s="64">
        <f t="shared" si="93"/>
        <v>0.36363636363636365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697">
        <v>4640242181615</v>
      </c>
      <c r="E557" s="698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19" t="s">
        <v>901</v>
      </c>
      <c r="Q557" s="695"/>
      <c r="R557" s="695"/>
      <c r="S557" s="695"/>
      <c r="T557" s="69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697">
        <v>4640242181639</v>
      </c>
      <c r="E558" s="698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23" t="s">
        <v>905</v>
      </c>
      <c r="Q558" s="695"/>
      <c r="R558" s="695"/>
      <c r="S558" s="695"/>
      <c r="T558" s="69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697">
        <v>4640242181622</v>
      </c>
      <c r="E559" s="698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77" t="s">
        <v>909</v>
      </c>
      <c r="Q559" s="695"/>
      <c r="R559" s="695"/>
      <c r="S559" s="695"/>
      <c r="T559" s="69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697">
        <v>4640242180908</v>
      </c>
      <c r="E560" s="698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796" t="s">
        <v>913</v>
      </c>
      <c r="Q560" s="695"/>
      <c r="R560" s="695"/>
      <c r="S560" s="695"/>
      <c r="T560" s="69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697">
        <v>4640242180489</v>
      </c>
      <c r="E561" s="698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883" t="s">
        <v>916</v>
      </c>
      <c r="Q561" s="695"/>
      <c r="R561" s="695"/>
      <c r="S561" s="695"/>
      <c r="T561" s="69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09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10"/>
      <c r="P562" s="722" t="s">
        <v>80</v>
      </c>
      <c r="Q562" s="723"/>
      <c r="R562" s="723"/>
      <c r="S562" s="723"/>
      <c r="T562" s="723"/>
      <c r="U562" s="723"/>
      <c r="V562" s="724"/>
      <c r="W562" s="37" t="s">
        <v>81</v>
      </c>
      <c r="X562" s="689">
        <f>IFERROR(X555/H555,"0")+IFERROR(X556/H556,"0")+IFERROR(X557/H557,"0")+IFERROR(X558/H558,"0")+IFERROR(X559/H559,"0")+IFERROR(X560/H560,"0")+IFERROR(X561/H561,"0")</f>
        <v>47.61904761904762</v>
      </c>
      <c r="Y562" s="689">
        <f>IFERROR(Y555/H555,"0")+IFERROR(Y556/H556,"0")+IFERROR(Y557/H557,"0")+IFERROR(Y558/H558,"0")+IFERROR(Y559/H559,"0")+IFERROR(Y560/H560,"0")+IFERROR(Y561/H561,"0")</f>
        <v>48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0.43296000000000001</v>
      </c>
      <c r="AA562" s="690"/>
      <c r="AB562" s="690"/>
      <c r="AC562" s="690"/>
    </row>
    <row r="563" spans="1:68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10"/>
      <c r="P563" s="722" t="s">
        <v>80</v>
      </c>
      <c r="Q563" s="723"/>
      <c r="R563" s="723"/>
      <c r="S563" s="723"/>
      <c r="T563" s="723"/>
      <c r="U563" s="723"/>
      <c r="V563" s="724"/>
      <c r="W563" s="37" t="s">
        <v>69</v>
      </c>
      <c r="X563" s="689">
        <f>IFERROR(SUM(X555:X561),"0")</f>
        <v>200</v>
      </c>
      <c r="Y563" s="689">
        <f>IFERROR(SUM(Y555:Y561),"0")</f>
        <v>201.60000000000002</v>
      </c>
      <c r="Z563" s="37"/>
      <c r="AA563" s="690"/>
      <c r="AB563" s="690"/>
      <c r="AC563" s="690"/>
    </row>
    <row r="564" spans="1:68" ht="14.25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697">
        <v>4640242180533</v>
      </c>
      <c r="E565" s="698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1046" t="s">
        <v>919</v>
      </c>
      <c r="Q565" s="695"/>
      <c r="R565" s="695"/>
      <c r="S565" s="695"/>
      <c r="T565" s="696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697">
        <v>4640242180533</v>
      </c>
      <c r="E566" s="698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899" t="s">
        <v>922</v>
      </c>
      <c r="Q566" s="695"/>
      <c r="R566" s="695"/>
      <c r="S566" s="695"/>
      <c r="T566" s="69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697">
        <v>4640242180540</v>
      </c>
      <c r="E567" s="698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837" t="s">
        <v>925</v>
      </c>
      <c r="Q567" s="695"/>
      <c r="R567" s="695"/>
      <c r="S567" s="695"/>
      <c r="T567" s="69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697">
        <v>4640242181233</v>
      </c>
      <c r="E568" s="698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741" t="s">
        <v>929</v>
      </c>
      <c r="Q568" s="695"/>
      <c r="R568" s="695"/>
      <c r="S568" s="695"/>
      <c r="T568" s="69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697">
        <v>4640242181226</v>
      </c>
      <c r="E569" s="698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845" t="s">
        <v>932</v>
      </c>
      <c r="Q569" s="695"/>
      <c r="R569" s="695"/>
      <c r="S569" s="695"/>
      <c r="T569" s="69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9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10"/>
      <c r="P570" s="722" t="s">
        <v>80</v>
      </c>
      <c r="Q570" s="723"/>
      <c r="R570" s="723"/>
      <c r="S570" s="723"/>
      <c r="T570" s="723"/>
      <c r="U570" s="723"/>
      <c r="V570" s="724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10"/>
      <c r="P571" s="722" t="s">
        <v>80</v>
      </c>
      <c r="Q571" s="723"/>
      <c r="R571" s="723"/>
      <c r="S571" s="723"/>
      <c r="T571" s="723"/>
      <c r="U571" s="723"/>
      <c r="V571" s="724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3" t="s">
        <v>172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697">
        <v>4640242180120</v>
      </c>
      <c r="E573" s="698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1018" t="s">
        <v>935</v>
      </c>
      <c r="Q573" s="695"/>
      <c r="R573" s="695"/>
      <c r="S573" s="695"/>
      <c r="T573" s="69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697">
        <v>4640242180120</v>
      </c>
      <c r="E574" s="698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1029" t="s">
        <v>938</v>
      </c>
      <c r="Q574" s="695"/>
      <c r="R574" s="695"/>
      <c r="S574" s="695"/>
      <c r="T574" s="69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697">
        <v>4640242180137</v>
      </c>
      <c r="E575" s="698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799" t="s">
        <v>941</v>
      </c>
      <c r="Q575" s="695"/>
      <c r="R575" s="695"/>
      <c r="S575" s="695"/>
      <c r="T575" s="69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697">
        <v>4640242180137</v>
      </c>
      <c r="E576" s="698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87" t="s">
        <v>944</v>
      </c>
      <c r="Q576" s="695"/>
      <c r="R576" s="695"/>
      <c r="S576" s="695"/>
      <c r="T576" s="69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09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10"/>
      <c r="P577" s="722" t="s">
        <v>80</v>
      </c>
      <c r="Q577" s="723"/>
      <c r="R577" s="723"/>
      <c r="S577" s="723"/>
      <c r="T577" s="723"/>
      <c r="U577" s="723"/>
      <c r="V577" s="724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10"/>
      <c r="P578" s="722" t="s">
        <v>80</v>
      </c>
      <c r="Q578" s="723"/>
      <c r="R578" s="723"/>
      <c r="S578" s="723"/>
      <c r="T578" s="723"/>
      <c r="U578" s="723"/>
      <c r="V578" s="724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30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697">
        <v>4640242180045</v>
      </c>
      <c r="E581" s="698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58" t="s">
        <v>948</v>
      </c>
      <c r="Q581" s="695"/>
      <c r="R581" s="695"/>
      <c r="S581" s="695"/>
      <c r="T581" s="69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697">
        <v>4640242180601</v>
      </c>
      <c r="E582" s="698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16" t="s">
        <v>952</v>
      </c>
      <c r="Q582" s="695"/>
      <c r="R582" s="695"/>
      <c r="S582" s="695"/>
      <c r="T582" s="69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09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10"/>
      <c r="P583" s="722" t="s">
        <v>80</v>
      </c>
      <c r="Q583" s="723"/>
      <c r="R583" s="723"/>
      <c r="S583" s="723"/>
      <c r="T583" s="723"/>
      <c r="U583" s="723"/>
      <c r="V583" s="724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10"/>
      <c r="P584" s="722" t="s">
        <v>80</v>
      </c>
      <c r="Q584" s="723"/>
      <c r="R584" s="723"/>
      <c r="S584" s="723"/>
      <c r="T584" s="723"/>
      <c r="U584" s="723"/>
      <c r="V584" s="724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3" t="s">
        <v>135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697">
        <v>4640242180090</v>
      </c>
      <c r="E586" s="698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07" t="s">
        <v>956</v>
      </c>
      <c r="Q586" s="695"/>
      <c r="R586" s="695"/>
      <c r="S586" s="695"/>
      <c r="T586" s="69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09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10"/>
      <c r="P587" s="722" t="s">
        <v>80</v>
      </c>
      <c r="Q587" s="723"/>
      <c r="R587" s="723"/>
      <c r="S587" s="723"/>
      <c r="T587" s="723"/>
      <c r="U587" s="723"/>
      <c r="V587" s="724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10"/>
      <c r="P588" s="722" t="s">
        <v>80</v>
      </c>
      <c r="Q588" s="723"/>
      <c r="R588" s="723"/>
      <c r="S588" s="723"/>
      <c r="T588" s="723"/>
      <c r="U588" s="723"/>
      <c r="V588" s="724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3" t="s">
        <v>146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697">
        <v>4640242180076</v>
      </c>
      <c r="E590" s="698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31" t="s">
        <v>960</v>
      </c>
      <c r="Q590" s="695"/>
      <c r="R590" s="695"/>
      <c r="S590" s="695"/>
      <c r="T590" s="69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09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10"/>
      <c r="P591" s="722" t="s">
        <v>80</v>
      </c>
      <c r="Q591" s="723"/>
      <c r="R591" s="723"/>
      <c r="S591" s="723"/>
      <c r="T591" s="723"/>
      <c r="U591" s="723"/>
      <c r="V591" s="724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10"/>
      <c r="P592" s="722" t="s">
        <v>80</v>
      </c>
      <c r="Q592" s="723"/>
      <c r="R592" s="723"/>
      <c r="S592" s="723"/>
      <c r="T592" s="723"/>
      <c r="U592" s="723"/>
      <c r="V592" s="724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697">
        <v>4640242180113</v>
      </c>
      <c r="E594" s="698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83" t="s">
        <v>964</v>
      </c>
      <c r="Q594" s="695"/>
      <c r="R594" s="695"/>
      <c r="S594" s="695"/>
      <c r="T594" s="69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09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10"/>
      <c r="P595" s="722" t="s">
        <v>80</v>
      </c>
      <c r="Q595" s="723"/>
      <c r="R595" s="723"/>
      <c r="S595" s="723"/>
      <c r="T595" s="723"/>
      <c r="U595" s="723"/>
      <c r="V595" s="724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10"/>
      <c r="P596" s="722" t="s">
        <v>80</v>
      </c>
      <c r="Q596" s="723"/>
      <c r="R596" s="723"/>
      <c r="S596" s="723"/>
      <c r="T596" s="723"/>
      <c r="U596" s="723"/>
      <c r="V596" s="724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51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935"/>
      <c r="P597" s="691" t="s">
        <v>966</v>
      </c>
      <c r="Q597" s="692"/>
      <c r="R597" s="692"/>
      <c r="S597" s="692"/>
      <c r="T597" s="692"/>
      <c r="U597" s="692"/>
      <c r="V597" s="693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3215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3231.6000000000004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935"/>
      <c r="P598" s="691" t="s">
        <v>967</v>
      </c>
      <c r="Q598" s="692"/>
      <c r="R598" s="692"/>
      <c r="S598" s="692"/>
      <c r="T598" s="692"/>
      <c r="U598" s="692"/>
      <c r="V598" s="693"/>
      <c r="W598" s="37" t="s">
        <v>69</v>
      </c>
      <c r="X598" s="689">
        <f>IFERROR(SUM(BM22:BM594),"0")</f>
        <v>3425.6616763236761</v>
      </c>
      <c r="Y598" s="689">
        <f>IFERROR(SUM(BN22:BN594),"0")</f>
        <v>3443.3970000000004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935"/>
      <c r="P599" s="691" t="s">
        <v>968</v>
      </c>
      <c r="Q599" s="692"/>
      <c r="R599" s="692"/>
      <c r="S599" s="692"/>
      <c r="T599" s="692"/>
      <c r="U599" s="692"/>
      <c r="V599" s="693"/>
      <c r="W599" s="37" t="s">
        <v>969</v>
      </c>
      <c r="X599" s="38">
        <f>ROUNDUP(SUM(BO22:BO594),0)</f>
        <v>7</v>
      </c>
      <c r="Y599" s="38">
        <f>ROUNDUP(SUM(BP22:BP594),0)</f>
        <v>7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935"/>
      <c r="P600" s="691" t="s">
        <v>970</v>
      </c>
      <c r="Q600" s="692"/>
      <c r="R600" s="692"/>
      <c r="S600" s="692"/>
      <c r="T600" s="692"/>
      <c r="U600" s="692"/>
      <c r="V600" s="693"/>
      <c r="W600" s="37" t="s">
        <v>69</v>
      </c>
      <c r="X600" s="689">
        <f>GrossWeightTotal+PalletQtyTotal*25</f>
        <v>3600.6616763236761</v>
      </c>
      <c r="Y600" s="689">
        <f>GrossWeightTotalR+PalletQtyTotalR*25</f>
        <v>3618.3970000000004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935"/>
      <c r="P601" s="691" t="s">
        <v>971</v>
      </c>
      <c r="Q601" s="692"/>
      <c r="R601" s="692"/>
      <c r="S601" s="692"/>
      <c r="T601" s="692"/>
      <c r="U601" s="692"/>
      <c r="V601" s="693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442.85514485514489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446</v>
      </c>
      <c r="Z601" s="37"/>
      <c r="AA601" s="690"/>
      <c r="AB601" s="690"/>
      <c r="AC601" s="690"/>
    </row>
    <row r="602" spans="1:68" ht="14.25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935"/>
      <c r="P602" s="691" t="s">
        <v>972</v>
      </c>
      <c r="Q602" s="692"/>
      <c r="R602" s="692"/>
      <c r="S602" s="692"/>
      <c r="T602" s="692"/>
      <c r="U602" s="692"/>
      <c r="V602" s="693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7.7593099999999993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13" t="s">
        <v>88</v>
      </c>
      <c r="D604" s="842"/>
      <c r="E604" s="842"/>
      <c r="F604" s="842"/>
      <c r="G604" s="842"/>
      <c r="H604" s="843"/>
      <c r="I604" s="713" t="s">
        <v>291</v>
      </c>
      <c r="J604" s="842"/>
      <c r="K604" s="842"/>
      <c r="L604" s="842"/>
      <c r="M604" s="842"/>
      <c r="N604" s="842"/>
      <c r="O604" s="842"/>
      <c r="P604" s="842"/>
      <c r="Q604" s="842"/>
      <c r="R604" s="842"/>
      <c r="S604" s="842"/>
      <c r="T604" s="842"/>
      <c r="U604" s="842"/>
      <c r="V604" s="843"/>
      <c r="W604" s="713" t="s">
        <v>596</v>
      </c>
      <c r="X604" s="843"/>
      <c r="Y604" s="713" t="s">
        <v>677</v>
      </c>
      <c r="Z604" s="842"/>
      <c r="AA604" s="842"/>
      <c r="AB604" s="843"/>
      <c r="AC604" s="684" t="s">
        <v>752</v>
      </c>
      <c r="AD604" s="713" t="s">
        <v>854</v>
      </c>
      <c r="AE604" s="843"/>
      <c r="AF604" s="685"/>
    </row>
    <row r="605" spans="1:68" ht="14.25" customHeight="1" thickTop="1" x14ac:dyDescent="0.2">
      <c r="A605" s="792" t="s">
        <v>975</v>
      </c>
      <c r="B605" s="713" t="s">
        <v>63</v>
      </c>
      <c r="C605" s="713" t="s">
        <v>89</v>
      </c>
      <c r="D605" s="713" t="s">
        <v>112</v>
      </c>
      <c r="E605" s="713" t="s">
        <v>180</v>
      </c>
      <c r="F605" s="713" t="s">
        <v>211</v>
      </c>
      <c r="G605" s="713" t="s">
        <v>257</v>
      </c>
      <c r="H605" s="713" t="s">
        <v>88</v>
      </c>
      <c r="I605" s="713" t="s">
        <v>292</v>
      </c>
      <c r="J605" s="713" t="s">
        <v>320</v>
      </c>
      <c r="K605" s="713" t="s">
        <v>389</v>
      </c>
      <c r="L605" s="713" t="s">
        <v>415</v>
      </c>
      <c r="M605" s="713" t="s">
        <v>439</v>
      </c>
      <c r="N605" s="685"/>
      <c r="O605" s="713" t="s">
        <v>443</v>
      </c>
      <c r="P605" s="713" t="s">
        <v>452</v>
      </c>
      <c r="Q605" s="713" t="s">
        <v>468</v>
      </c>
      <c r="R605" s="713" t="s">
        <v>478</v>
      </c>
      <c r="S605" s="713" t="s">
        <v>488</v>
      </c>
      <c r="T605" s="713" t="s">
        <v>496</v>
      </c>
      <c r="U605" s="713" t="s">
        <v>500</v>
      </c>
      <c r="V605" s="713" t="s">
        <v>583</v>
      </c>
      <c r="W605" s="713" t="s">
        <v>597</v>
      </c>
      <c r="X605" s="713" t="s">
        <v>638</v>
      </c>
      <c r="Y605" s="713" t="s">
        <v>678</v>
      </c>
      <c r="Z605" s="713" t="s">
        <v>717</v>
      </c>
      <c r="AA605" s="713" t="s">
        <v>737</v>
      </c>
      <c r="AB605" s="713" t="s">
        <v>745</v>
      </c>
      <c r="AC605" s="713" t="s">
        <v>752</v>
      </c>
      <c r="AD605" s="713" t="s">
        <v>854</v>
      </c>
      <c r="AE605" s="713" t="s">
        <v>945</v>
      </c>
      <c r="AF605" s="685"/>
    </row>
    <row r="606" spans="1:68" ht="13.5" customHeight="1" thickBot="1" x14ac:dyDescent="0.25">
      <c r="A606" s="793"/>
      <c r="B606" s="714"/>
      <c r="C606" s="714"/>
      <c r="D606" s="714"/>
      <c r="E606" s="714"/>
      <c r="F606" s="714"/>
      <c r="G606" s="714"/>
      <c r="H606" s="714"/>
      <c r="I606" s="714"/>
      <c r="J606" s="714"/>
      <c r="K606" s="714"/>
      <c r="L606" s="714"/>
      <c r="M606" s="714"/>
      <c r="N606" s="685"/>
      <c r="O606" s="714"/>
      <c r="P606" s="714"/>
      <c r="Q606" s="714"/>
      <c r="R606" s="714"/>
      <c r="S606" s="714"/>
      <c r="T606" s="714"/>
      <c r="U606" s="714"/>
      <c r="V606" s="714"/>
      <c r="W606" s="714"/>
      <c r="X606" s="714"/>
      <c r="Y606" s="714"/>
      <c r="Z606" s="714"/>
      <c r="AA606" s="714"/>
      <c r="AB606" s="714"/>
      <c r="AC606" s="714"/>
      <c r="AD606" s="714"/>
      <c r="AE606" s="714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208.8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2715.6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105.60000000000001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201.60000000000002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