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B2660B7C-3AE1-4DEC-85DD-7F85634498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Y576" i="1" s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P567" i="1" s="1"/>
  <c r="BO566" i="1"/>
  <c r="BM566" i="1"/>
  <c r="Y566" i="1"/>
  <c r="AD588" i="1" s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P420" i="1" s="1"/>
  <c r="BO419" i="1"/>
  <c r="BM419" i="1"/>
  <c r="Y419" i="1"/>
  <c r="BP419" i="1" s="1"/>
  <c r="BO418" i="1"/>
  <c r="BM418" i="1"/>
  <c r="Y418" i="1"/>
  <c r="BP418" i="1" s="1"/>
  <c r="BO417" i="1"/>
  <c r="BM417" i="1"/>
  <c r="Y417" i="1"/>
  <c r="X588" i="1" s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P380" i="1" s="1"/>
  <c r="BO379" i="1"/>
  <c r="BM379" i="1"/>
  <c r="Y379" i="1"/>
  <c r="Y381" i="1" s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Y346" i="1" s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Y332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Y326" i="1" s="1"/>
  <c r="P321" i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Y311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Y300" i="1" s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Y262" i="1" s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L588" i="1" s="1"/>
  <c r="P244" i="1"/>
  <c r="X241" i="1"/>
  <c r="X240" i="1"/>
  <c r="BO239" i="1"/>
  <c r="BM239" i="1"/>
  <c r="Y239" i="1"/>
  <c r="Y241" i="1" s="1"/>
  <c r="P239" i="1"/>
  <c r="BP238" i="1"/>
  <c r="BO238" i="1"/>
  <c r="BN238" i="1"/>
  <c r="BM238" i="1"/>
  <c r="Z238" i="1"/>
  <c r="Y238" i="1"/>
  <c r="Y240" i="1" s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Y223" i="1" s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Y207" i="1" s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4" i="1" s="1"/>
  <c r="P175" i="1"/>
  <c r="X173" i="1"/>
  <c r="X172" i="1"/>
  <c r="BO171" i="1"/>
  <c r="BM171" i="1"/>
  <c r="Y171" i="1"/>
  <c r="I588" i="1" s="1"/>
  <c r="P171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Y161" i="1" s="1"/>
  <c r="P157" i="1"/>
  <c r="X155" i="1"/>
  <c r="X154" i="1"/>
  <c r="BO153" i="1"/>
  <c r="BM153" i="1"/>
  <c r="Y153" i="1"/>
  <c r="H588" i="1" s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4" i="1"/>
  <c r="Y133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BO124" i="1"/>
  <c r="BM124" i="1"/>
  <c r="Y124" i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N121" i="1"/>
  <c r="BM121" i="1"/>
  <c r="Z121" i="1"/>
  <c r="Y121" i="1"/>
  <c r="BP121" i="1" s="1"/>
  <c r="P121" i="1"/>
  <c r="BO120" i="1"/>
  <c r="BM120" i="1"/>
  <c r="Y120" i="1"/>
  <c r="BP120" i="1" s="1"/>
  <c r="BO119" i="1"/>
  <c r="BM119" i="1"/>
  <c r="Y119" i="1"/>
  <c r="Y128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Y102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3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7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3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78" i="1" s="1"/>
  <c r="X26" i="1"/>
  <c r="X582" i="1" s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X581" i="1" s="1"/>
  <c r="Y22" i="1"/>
  <c r="B588" i="1" s="1"/>
  <c r="P22" i="1"/>
  <c r="H10" i="1"/>
  <c r="A9" i="1"/>
  <c r="A10" i="1" s="1"/>
  <c r="D7" i="1"/>
  <c r="Q6" i="1"/>
  <c r="P2" i="1"/>
  <c r="Y219" i="1" l="1"/>
  <c r="Z216" i="1"/>
  <c r="BN216" i="1"/>
  <c r="F9" i="1"/>
  <c r="J9" i="1"/>
  <c r="F10" i="1"/>
  <c r="Z22" i="1"/>
  <c r="BN22" i="1"/>
  <c r="BP22" i="1"/>
  <c r="Z24" i="1"/>
  <c r="BN24" i="1"/>
  <c r="Y27" i="1"/>
  <c r="C588" i="1"/>
  <c r="Z36" i="1"/>
  <c r="Z40" i="1" s="1"/>
  <c r="BN36" i="1"/>
  <c r="Z38" i="1"/>
  <c r="BN38" i="1"/>
  <c r="Y41" i="1"/>
  <c r="D588" i="1"/>
  <c r="Z49" i="1"/>
  <c r="Z55" i="1" s="1"/>
  <c r="BN49" i="1"/>
  <c r="Z51" i="1"/>
  <c r="BN51" i="1"/>
  <c r="Z53" i="1"/>
  <c r="BN53" i="1"/>
  <c r="Y56" i="1"/>
  <c r="Z59" i="1"/>
  <c r="Z62" i="1" s="1"/>
  <c r="BN59" i="1"/>
  <c r="Z61" i="1"/>
  <c r="BN61" i="1"/>
  <c r="Y62" i="1"/>
  <c r="Z65" i="1"/>
  <c r="BN65" i="1"/>
  <c r="BP65" i="1"/>
  <c r="Z67" i="1"/>
  <c r="BN67" i="1"/>
  <c r="Y68" i="1"/>
  <c r="Z71" i="1"/>
  <c r="BN71" i="1"/>
  <c r="BP71" i="1"/>
  <c r="Z73" i="1"/>
  <c r="BN73" i="1"/>
  <c r="Z75" i="1"/>
  <c r="BN75" i="1"/>
  <c r="Y78" i="1"/>
  <c r="Z81" i="1"/>
  <c r="Z83" i="1" s="1"/>
  <c r="BN81" i="1"/>
  <c r="Y84" i="1"/>
  <c r="E588" i="1"/>
  <c r="Z88" i="1"/>
  <c r="Z90" i="1" s="1"/>
  <c r="BN88" i="1"/>
  <c r="BP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Y103" i="1"/>
  <c r="F588" i="1"/>
  <c r="Z107" i="1"/>
  <c r="Z110" i="1" s="1"/>
  <c r="BN107" i="1"/>
  <c r="Z109" i="1"/>
  <c r="BN109" i="1"/>
  <c r="Y110" i="1"/>
  <c r="Z113" i="1"/>
  <c r="Z116" i="1" s="1"/>
  <c r="BN113" i="1"/>
  <c r="BP113" i="1"/>
  <c r="Z115" i="1"/>
  <c r="BN115" i="1"/>
  <c r="Y116" i="1"/>
  <c r="Z119" i="1"/>
  <c r="BN119" i="1"/>
  <c r="BP119" i="1"/>
  <c r="Z120" i="1"/>
  <c r="BN120" i="1"/>
  <c r="BP125" i="1"/>
  <c r="BN125" i="1"/>
  <c r="Z125" i="1"/>
  <c r="BP138" i="1"/>
  <c r="BN138" i="1"/>
  <c r="Z138" i="1"/>
  <c r="Z139" i="1" s="1"/>
  <c r="Y140" i="1"/>
  <c r="Y144" i="1"/>
  <c r="Y145" i="1"/>
  <c r="BP142" i="1"/>
  <c r="BN142" i="1"/>
  <c r="Z142" i="1"/>
  <c r="Z144" i="1" s="1"/>
  <c r="H9" i="1"/>
  <c r="Y26" i="1"/>
  <c r="Y40" i="1"/>
  <c r="Y55" i="1"/>
  <c r="Y111" i="1"/>
  <c r="BP124" i="1"/>
  <c r="BN124" i="1"/>
  <c r="Z124" i="1"/>
  <c r="BP127" i="1"/>
  <c r="BN127" i="1"/>
  <c r="Z127" i="1"/>
  <c r="Y129" i="1"/>
  <c r="Y134" i="1"/>
  <c r="BP131" i="1"/>
  <c r="BN131" i="1"/>
  <c r="Z131" i="1"/>
  <c r="Z133" i="1" s="1"/>
  <c r="G588" i="1"/>
  <c r="Y139" i="1"/>
  <c r="Z148" i="1"/>
  <c r="Z149" i="1" s="1"/>
  <c r="BN148" i="1"/>
  <c r="BP148" i="1"/>
  <c r="Z153" i="1"/>
  <c r="Z154" i="1" s="1"/>
  <c r="BN153" i="1"/>
  <c r="BP153" i="1"/>
  <c r="Y154" i="1"/>
  <c r="Z157" i="1"/>
  <c r="BN157" i="1"/>
  <c r="BP157" i="1"/>
  <c r="Z159" i="1"/>
  <c r="BN159" i="1"/>
  <c r="Y162" i="1"/>
  <c r="Z165" i="1"/>
  <c r="Z166" i="1" s="1"/>
  <c r="BN165" i="1"/>
  <c r="BP165" i="1"/>
  <c r="Z171" i="1"/>
  <c r="Z172" i="1" s="1"/>
  <c r="BN171" i="1"/>
  <c r="BP171" i="1"/>
  <c r="Y172" i="1"/>
  <c r="Z175" i="1"/>
  <c r="Z184" i="1" s="1"/>
  <c r="BN175" i="1"/>
  <c r="BP175" i="1"/>
  <c r="Z177" i="1"/>
  <c r="BN177" i="1"/>
  <c r="Z179" i="1"/>
  <c r="BN179" i="1"/>
  <c r="Z180" i="1"/>
  <c r="BN180" i="1"/>
  <c r="Z182" i="1"/>
  <c r="BN182" i="1"/>
  <c r="Y185" i="1"/>
  <c r="J588" i="1"/>
  <c r="Z189" i="1"/>
  <c r="Z190" i="1" s="1"/>
  <c r="BN189" i="1"/>
  <c r="BP189" i="1"/>
  <c r="Y190" i="1"/>
  <c r="Z193" i="1"/>
  <c r="Z195" i="1" s="1"/>
  <c r="BN193" i="1"/>
  <c r="BP193" i="1"/>
  <c r="Y196" i="1"/>
  <c r="Z199" i="1"/>
  <c r="Z206" i="1" s="1"/>
  <c r="BN199" i="1"/>
  <c r="BP199" i="1"/>
  <c r="Z201" i="1"/>
  <c r="BN201" i="1"/>
  <c r="Z203" i="1"/>
  <c r="BN203" i="1"/>
  <c r="Z205" i="1"/>
  <c r="BN205" i="1"/>
  <c r="Z209" i="1"/>
  <c r="Z218" i="1" s="1"/>
  <c r="BN209" i="1"/>
  <c r="BP209" i="1"/>
  <c r="Z211" i="1"/>
  <c r="BN211" i="1"/>
  <c r="Z213" i="1"/>
  <c r="BN213" i="1"/>
  <c r="Z215" i="1"/>
  <c r="BN215" i="1"/>
  <c r="Z217" i="1"/>
  <c r="BN217" i="1"/>
  <c r="Y218" i="1"/>
  <c r="Z221" i="1"/>
  <c r="Z223" i="1" s="1"/>
  <c r="BN221" i="1"/>
  <c r="BP221" i="1"/>
  <c r="Y224" i="1"/>
  <c r="K588" i="1"/>
  <c r="Z228" i="1"/>
  <c r="Z235" i="1" s="1"/>
  <c r="BN228" i="1"/>
  <c r="Z230" i="1"/>
  <c r="BN230" i="1"/>
  <c r="Z232" i="1"/>
  <c r="BN232" i="1"/>
  <c r="Z234" i="1"/>
  <c r="BN234" i="1"/>
  <c r="Y235" i="1"/>
  <c r="Z239" i="1"/>
  <c r="Z240" i="1" s="1"/>
  <c r="BN239" i="1"/>
  <c r="BP239" i="1"/>
  <c r="Z244" i="1"/>
  <c r="BN244" i="1"/>
  <c r="BP244" i="1"/>
  <c r="Z246" i="1"/>
  <c r="BN246" i="1"/>
  <c r="Z248" i="1"/>
  <c r="BN248" i="1"/>
  <c r="Y251" i="1"/>
  <c r="Y256" i="1"/>
  <c r="O588" i="1"/>
  <c r="Z260" i="1"/>
  <c r="Z262" i="1" s="1"/>
  <c r="BN260" i="1"/>
  <c r="BP260" i="1"/>
  <c r="Y263" i="1"/>
  <c r="P588" i="1"/>
  <c r="Z267" i="1"/>
  <c r="Z271" i="1" s="1"/>
  <c r="BN267" i="1"/>
  <c r="Z269" i="1"/>
  <c r="BN269" i="1"/>
  <c r="Y272" i="1"/>
  <c r="Y277" i="1"/>
  <c r="R588" i="1"/>
  <c r="Y290" i="1"/>
  <c r="Y155" i="1"/>
  <c r="Y173" i="1"/>
  <c r="Y236" i="1"/>
  <c r="Y250" i="1"/>
  <c r="Y271" i="1"/>
  <c r="BP289" i="1"/>
  <c r="BN289" i="1"/>
  <c r="Z289" i="1"/>
  <c r="Z290" i="1" s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Y319" i="1"/>
  <c r="Y327" i="1"/>
  <c r="Y333" i="1"/>
  <c r="Y339" i="1"/>
  <c r="Y345" i="1"/>
  <c r="Y356" i="1"/>
  <c r="Y372" i="1"/>
  <c r="Y376" i="1"/>
  <c r="Y382" i="1"/>
  <c r="Y396" i="1"/>
  <c r="Y400" i="1"/>
  <c r="Y409" i="1"/>
  <c r="Y430" i="1"/>
  <c r="Y435" i="1"/>
  <c r="Y588" i="1"/>
  <c r="Y441" i="1"/>
  <c r="BP438" i="1"/>
  <c r="BN438" i="1"/>
  <c r="Z438" i="1"/>
  <c r="Z440" i="1" s="1"/>
  <c r="BP446" i="1"/>
  <c r="BN446" i="1"/>
  <c r="Z446" i="1"/>
  <c r="Y448" i="1"/>
  <c r="Z588" i="1"/>
  <c r="Y453" i="1"/>
  <c r="BP451" i="1"/>
  <c r="BN451" i="1"/>
  <c r="Z451" i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Y490" i="1"/>
  <c r="BP497" i="1"/>
  <c r="BN497" i="1"/>
  <c r="Z497" i="1"/>
  <c r="Z504" i="1" s="1"/>
  <c r="BP501" i="1"/>
  <c r="BN501" i="1"/>
  <c r="Z501" i="1"/>
  <c r="Y504" i="1"/>
  <c r="BP508" i="1"/>
  <c r="BN508" i="1"/>
  <c r="Z508" i="1"/>
  <c r="Z510" i="1" s="1"/>
  <c r="T588" i="1"/>
  <c r="Z305" i="1"/>
  <c r="Z311" i="1" s="1"/>
  <c r="BN305" i="1"/>
  <c r="Z307" i="1"/>
  <c r="BN307" i="1"/>
  <c r="Z309" i="1"/>
  <c r="BN309" i="1"/>
  <c r="Y312" i="1"/>
  <c r="Z315" i="1"/>
  <c r="Z318" i="1" s="1"/>
  <c r="BN315" i="1"/>
  <c r="Z317" i="1"/>
  <c r="BN317" i="1"/>
  <c r="Z321" i="1"/>
  <c r="BN321" i="1"/>
  <c r="BP321" i="1"/>
  <c r="Z323" i="1"/>
  <c r="BN323" i="1"/>
  <c r="Z325" i="1"/>
  <c r="BN325" i="1"/>
  <c r="Z329" i="1"/>
  <c r="Z332" i="1" s="1"/>
  <c r="BN329" i="1"/>
  <c r="BP329" i="1"/>
  <c r="Z331" i="1"/>
  <c r="BN331" i="1"/>
  <c r="Z337" i="1"/>
  <c r="Z339" i="1" s="1"/>
  <c r="BN337" i="1"/>
  <c r="Z343" i="1"/>
  <c r="Z345" i="1" s="1"/>
  <c r="BN343" i="1"/>
  <c r="U588" i="1"/>
  <c r="Y351" i="1"/>
  <c r="Z354" i="1"/>
  <c r="Z356" i="1" s="1"/>
  <c r="BN354" i="1"/>
  <c r="V588" i="1"/>
  <c r="Z362" i="1"/>
  <c r="Z371" i="1" s="1"/>
  <c r="BN362" i="1"/>
  <c r="Z364" i="1"/>
  <c r="BN364" i="1"/>
  <c r="Z366" i="1"/>
  <c r="BN366" i="1"/>
  <c r="Z368" i="1"/>
  <c r="BN368" i="1"/>
  <c r="Z370" i="1"/>
  <c r="BN370" i="1"/>
  <c r="Y371" i="1"/>
  <c r="Z374" i="1"/>
  <c r="Z376" i="1" s="1"/>
  <c r="BN374" i="1"/>
  <c r="BP374" i="1"/>
  <c r="Z379" i="1"/>
  <c r="Z381" i="1" s="1"/>
  <c r="BN379" i="1"/>
  <c r="BP379" i="1"/>
  <c r="Z380" i="1"/>
  <c r="BN380" i="1"/>
  <c r="W588" i="1"/>
  <c r="Z390" i="1"/>
  <c r="Z395" i="1" s="1"/>
  <c r="BN390" i="1"/>
  <c r="Z392" i="1"/>
  <c r="BN392" i="1"/>
  <c r="Z394" i="1"/>
  <c r="BN394" i="1"/>
  <c r="Y395" i="1"/>
  <c r="Z398" i="1"/>
  <c r="Z400" i="1" s="1"/>
  <c r="BN398" i="1"/>
  <c r="BP398" i="1"/>
  <c r="Z405" i="1"/>
  <c r="Z408" i="1" s="1"/>
  <c r="BN405" i="1"/>
  <c r="Z407" i="1"/>
  <c r="BN407" i="1"/>
  <c r="Z417" i="1"/>
  <c r="BN417" i="1"/>
  <c r="BP417" i="1"/>
  <c r="Z418" i="1"/>
  <c r="BN418" i="1"/>
  <c r="Z419" i="1"/>
  <c r="BN419" i="1"/>
  <c r="Z420" i="1"/>
  <c r="BN420" i="1"/>
  <c r="Z423" i="1"/>
  <c r="BN423" i="1"/>
  <c r="Z425" i="1"/>
  <c r="BN425" i="1"/>
  <c r="Z426" i="1"/>
  <c r="BN426" i="1"/>
  <c r="Z428" i="1"/>
  <c r="BN428" i="1"/>
  <c r="Y429" i="1"/>
  <c r="Z432" i="1"/>
  <c r="Z434" i="1" s="1"/>
  <c r="BN432" i="1"/>
  <c r="BP432" i="1"/>
  <c r="Y440" i="1"/>
  <c r="Y447" i="1"/>
  <c r="BP443" i="1"/>
  <c r="BN443" i="1"/>
  <c r="Z443" i="1"/>
  <c r="Z447" i="1" s="1"/>
  <c r="BP452" i="1"/>
  <c r="BN452" i="1"/>
  <c r="Z452" i="1"/>
  <c r="Y454" i="1"/>
  <c r="AA588" i="1"/>
  <c r="Y458" i="1"/>
  <c r="BP457" i="1"/>
  <c r="BN457" i="1"/>
  <c r="Z457" i="1"/>
  <c r="Z458" i="1" s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Z489" i="1" s="1"/>
  <c r="BP487" i="1"/>
  <c r="BN487" i="1"/>
  <c r="Z487" i="1"/>
  <c r="Y505" i="1"/>
  <c r="BP498" i="1"/>
  <c r="BN498" i="1"/>
  <c r="Z498" i="1"/>
  <c r="BP502" i="1"/>
  <c r="BN502" i="1"/>
  <c r="Z502" i="1"/>
  <c r="BP514" i="1"/>
  <c r="BN514" i="1"/>
  <c r="Z514" i="1"/>
  <c r="Y516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Y510" i="1"/>
  <c r="BP509" i="1"/>
  <c r="BN509" i="1"/>
  <c r="Z509" i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Y569" i="1"/>
  <c r="Y577" i="1"/>
  <c r="AC588" i="1"/>
  <c r="Z549" i="1"/>
  <c r="BN549" i="1"/>
  <c r="Z550" i="1"/>
  <c r="BN550" i="1"/>
  <c r="Z551" i="1"/>
  <c r="BN551" i="1"/>
  <c r="Z552" i="1"/>
  <c r="BN552" i="1"/>
  <c r="Z566" i="1"/>
  <c r="Z568" i="1" s="1"/>
  <c r="BN566" i="1"/>
  <c r="BP566" i="1"/>
  <c r="Z567" i="1"/>
  <c r="BN567" i="1"/>
  <c r="Y568" i="1"/>
  <c r="Z575" i="1"/>
  <c r="Z576" i="1" s="1"/>
  <c r="BN575" i="1"/>
  <c r="BP575" i="1"/>
  <c r="Z102" i="1" l="1"/>
  <c r="Z553" i="1"/>
  <c r="Z429" i="1"/>
  <c r="Z453" i="1"/>
  <c r="Z128" i="1"/>
  <c r="Y580" i="1"/>
  <c r="Z26" i="1"/>
  <c r="Z534" i="1"/>
  <c r="Z482" i="1"/>
  <c r="Z326" i="1"/>
  <c r="Z250" i="1"/>
  <c r="Z161" i="1"/>
  <c r="Y582" i="1"/>
  <c r="Z77" i="1"/>
  <c r="Z68" i="1"/>
  <c r="Y578" i="1"/>
  <c r="Y579" i="1"/>
  <c r="Y581" i="1" l="1"/>
  <c r="Z583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<sst xmlns="http://schemas.openxmlformats.org/spreadsheetml/2006/main" count="2708" uniqueCount="971">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</sst>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0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300</v>
      </c>
      <c r="Y35" s="670">
        <f>IFERROR(IF(X35="",0,CEILING((X35/$H35),1)*$H35),"")</f>
        <v>302.40000000000003</v>
      </c>
      <c r="Z35" s="36">
        <f>IFERROR(IF(Y35=0,"",ROUNDUP(Y35/H35,0)*0.01898),"")</f>
        <v>0.53144000000000002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312.08333333333331</v>
      </c>
      <c r="BN35" s="64">
        <f>IFERROR(Y35*I35/H35,"0")</f>
        <v>314.58000000000004</v>
      </c>
      <c r="BO35" s="64">
        <f>IFERROR(1/J35*(X35/H35),"0")</f>
        <v>0.43402777777777773</v>
      </c>
      <c r="BP35" s="64">
        <f>IFERROR(1/J35*(Y35/H35),"0")</f>
        <v>0.4375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27.777777777777775</v>
      </c>
      <c r="Y40" s="671">
        <f>IFERROR(Y35/H35,"0")+IFERROR(Y36/H36,"0")+IFERROR(Y37/H37,"0")+IFERROR(Y38/H38,"0")+IFERROR(Y39/H39,"0")</f>
        <v>28</v>
      </c>
      <c r="Z40" s="671">
        <f>IFERROR(IF(Z35="",0,Z35),"0")+IFERROR(IF(Z36="",0,Z36),"0")+IFERROR(IF(Z37="",0,Z37),"0")+IFERROR(IF(Z38="",0,Z38),"0")+IFERROR(IF(Z39="",0,Z39),"0")</f>
        <v>0.53144000000000002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300</v>
      </c>
      <c r="Y41" s="671">
        <f>IFERROR(SUM(Y35:Y39),"0")</f>
        <v>302.40000000000003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300</v>
      </c>
      <c r="Y49" s="670">
        <f t="shared" si="0"/>
        <v>302.40000000000003</v>
      </c>
      <c r="Z49" s="36">
        <f>IFERROR(IF(Y49=0,"",ROUNDUP(Y49/H49,0)*0.01898),"")</f>
        <v>0.53144000000000002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312.08333333333331</v>
      </c>
      <c r="BN49" s="64">
        <f t="shared" si="2"/>
        <v>314.58000000000004</v>
      </c>
      <c r="BO49" s="64">
        <f t="shared" si="3"/>
        <v>0.43402777777777773</v>
      </c>
      <c r="BP49" s="64">
        <f t="shared" si="4"/>
        <v>0.4375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300</v>
      </c>
      <c r="Y54" s="670">
        <f t="shared" si="0"/>
        <v>301.5</v>
      </c>
      <c r="Z54" s="36">
        <f>IFERROR(IF(Y54=0,"",ROUNDUP(Y54/H54,0)*0.00902),"")</f>
        <v>0.60433999999999999</v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314</v>
      </c>
      <c r="BN54" s="64">
        <f t="shared" si="2"/>
        <v>315.57</v>
      </c>
      <c r="BO54" s="64">
        <f t="shared" si="3"/>
        <v>0.50505050505050508</v>
      </c>
      <c r="BP54" s="64">
        <f t="shared" si="4"/>
        <v>0.50757575757575757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94.444444444444443</v>
      </c>
      <c r="Y55" s="671">
        <f>IFERROR(Y48/H48,"0")+IFERROR(Y49/H49,"0")+IFERROR(Y50/H50,"0")+IFERROR(Y51/H51,"0")+IFERROR(Y52/H52,"0")+IFERROR(Y53/H53,"0")+IFERROR(Y54/H54,"0")</f>
        <v>95</v>
      </c>
      <c r="Z55" s="671">
        <f>IFERROR(IF(Z48="",0,Z48),"0")+IFERROR(IF(Z49="",0,Z49),"0")+IFERROR(IF(Z50="",0,Z50),"0")+IFERROR(IF(Z51="",0,Z51),"0")+IFERROR(IF(Z52="",0,Z52),"0")+IFERROR(IF(Z53="",0,Z53),"0")+IFERROR(IF(Z54="",0,Z54),"0")</f>
        <v>1.13578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600</v>
      </c>
      <c r="Y56" s="671">
        <f>IFERROR(SUM(Y48:Y54),"0")</f>
        <v>603.90000000000009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300</v>
      </c>
      <c r="Y87" s="670">
        <f>IFERROR(IF(X87="",0,CEILING((X87/$H87),1)*$H87),"")</f>
        <v>302.40000000000003</v>
      </c>
      <c r="Z87" s="36">
        <f>IFERROR(IF(Y87=0,"",ROUNDUP(Y87/H87,0)*0.01898),"")</f>
        <v>0.53144000000000002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312.08333333333331</v>
      </c>
      <c r="BN87" s="64">
        <f>IFERROR(Y87*I87/H87,"0")</f>
        <v>314.58000000000004</v>
      </c>
      <c r="BO87" s="64">
        <f>IFERROR(1/J87*(X87/H87),"0")</f>
        <v>0.43402777777777773</v>
      </c>
      <c r="BP87" s="64">
        <f>IFERROR(1/J87*(Y87/H87),"0")</f>
        <v>0.4375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27.777777777777775</v>
      </c>
      <c r="Y90" s="671">
        <f>IFERROR(Y87/H87,"0")+IFERROR(Y88/H88,"0")+IFERROR(Y89/H89,"0")</f>
        <v>28</v>
      </c>
      <c r="Z90" s="671">
        <f>IFERROR(IF(Z87="",0,Z87),"0")+IFERROR(IF(Z88="",0,Z88),"0")+IFERROR(IF(Z89="",0,Z89),"0")</f>
        <v>0.53144000000000002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300</v>
      </c>
      <c r="Y91" s="671">
        <f>IFERROR(SUM(Y87:Y89),"0")</f>
        <v>302.40000000000003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300</v>
      </c>
      <c r="Y94" s="670">
        <f t="shared" si="10"/>
        <v>302.40000000000003</v>
      </c>
      <c r="Z94" s="36">
        <f>IFERROR(IF(Y94=0,"",ROUNDUP(Y94/H94,0)*0.01898),"")</f>
        <v>0.68328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318.53571428571428</v>
      </c>
      <c r="BN94" s="64">
        <f t="shared" si="12"/>
        <v>321.084</v>
      </c>
      <c r="BO94" s="64">
        <f t="shared" si="13"/>
        <v>0.5580357142857143</v>
      </c>
      <c r="BP94" s="64">
        <f t="shared" si="14"/>
        <v>0.5625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450</v>
      </c>
      <c r="Y97" s="670">
        <f t="shared" si="10"/>
        <v>450.90000000000003</v>
      </c>
      <c r="Z97" s="36">
        <f>IFERROR(IF(Y97=0,"",ROUNDUP(Y97/H97,0)*0.00651),"")</f>
        <v>1.08717</v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492</v>
      </c>
      <c r="BN97" s="64">
        <f t="shared" si="12"/>
        <v>492.98399999999998</v>
      </c>
      <c r="BO97" s="64">
        <f t="shared" si="13"/>
        <v>0.91575091575091572</v>
      </c>
      <c r="BP97" s="64">
        <f t="shared" si="14"/>
        <v>0.91758241758241765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50</v>
      </c>
      <c r="Y99" s="670">
        <f t="shared" si="10"/>
        <v>51.48</v>
      </c>
      <c r="Z99" s="36">
        <f>IFERROR(IF(Y99=0,"",ROUNDUP(Y99/H99,0)*0.00651),"")</f>
        <v>0.16925999999999999</v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56.515151515151516</v>
      </c>
      <c r="BN99" s="64">
        <f t="shared" si="12"/>
        <v>58.187999999999995</v>
      </c>
      <c r="BO99" s="64">
        <f t="shared" si="13"/>
        <v>0.13875013875013875</v>
      </c>
      <c r="BP99" s="64">
        <f t="shared" si="14"/>
        <v>0.14285714285714288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227.63347763347764</v>
      </c>
      <c r="Y102" s="671">
        <f>IFERROR(Y93/H93,"0")+IFERROR(Y94/H94,"0")+IFERROR(Y95/H95,"0")+IFERROR(Y96/H96,"0")+IFERROR(Y97/H97,"0")+IFERROR(Y98/H98,"0")+IFERROR(Y99/H99,"0")+IFERROR(Y100/H100,"0")+IFERROR(Y101/H101,"0")</f>
        <v>229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1.9397099999999998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800</v>
      </c>
      <c r="Y103" s="671">
        <f>IFERROR(SUM(Y93:Y101),"0")</f>
        <v>804.78000000000009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250</v>
      </c>
      <c r="Y106" s="670">
        <f>IFERROR(IF(X106="",0,CEILING((X106/$H106),1)*$H106),"")</f>
        <v>259.20000000000005</v>
      </c>
      <c r="Z106" s="36">
        <f>IFERROR(IF(Y106=0,"",ROUNDUP(Y106/H106,0)*0.01898),"")</f>
        <v>0.45552000000000004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260.0694444444444</v>
      </c>
      <c r="BN106" s="64">
        <f>IFERROR(Y106*I106/H106,"0")</f>
        <v>269.64000000000004</v>
      </c>
      <c r="BO106" s="64">
        <f>IFERROR(1/J106*(X106/H106),"0")</f>
        <v>0.36168981481481477</v>
      </c>
      <c r="BP106" s="64">
        <f>IFERROR(1/J106*(Y106/H106),"0")</f>
        <v>0.37500000000000006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50</v>
      </c>
      <c r="Y107" s="670">
        <f>IFERROR(IF(X107="",0,CEILING((X107/$H107),1)*$H107),"")</f>
        <v>52.5</v>
      </c>
      <c r="Z107" s="36">
        <f>IFERROR(IF(Y107=0,"",ROUNDUP(Y107/H107,0)*0.00902),"")</f>
        <v>0.12628</v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52.8</v>
      </c>
      <c r="BN107" s="64">
        <f>IFERROR(Y107*I107/H107,"0")</f>
        <v>55.440000000000005</v>
      </c>
      <c r="BO107" s="64">
        <f>IFERROR(1/J107*(X107/H107),"0")</f>
        <v>0.10101010101010102</v>
      </c>
      <c r="BP107" s="64">
        <f>IFERROR(1/J107*(Y107/H107),"0")</f>
        <v>0.10606060606060606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36.481481481481481</v>
      </c>
      <c r="Y110" s="671">
        <f>IFERROR(Y106/H106,"0")+IFERROR(Y107/H107,"0")+IFERROR(Y108/H108,"0")+IFERROR(Y109/H109,"0")</f>
        <v>38</v>
      </c>
      <c r="Z110" s="671">
        <f>IFERROR(IF(Z106="",0,Z106),"0")+IFERROR(IF(Z107="",0,Z107),"0")+IFERROR(IF(Z108="",0,Z108),"0")+IFERROR(IF(Z109="",0,Z109),"0")</f>
        <v>0.58180000000000009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300</v>
      </c>
      <c r="Y111" s="671">
        <f>IFERROR(SUM(Y106:Y109),"0")</f>
        <v>311.70000000000005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700</v>
      </c>
      <c r="Y121" s="670">
        <f t="shared" si="15"/>
        <v>705.6</v>
      </c>
      <c r="Z121" s="36">
        <f>IFERROR(IF(Y121=0,"",ROUNDUP(Y121/H121,0)*0.01898),"")</f>
        <v>1.59432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742.75</v>
      </c>
      <c r="BN121" s="64">
        <f t="shared" si="17"/>
        <v>748.69200000000001</v>
      </c>
      <c r="BO121" s="64">
        <f t="shared" si="18"/>
        <v>1.3020833333333333</v>
      </c>
      <c r="BP121" s="64">
        <f t="shared" si="19"/>
        <v>1.3125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500</v>
      </c>
      <c r="Y124" s="670">
        <f t="shared" si="15"/>
        <v>502.20000000000005</v>
      </c>
      <c r="Z124" s="36">
        <f t="shared" si="20"/>
        <v>1.21086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546.66666666666663</v>
      </c>
      <c r="BN124" s="64">
        <f t="shared" si="17"/>
        <v>549.072</v>
      </c>
      <c r="BO124" s="64">
        <f t="shared" si="18"/>
        <v>1.0175010175010175</v>
      </c>
      <c r="BP124" s="64">
        <f t="shared" si="19"/>
        <v>1.0219780219780221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268.51851851851848</v>
      </c>
      <c r="Y128" s="671">
        <f>IFERROR(Y119/H119,"0")+IFERROR(Y120/H120,"0")+IFERROR(Y121/H121,"0")+IFERROR(Y122/H122,"0")+IFERROR(Y123/H123,"0")+IFERROR(Y124/H124,"0")+IFERROR(Y125/H125,"0")+IFERROR(Y126/H126,"0")+IFERROR(Y127/H127,"0")</f>
        <v>270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2.80518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1200</v>
      </c>
      <c r="Y129" s="671">
        <f>IFERROR(SUM(Y119:Y127),"0")</f>
        <v>1207.8000000000002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100</v>
      </c>
      <c r="Y137" s="670">
        <f>IFERROR(IF(X137="",0,CEILING((X137/$H137),1)*$H137),"")</f>
        <v>102.4</v>
      </c>
      <c r="Z137" s="36">
        <f>IFERROR(IF(Y137=0,"",ROUNDUP(Y137/H137,0)*0.00651),"")</f>
        <v>0.20832000000000001</v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105.625</v>
      </c>
      <c r="BN137" s="64">
        <f>IFERROR(Y137*I137/H137,"0")</f>
        <v>108.16</v>
      </c>
      <c r="BO137" s="64">
        <f>IFERROR(1/J137*(X137/H137),"0")</f>
        <v>0.1717032967032967</v>
      </c>
      <c r="BP137" s="64">
        <f>IFERROR(1/J137*(Y137/H137),"0")</f>
        <v>0.17582417582417584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31.25</v>
      </c>
      <c r="Y139" s="671">
        <f>IFERROR(Y137/H137,"0")+IFERROR(Y138/H138,"0")</f>
        <v>32</v>
      </c>
      <c r="Z139" s="671">
        <f>IFERROR(IF(Z137="",0,Z137),"0")+IFERROR(IF(Z138="",0,Z138),"0")</f>
        <v>0.20832000000000001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100</v>
      </c>
      <c r="Y140" s="671">
        <f>IFERROR(SUM(Y137:Y138),"0")</f>
        <v>102.4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100</v>
      </c>
      <c r="Y142" s="670">
        <f>IFERROR(IF(X142="",0,CEILING((X142/$H142),1)*$H142),"")</f>
        <v>100.8</v>
      </c>
      <c r="Z142" s="36">
        <f>IFERROR(IF(Y142=0,"",ROUNDUP(Y142/H142,0)*0.00651),"")</f>
        <v>0.23436000000000001</v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109.57142857142858</v>
      </c>
      <c r="BN142" s="64">
        <f>IFERROR(Y142*I142/H142,"0")</f>
        <v>110.44799999999999</v>
      </c>
      <c r="BO142" s="64">
        <f>IFERROR(1/J142*(X142/H142),"0")</f>
        <v>0.19623233908948196</v>
      </c>
      <c r="BP142" s="64">
        <f>IFERROR(1/J142*(Y142/H142),"0")</f>
        <v>0.19780219780219782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35.714285714285715</v>
      </c>
      <c r="Y144" s="671">
        <f>IFERROR(Y142/H142,"0")+IFERROR(Y143/H143,"0")</f>
        <v>36</v>
      </c>
      <c r="Z144" s="671">
        <f>IFERROR(IF(Z142="",0,Z142),"0")+IFERROR(IF(Z143="",0,Z143),"0")</f>
        <v>0.23436000000000001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100</v>
      </c>
      <c r="Y145" s="671">
        <f>IFERROR(SUM(Y142:Y143),"0")</f>
        <v>100.8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150</v>
      </c>
      <c r="Y177" s="670">
        <f t="shared" si="21"/>
        <v>151.20000000000002</v>
      </c>
      <c r="Z177" s="36">
        <f>IFERROR(IF(Y177=0,"",ROUNDUP(Y177/H177,0)*0.00902),"")</f>
        <v>0.32472000000000001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157.5</v>
      </c>
      <c r="BN177" s="64">
        <f t="shared" si="23"/>
        <v>158.76000000000002</v>
      </c>
      <c r="BO177" s="64">
        <f t="shared" si="24"/>
        <v>0.27056277056277056</v>
      </c>
      <c r="BP177" s="64">
        <f t="shared" si="25"/>
        <v>0.27272727272727271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35.714285714285715</v>
      </c>
      <c r="Y184" s="671">
        <f>IFERROR(Y175/H175,"0")+IFERROR(Y176/H176,"0")+IFERROR(Y177/H177,"0")+IFERROR(Y178/H178,"0")+IFERROR(Y179/H179,"0")+IFERROR(Y180/H180,"0")+IFERROR(Y181/H181,"0")+IFERROR(Y182/H182,"0")+IFERROR(Y183/H183,"0")</f>
        <v>36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0.32472000000000001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150</v>
      </c>
      <c r="Y185" s="671">
        <f>IFERROR(SUM(Y175:Y183),"0")</f>
        <v>151.20000000000002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200</v>
      </c>
      <c r="Y198" s="670">
        <f t="shared" ref="Y198:Y205" si="26">IFERROR(IF(X198="",0,CEILING((X198/$H198),1)*$H198),"")</f>
        <v>205.20000000000002</v>
      </c>
      <c r="Z198" s="36">
        <f>IFERROR(IF(Y198=0,"",ROUNDUP(Y198/H198,0)*0.00902),"")</f>
        <v>0.34276000000000001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207.77777777777777</v>
      </c>
      <c r="BN198" s="64">
        <f t="shared" ref="BN198:BN205" si="28">IFERROR(Y198*I198/H198,"0")</f>
        <v>213.18000000000004</v>
      </c>
      <c r="BO198" s="64">
        <f t="shared" ref="BO198:BO205" si="29">IFERROR(1/J198*(X198/H198),"0")</f>
        <v>0.28058361391694725</v>
      </c>
      <c r="BP198" s="64">
        <f t="shared" ref="BP198:BP205" si="30">IFERROR(1/J198*(Y198/H198),"0")</f>
        <v>0.2878787878787879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200</v>
      </c>
      <c r="Y199" s="670">
        <f t="shared" si="26"/>
        <v>205.20000000000002</v>
      </c>
      <c r="Z199" s="36">
        <f>IFERROR(IF(Y199=0,"",ROUNDUP(Y199/H199,0)*0.00902),"")</f>
        <v>0.34276000000000001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207.77777777777777</v>
      </c>
      <c r="BN199" s="64">
        <f t="shared" si="28"/>
        <v>213.18000000000004</v>
      </c>
      <c r="BO199" s="64">
        <f t="shared" si="29"/>
        <v>0.28058361391694725</v>
      </c>
      <c r="BP199" s="64">
        <f t="shared" si="30"/>
        <v>0.2878787878787879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200</v>
      </c>
      <c r="Y200" s="670">
        <f t="shared" si="26"/>
        <v>205.20000000000002</v>
      </c>
      <c r="Z200" s="36">
        <f>IFERROR(IF(Y200=0,"",ROUNDUP(Y200/H200,0)*0.00902),"")</f>
        <v>0.34276000000000001</v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207.77777777777777</v>
      </c>
      <c r="BN200" s="64">
        <f t="shared" si="28"/>
        <v>213.18000000000004</v>
      </c>
      <c r="BO200" s="64">
        <f t="shared" si="29"/>
        <v>0.28058361391694725</v>
      </c>
      <c r="BP200" s="64">
        <f t="shared" si="30"/>
        <v>0.2878787878787879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150</v>
      </c>
      <c r="Y201" s="670">
        <f t="shared" si="26"/>
        <v>151.20000000000002</v>
      </c>
      <c r="Z201" s="36">
        <f>IFERROR(IF(Y201=0,"",ROUNDUP(Y201/H201,0)*0.00902),"")</f>
        <v>0.25256000000000001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155.83333333333331</v>
      </c>
      <c r="BN201" s="64">
        <f t="shared" si="28"/>
        <v>157.08000000000001</v>
      </c>
      <c r="BO201" s="64">
        <f t="shared" si="29"/>
        <v>0.21043771043771042</v>
      </c>
      <c r="BP201" s="64">
        <f t="shared" si="30"/>
        <v>0.21212121212121213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138.88888888888889</v>
      </c>
      <c r="Y206" s="671">
        <f>IFERROR(Y198/H198,"0")+IFERROR(Y199/H199,"0")+IFERROR(Y200/H200,"0")+IFERROR(Y201/H201,"0")+IFERROR(Y202/H202,"0")+IFERROR(Y203/H203,"0")+IFERROR(Y204/H204,"0")+IFERROR(Y205/H205,"0")</f>
        <v>142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1.28084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750</v>
      </c>
      <c r="Y207" s="671">
        <f>IFERROR(SUM(Y198:Y205),"0")</f>
        <v>766.80000000000007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150</v>
      </c>
      <c r="Y209" s="670">
        <f t="shared" ref="Y209:Y217" si="31">IFERROR(IF(X209="",0,CEILING((X209/$H209),1)*$H209),"")</f>
        <v>153.9</v>
      </c>
      <c r="Z209" s="36">
        <f>IFERROR(IF(Y209=0,"",ROUNDUP(Y209/H209,0)*0.01898),"")</f>
        <v>0.36062</v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159.61111111111111</v>
      </c>
      <c r="BN209" s="64">
        <f t="shared" ref="BN209:BN217" si="33">IFERROR(Y209*I209/H209,"0")</f>
        <v>163.761</v>
      </c>
      <c r="BO209" s="64">
        <f t="shared" ref="BO209:BO217" si="34">IFERROR(1/J209*(X209/H209),"0")</f>
        <v>0.28935185185185186</v>
      </c>
      <c r="BP209" s="64">
        <f t="shared" ref="BP209:BP217" si="35">IFERROR(1/J209*(Y209/H209),"0")</f>
        <v>0.296875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150</v>
      </c>
      <c r="Y210" s="670">
        <f t="shared" si="31"/>
        <v>153.9</v>
      </c>
      <c r="Z210" s="36">
        <f>IFERROR(IF(Y210=0,"",ROUNDUP(Y210/H210,0)*0.01898),"")</f>
        <v>0.36062</v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159.2777777777778</v>
      </c>
      <c r="BN210" s="64">
        <f t="shared" si="33"/>
        <v>163.41900000000004</v>
      </c>
      <c r="BO210" s="64">
        <f t="shared" si="34"/>
        <v>0.28935185185185186</v>
      </c>
      <c r="BP210" s="64">
        <f t="shared" si="35"/>
        <v>0.296875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300</v>
      </c>
      <c r="Y211" s="670">
        <f t="shared" si="31"/>
        <v>304.5</v>
      </c>
      <c r="Z211" s="36">
        <f>IFERROR(IF(Y211=0,"",ROUNDUP(Y211/H211,0)*0.01898),"")</f>
        <v>0.6643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317.89655172413796</v>
      </c>
      <c r="BN211" s="64">
        <f t="shared" si="33"/>
        <v>322.66500000000002</v>
      </c>
      <c r="BO211" s="64">
        <f t="shared" si="34"/>
        <v>0.53879310344827591</v>
      </c>
      <c r="BP211" s="64">
        <f t="shared" si="35"/>
        <v>0.546875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350</v>
      </c>
      <c r="Y214" s="670">
        <f t="shared" si="31"/>
        <v>350.4</v>
      </c>
      <c r="Z214" s="36">
        <f t="shared" si="36"/>
        <v>0.95045999999999997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386.75000000000006</v>
      </c>
      <c r="BN214" s="64">
        <f t="shared" si="33"/>
        <v>387.19200000000001</v>
      </c>
      <c r="BO214" s="64">
        <f t="shared" si="34"/>
        <v>0.80128205128205143</v>
      </c>
      <c r="BP214" s="64">
        <f t="shared" si="35"/>
        <v>0.80219780219780223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350</v>
      </c>
      <c r="Y215" s="670">
        <f t="shared" si="31"/>
        <v>350.4</v>
      </c>
      <c r="Z215" s="36">
        <f t="shared" si="36"/>
        <v>0.95045999999999997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386.75000000000006</v>
      </c>
      <c r="BN215" s="64">
        <f t="shared" si="33"/>
        <v>387.19200000000001</v>
      </c>
      <c r="BO215" s="64">
        <f t="shared" si="34"/>
        <v>0.80128205128205143</v>
      </c>
      <c r="BP215" s="64">
        <f t="shared" si="35"/>
        <v>0.80219780219780223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50</v>
      </c>
      <c r="Y216" s="670">
        <f t="shared" si="31"/>
        <v>50.4</v>
      </c>
      <c r="Z216" s="36">
        <f t="shared" si="36"/>
        <v>0.13671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55.25</v>
      </c>
      <c r="BN216" s="64">
        <f t="shared" si="33"/>
        <v>55.692</v>
      </c>
      <c r="BO216" s="64">
        <f t="shared" si="34"/>
        <v>0.11446886446886449</v>
      </c>
      <c r="BP216" s="64">
        <f t="shared" si="35"/>
        <v>0.11538461538461539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250</v>
      </c>
      <c r="Y217" s="670">
        <f t="shared" si="31"/>
        <v>252</v>
      </c>
      <c r="Z217" s="36">
        <f t="shared" si="36"/>
        <v>0.68354999999999999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276.875</v>
      </c>
      <c r="BN217" s="64">
        <f t="shared" si="33"/>
        <v>279.09000000000003</v>
      </c>
      <c r="BO217" s="64">
        <f t="shared" si="34"/>
        <v>0.57234432234432242</v>
      </c>
      <c r="BP217" s="64">
        <f t="shared" si="35"/>
        <v>0.57692307692307698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488.18646232439335</v>
      </c>
      <c r="Y218" s="671">
        <f>IFERROR(Y209/H209,"0")+IFERROR(Y210/H210,"0")+IFERROR(Y211/H211,"0")+IFERROR(Y212/H212,"0")+IFERROR(Y213/H213,"0")+IFERROR(Y214/H214,"0")+IFERROR(Y215/H215,"0")+IFERROR(Y216/H216,"0")+IFERROR(Y217/H217,"0")</f>
        <v>491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4.1067200000000001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1600</v>
      </c>
      <c r="Y219" s="671">
        <f>IFERROR(SUM(Y209:Y217),"0")</f>
        <v>1615.5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100</v>
      </c>
      <c r="Y244" s="670">
        <f t="shared" ref="Y244:Y249" si="42">IFERROR(IF(X244="",0,CEILING((X244/$H244),1)*$H244),"")</f>
        <v>108</v>
      </c>
      <c r="Z244" s="36">
        <f>IFERROR(IF(Y244=0,"",ROUNDUP(Y244/H244,0)*0.01898),"")</f>
        <v>0.1898</v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104.02777777777777</v>
      </c>
      <c r="BN244" s="64">
        <f t="shared" ref="BN244:BN249" si="44">IFERROR(Y244*I244/H244,"0")</f>
        <v>112.34999999999998</v>
      </c>
      <c r="BO244" s="64">
        <f t="shared" ref="BO244:BO249" si="45">IFERROR(1/J244*(X244/H244),"0")</f>
        <v>0.14467592592592593</v>
      </c>
      <c r="BP244" s="64">
        <f t="shared" ref="BP244:BP249" si="46">IFERROR(1/J244*(Y244/H244),"0")</f>
        <v>0.15625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100</v>
      </c>
      <c r="Y246" s="670">
        <f t="shared" si="42"/>
        <v>108</v>
      </c>
      <c r="Z246" s="36">
        <f>IFERROR(IF(Y246=0,"",ROUNDUP(Y246/H246,0)*0.02039),"")</f>
        <v>0.20389999999999997</v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104.44444444444444</v>
      </c>
      <c r="BN246" s="64">
        <f t="shared" si="44"/>
        <v>112.8</v>
      </c>
      <c r="BO246" s="64">
        <f t="shared" si="45"/>
        <v>0.19290123456790123</v>
      </c>
      <c r="BP246" s="64">
        <f t="shared" si="46"/>
        <v>0.20833333333333331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18.518518518518519</v>
      </c>
      <c r="Y250" s="671">
        <f>IFERROR(Y244/H244,"0")+IFERROR(Y245/H245,"0")+IFERROR(Y246/H246,"0")+IFERROR(Y247/H247,"0")+IFERROR(Y248/H248,"0")+IFERROR(Y249/H249,"0")</f>
        <v>20</v>
      </c>
      <c r="Z250" s="671">
        <f>IFERROR(IF(Z244="",0,Z244),"0")+IFERROR(IF(Z245="",0,Z245),"0")+IFERROR(IF(Z246="",0,Z246),"0")+IFERROR(IF(Z247="",0,Z247),"0")+IFERROR(IF(Z248="",0,Z248),"0")+IFERROR(IF(Z249="",0,Z249),"0")</f>
        <v>0.39369999999999994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200</v>
      </c>
      <c r="Y251" s="671">
        <f>IFERROR(SUM(Y244:Y249),"0")</f>
        <v>216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100</v>
      </c>
      <c r="Y268" s="670">
        <f>IFERROR(IF(X268="",0,CEILING((X268/$H268),1)*$H268),"")</f>
        <v>100.8</v>
      </c>
      <c r="Z268" s="36">
        <f>IFERROR(IF(Y268=0,"",ROUNDUP(Y268/H268,0)*0.00651),"")</f>
        <v>0.27342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110.5</v>
      </c>
      <c r="BN268" s="64">
        <f>IFERROR(Y268*I268/H268,"0")</f>
        <v>111.384</v>
      </c>
      <c r="BO268" s="64">
        <f>IFERROR(1/J268*(X268/H268),"0")</f>
        <v>0.22893772893772898</v>
      </c>
      <c r="BP268" s="64">
        <f>IFERROR(1/J268*(Y268/H268),"0")</f>
        <v>0.23076923076923078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41.666666666666671</v>
      </c>
      <c r="Y271" s="671">
        <f>IFERROR(Y266/H266,"0")+IFERROR(Y267/H267,"0")+IFERROR(Y268/H268,"0")+IFERROR(Y269/H269,"0")+IFERROR(Y270/H270,"0")</f>
        <v>42</v>
      </c>
      <c r="Z271" s="671">
        <f>IFERROR(IF(Z266="",0,Z266),"0")+IFERROR(IF(Z267="",0,Z267),"0")+IFERROR(IF(Z268="",0,Z268),"0")+IFERROR(IF(Z269="",0,Z269),"0")+IFERROR(IF(Z270="",0,Z270),"0")</f>
        <v>0.27342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100</v>
      </c>
      <c r="Y272" s="671">
        <f>IFERROR(SUM(Y266:Y270),"0")</f>
        <v>100.8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200</v>
      </c>
      <c r="Y321" s="670">
        <f>IFERROR(IF(X321="",0,CEILING((X321/$H321),1)*$H321),"")</f>
        <v>202.79999999999998</v>
      </c>
      <c r="Z321" s="36">
        <f>IFERROR(IF(Y321=0,"",ROUNDUP(Y321/H321,0)*0.01898),"")</f>
        <v>0.49348000000000003</v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213.15384615384619</v>
      </c>
      <c r="BN321" s="64">
        <f>IFERROR(Y321*I321/H321,"0")</f>
        <v>216.13799999999998</v>
      </c>
      <c r="BO321" s="64">
        <f>IFERROR(1/J321*(X321/H321),"0")</f>
        <v>0.40064102564102566</v>
      </c>
      <c r="BP321" s="64">
        <f>IFERROR(1/J321*(Y321/H321),"0")</f>
        <v>0.40625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25.641025641025642</v>
      </c>
      <c r="Y326" s="671">
        <f>IFERROR(Y321/H321,"0")+IFERROR(Y322/H322,"0")+IFERROR(Y323/H323,"0")+IFERROR(Y324/H324,"0")+IFERROR(Y325/H325,"0")</f>
        <v>26</v>
      </c>
      <c r="Z326" s="671">
        <f>IFERROR(IF(Z321="",0,Z321),"0")+IFERROR(IF(Z322="",0,Z322),"0")+IFERROR(IF(Z323="",0,Z323),"0")+IFERROR(IF(Z324="",0,Z324),"0")+IFERROR(IF(Z325="",0,Z325),"0")</f>
        <v>0.49348000000000003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200</v>
      </c>
      <c r="Y327" s="671">
        <f>IFERROR(SUM(Y321:Y325),"0")</f>
        <v>202.79999999999998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200</v>
      </c>
      <c r="Y330" s="670">
        <f>IFERROR(IF(X330="",0,CEILING((X330/$H330),1)*$H330),"")</f>
        <v>202.79999999999998</v>
      </c>
      <c r="Z330" s="36">
        <f>IFERROR(IF(Y330=0,"",ROUNDUP(Y330/H330,0)*0.01898),"")</f>
        <v>0.49348000000000003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213.30769230769235</v>
      </c>
      <c r="BN330" s="64">
        <f>IFERROR(Y330*I330/H330,"0")</f>
        <v>216.29400000000001</v>
      </c>
      <c r="BO330" s="64">
        <f>IFERROR(1/J330*(X330/H330),"0")</f>
        <v>0.40064102564102566</v>
      </c>
      <c r="BP330" s="64">
        <f>IFERROR(1/J330*(Y330/H330),"0")</f>
        <v>0.40625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25.641025641025642</v>
      </c>
      <c r="Y332" s="671">
        <f>IFERROR(Y329/H329,"0")+IFERROR(Y330/H330,"0")+IFERROR(Y331/H331,"0")</f>
        <v>26</v>
      </c>
      <c r="Z332" s="671">
        <f>IFERROR(IF(Z329="",0,Z329),"0")+IFERROR(IF(Z330="",0,Z330),"0")+IFERROR(IF(Z331="",0,Z331),"0")</f>
        <v>0.49348000000000003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200</v>
      </c>
      <c r="Y333" s="671">
        <f>IFERROR(SUM(Y329:Y331),"0")</f>
        <v>202.79999999999998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150</v>
      </c>
      <c r="Y354" s="670">
        <f>IFERROR(IF(X354="",0,CEILING((X354/$H354),1)*$H354),"")</f>
        <v>151.20000000000002</v>
      </c>
      <c r="Z354" s="36">
        <f>IFERROR(IF(Y354=0,"",ROUNDUP(Y354/H354,0)*0.00651),"")</f>
        <v>0.46872000000000003</v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167.99999999999997</v>
      </c>
      <c r="BN354" s="64">
        <f>IFERROR(Y354*I354/H354,"0")</f>
        <v>169.34399999999999</v>
      </c>
      <c r="BO354" s="64">
        <f>IFERROR(1/J354*(X354/H354),"0")</f>
        <v>0.39246467817896391</v>
      </c>
      <c r="BP354" s="64">
        <f>IFERROR(1/J354*(Y354/H354),"0")</f>
        <v>0.39560439560439564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100</v>
      </c>
      <c r="Y355" s="670">
        <f>IFERROR(IF(X355="",0,CEILING((X355/$H355),1)*$H355),"")</f>
        <v>100.80000000000001</v>
      </c>
      <c r="Z355" s="36">
        <f>IFERROR(IF(Y355=0,"",ROUNDUP(Y355/H355,0)*0.00651),"")</f>
        <v>0.31247999999999998</v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111.42857142857143</v>
      </c>
      <c r="BN355" s="64">
        <f>IFERROR(Y355*I355/H355,"0")</f>
        <v>112.32000000000001</v>
      </c>
      <c r="BO355" s="64">
        <f>IFERROR(1/J355*(X355/H355),"0")</f>
        <v>0.26164311878597596</v>
      </c>
      <c r="BP355" s="64">
        <f>IFERROR(1/J355*(Y355/H355),"0")</f>
        <v>0.26373626373626374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119.04761904761905</v>
      </c>
      <c r="Y356" s="671">
        <f>IFERROR(Y353/H353,"0")+IFERROR(Y354/H354,"0")+IFERROR(Y355/H355,"0")</f>
        <v>120</v>
      </c>
      <c r="Z356" s="671">
        <f>IFERROR(IF(Z353="",0,Z353),"0")+IFERROR(IF(Z354="",0,Z354),"0")+IFERROR(IF(Z355="",0,Z355),"0")</f>
        <v>0.78120000000000001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250</v>
      </c>
      <c r="Y357" s="671">
        <f>IFERROR(SUM(Y353:Y355),"0")</f>
        <v>252.00000000000003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500</v>
      </c>
      <c r="Y361" s="670">
        <f t="shared" ref="Y361:Y370" si="52">IFERROR(IF(X361="",0,CEILING((X361/$H361),1)*$H361),"")</f>
        <v>510</v>
      </c>
      <c r="Z361" s="36">
        <f>IFERROR(IF(Y361=0,"",ROUNDUP(Y361/H361,0)*0.02039),"")</f>
        <v>0.69325999999999999</v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516</v>
      </c>
      <c r="BN361" s="64">
        <f t="shared" ref="BN361:BN370" si="54">IFERROR(Y361*I361/H361,"0")</f>
        <v>526.32000000000005</v>
      </c>
      <c r="BO361" s="64">
        <f t="shared" ref="BO361:BO370" si="55">IFERROR(1/J361*(X361/H361),"0")</f>
        <v>0.69444444444444442</v>
      </c>
      <c r="BP361" s="64">
        <f t="shared" ref="BP361:BP370" si="56">IFERROR(1/J361*(Y361/H361),"0")</f>
        <v>0.70833333333333326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600</v>
      </c>
      <c r="Y367" s="670">
        <f t="shared" si="52"/>
        <v>600</v>
      </c>
      <c r="Z367" s="36">
        <f>IFERROR(IF(Y367=0,"",ROUNDUP(Y367/H367,0)*0.02175),"")</f>
        <v>0.86999999999999988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619.20000000000005</v>
      </c>
      <c r="BN367" s="64">
        <f t="shared" si="54"/>
        <v>619.20000000000005</v>
      </c>
      <c r="BO367" s="64">
        <f t="shared" si="55"/>
        <v>0.83333333333333326</v>
      </c>
      <c r="BP367" s="64">
        <f t="shared" si="56"/>
        <v>0.83333333333333326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73.333333333333343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74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1.5632599999999999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1100</v>
      </c>
      <c r="Y372" s="671">
        <f>IFERROR(SUM(Y361:Y370),"0")</f>
        <v>1110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500</v>
      </c>
      <c r="Y374" s="670">
        <f>IFERROR(IF(X374="",0,CEILING((X374/$H374),1)*$H374),"")</f>
        <v>510</v>
      </c>
      <c r="Z374" s="36">
        <f>IFERROR(IF(Y374=0,"",ROUNDUP(Y374/H374,0)*0.02175),"")</f>
        <v>0.73949999999999994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516</v>
      </c>
      <c r="BN374" s="64">
        <f>IFERROR(Y374*I374/H374,"0")</f>
        <v>526.32000000000005</v>
      </c>
      <c r="BO374" s="64">
        <f>IFERROR(1/J374*(X374/H374),"0")</f>
        <v>0.69444444444444442</v>
      </c>
      <c r="BP374" s="64">
        <f>IFERROR(1/J374*(Y374/H374),"0")</f>
        <v>0.70833333333333326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33.333333333333336</v>
      </c>
      <c r="Y376" s="671">
        <f>IFERROR(Y374/H374,"0")+IFERROR(Y375/H375,"0")</f>
        <v>34</v>
      </c>
      <c r="Z376" s="671">
        <f>IFERROR(IF(Z374="",0,Z374),"0")+IFERROR(IF(Z375="",0,Z375),"0")</f>
        <v>0.73949999999999994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500</v>
      </c>
      <c r="Y377" s="671">
        <f>IFERROR(SUM(Y374:Y375),"0")</f>
        <v>510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200</v>
      </c>
      <c r="Y384" s="670">
        <f>IFERROR(IF(X384="",0,CEILING((X384/$H384),1)*$H384),"")</f>
        <v>207</v>
      </c>
      <c r="Z384" s="36">
        <f>IFERROR(IF(Y384=0,"",ROUNDUP(Y384/H384,0)*0.01898),"")</f>
        <v>0.43653999999999998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211.53333333333333</v>
      </c>
      <c r="BN384" s="64">
        <f>IFERROR(Y384*I384/H384,"0")</f>
        <v>218.93700000000001</v>
      </c>
      <c r="BO384" s="64">
        <f>IFERROR(1/J384*(X384/H384),"0")</f>
        <v>0.34722222222222221</v>
      </c>
      <c r="BP384" s="64">
        <f>IFERROR(1/J384*(Y384/H384),"0")</f>
        <v>0.359375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22.222222222222221</v>
      </c>
      <c r="Y385" s="671">
        <f>IFERROR(Y384/H384,"0")</f>
        <v>23</v>
      </c>
      <c r="Z385" s="671">
        <f>IFERROR(IF(Z384="",0,Z384),"0")</f>
        <v>0.43653999999999998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200</v>
      </c>
      <c r="Y386" s="671">
        <f>IFERROR(SUM(Y384:Y384),"0")</f>
        <v>207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100</v>
      </c>
      <c r="Y393" s="670">
        <f t="shared" si="57"/>
        <v>108</v>
      </c>
      <c r="Z393" s="36">
        <f>IFERROR(IF(Y393=0,"",ROUNDUP(Y393/H393,0)*0.01898),"")</f>
        <v>0.17082</v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103.625</v>
      </c>
      <c r="BN393" s="64">
        <f t="shared" si="59"/>
        <v>111.91500000000001</v>
      </c>
      <c r="BO393" s="64">
        <f t="shared" si="60"/>
        <v>0.13020833333333334</v>
      </c>
      <c r="BP393" s="64">
        <f t="shared" si="61"/>
        <v>0.140625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8.3333333333333339</v>
      </c>
      <c r="Y395" s="671">
        <f>IFERROR(Y389/H389,"0")+IFERROR(Y390/H390,"0")+IFERROR(Y391/H391,"0")+IFERROR(Y392/H392,"0")+IFERROR(Y393/H393,"0")+IFERROR(Y394/H394,"0")</f>
        <v>9</v>
      </c>
      <c r="Z395" s="671">
        <f>IFERROR(IF(Z389="",0,Z389),"0")+IFERROR(IF(Z390="",0,Z390),"0")+IFERROR(IF(Z391="",0,Z391),"0")+IFERROR(IF(Z392="",0,Z392),"0")+IFERROR(IF(Z393="",0,Z393),"0")+IFERROR(IF(Z394="",0,Z394),"0")</f>
        <v>0.17082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100</v>
      </c>
      <c r="Y396" s="671">
        <f>IFERROR(SUM(Y389:Y394),"0")</f>
        <v>108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1000</v>
      </c>
      <c r="Y403" s="670">
        <f>IFERROR(IF(X403="",0,CEILING((X403/$H403),1)*$H403),"")</f>
        <v>1008</v>
      </c>
      <c r="Z403" s="36">
        <f>IFERROR(IF(Y403=0,"",ROUNDUP(Y403/H403,0)*0.01898),"")</f>
        <v>2.1257600000000001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1057.6666666666667</v>
      </c>
      <c r="BN403" s="64">
        <f>IFERROR(Y403*I403/H403,"0")</f>
        <v>1066.1279999999999</v>
      </c>
      <c r="BO403" s="64">
        <f>IFERROR(1/J403*(X403/H403),"0")</f>
        <v>1.7361111111111112</v>
      </c>
      <c r="BP403" s="64">
        <f>IFERROR(1/J403*(Y403/H403),"0")</f>
        <v>1.75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500</v>
      </c>
      <c r="Y406" s="670">
        <f>IFERROR(IF(X406="",0,CEILING((X406/$H406),1)*$H406),"")</f>
        <v>501.59999999999997</v>
      </c>
      <c r="Z406" s="36">
        <f>IFERROR(IF(Y406=0,"",ROUNDUP(Y406/H406,0)*0.00651),"")</f>
        <v>1.36059</v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555</v>
      </c>
      <c r="BN406" s="64">
        <f>IFERROR(Y406*I406/H406,"0")</f>
        <v>556.77600000000007</v>
      </c>
      <c r="BO406" s="64">
        <f>IFERROR(1/J406*(X406/H406),"0")</f>
        <v>1.1446886446886448</v>
      </c>
      <c r="BP406" s="64">
        <f>IFERROR(1/J406*(Y406/H406),"0")</f>
        <v>1.1483516483516485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319.44444444444446</v>
      </c>
      <c r="Y408" s="671">
        <f>IFERROR(Y403/H403,"0")+IFERROR(Y404/H404,"0")+IFERROR(Y405/H405,"0")+IFERROR(Y406/H406,"0")+IFERROR(Y407/H407,"0")</f>
        <v>321</v>
      </c>
      <c r="Z408" s="671">
        <f>IFERROR(IF(Z403="",0,Z403),"0")+IFERROR(IF(Z404="",0,Z404),"0")+IFERROR(IF(Z405="",0,Z405),"0")+IFERROR(IF(Z406="",0,Z406),"0")+IFERROR(IF(Z407="",0,Z407),"0")</f>
        <v>3.4863499999999998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1500</v>
      </c>
      <c r="Y409" s="671">
        <f>IFERROR(SUM(Y403:Y407),"0")</f>
        <v>1509.6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1000</v>
      </c>
      <c r="Y469" s="670">
        <f t="shared" si="68"/>
        <v>1003.2</v>
      </c>
      <c r="Z469" s="36">
        <f>IFERROR(IF(Y469=0,"",ROUNDUP(Y469/H469,0)*0.01196),"")</f>
        <v>2.2724000000000002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1068.1818181818182</v>
      </c>
      <c r="BN469" s="64">
        <f t="shared" si="70"/>
        <v>1071.5999999999999</v>
      </c>
      <c r="BO469" s="64">
        <f t="shared" si="71"/>
        <v>1.821095571095571</v>
      </c>
      <c r="BP469" s="64">
        <f t="shared" si="72"/>
        <v>1.8269230769230771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1000</v>
      </c>
      <c r="Y470" s="670">
        <f t="shared" si="68"/>
        <v>1003.2</v>
      </c>
      <c r="Z470" s="36">
        <f>IFERROR(IF(Y470=0,"",ROUNDUP(Y470/H470,0)*0.01196),"")</f>
        <v>2.2724000000000002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1068.1818181818182</v>
      </c>
      <c r="BN470" s="64">
        <f t="shared" si="70"/>
        <v>1071.5999999999999</v>
      </c>
      <c r="BO470" s="64">
        <f t="shared" si="71"/>
        <v>1.821095571095571</v>
      </c>
      <c r="BP470" s="64">
        <f t="shared" si="72"/>
        <v>1.8269230769230771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300</v>
      </c>
      <c r="Y479" s="670">
        <f t="shared" si="68"/>
        <v>302.40000000000003</v>
      </c>
      <c r="Z479" s="36">
        <f>IFERROR(IF(Y479=0,"",ROUNDUP(Y479/H479,0)*0.00902),"")</f>
        <v>0.75768000000000002</v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317.5</v>
      </c>
      <c r="BN479" s="64">
        <f t="shared" si="70"/>
        <v>320.04000000000008</v>
      </c>
      <c r="BO479" s="64">
        <f t="shared" si="71"/>
        <v>0.63131313131313127</v>
      </c>
      <c r="BP479" s="64">
        <f t="shared" si="72"/>
        <v>0.63636363636363646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462.12121212121207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464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5.3024800000000001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2300</v>
      </c>
      <c r="Y483" s="671">
        <f>IFERROR(SUM(Y467:Y481),"0")</f>
        <v>2308.8000000000002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1000</v>
      </c>
      <c r="Y485" s="670">
        <f>IFERROR(IF(X485="",0,CEILING((X485/$H485),1)*$H485),"")</f>
        <v>1003.2</v>
      </c>
      <c r="Z485" s="36">
        <f>IFERROR(IF(Y485=0,"",ROUNDUP(Y485/H485,0)*0.01196),"")</f>
        <v>2.2724000000000002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1068.1818181818182</v>
      </c>
      <c r="BN485" s="64">
        <f>IFERROR(Y485*I485/H485,"0")</f>
        <v>1071.5999999999999</v>
      </c>
      <c r="BO485" s="64">
        <f>IFERROR(1/J485*(X485/H485),"0")</f>
        <v>1.821095571095571</v>
      </c>
      <c r="BP485" s="64">
        <f>IFERROR(1/J485*(Y485/H485),"0")</f>
        <v>1.8269230769230771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189.39393939393938</v>
      </c>
      <c r="Y489" s="671">
        <f>IFERROR(Y485/H485,"0")+IFERROR(Y486/H486,"0")+IFERROR(Y487/H487,"0")+IFERROR(Y488/H488,"0")</f>
        <v>190</v>
      </c>
      <c r="Z489" s="671">
        <f>IFERROR(IF(Z485="",0,Z485),"0")+IFERROR(IF(Z486="",0,Z486),"0")+IFERROR(IF(Z487="",0,Z487),"0")+IFERROR(IF(Z488="",0,Z488),"0")</f>
        <v>2.2724000000000002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1000</v>
      </c>
      <c r="Y490" s="671">
        <f>IFERROR(SUM(Y485:Y488),"0")</f>
        <v>1003.2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500</v>
      </c>
      <c r="Y492" s="670">
        <f t="shared" ref="Y492:Y503" si="73">IFERROR(IF(X492="",0,CEILING((X492/$H492),1)*$H492),"")</f>
        <v>501.6</v>
      </c>
      <c r="Z492" s="36">
        <f>IFERROR(IF(Y492=0,"",ROUNDUP(Y492/H492,0)*0.01196),"")</f>
        <v>1.1362000000000001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534.09090909090912</v>
      </c>
      <c r="BN492" s="64">
        <f t="shared" ref="BN492:BN503" si="75">IFERROR(Y492*I492/H492,"0")</f>
        <v>535.79999999999995</v>
      </c>
      <c r="BO492" s="64">
        <f t="shared" ref="BO492:BO503" si="76">IFERROR(1/J492*(X492/H492),"0")</f>
        <v>0.91054778554778548</v>
      </c>
      <c r="BP492" s="64">
        <f t="shared" ref="BP492:BP503" si="77">IFERROR(1/J492*(Y492/H492),"0")</f>
        <v>0.91346153846153855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200</v>
      </c>
      <c r="Y493" s="670">
        <f t="shared" si="73"/>
        <v>200.64000000000001</v>
      </c>
      <c r="Z493" s="36">
        <f>IFERROR(IF(Y493=0,"",ROUNDUP(Y493/H493,0)*0.01196),"")</f>
        <v>0.45448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213.63636363636363</v>
      </c>
      <c r="BN493" s="64">
        <f t="shared" si="75"/>
        <v>214.32</v>
      </c>
      <c r="BO493" s="64">
        <f t="shared" si="76"/>
        <v>0.36421911421911418</v>
      </c>
      <c r="BP493" s="64">
        <f t="shared" si="77"/>
        <v>0.36538461538461542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700</v>
      </c>
      <c r="Y494" s="670">
        <f t="shared" si="73"/>
        <v>702.24</v>
      </c>
      <c r="Z494" s="36">
        <f>IFERROR(IF(Y494=0,"",ROUNDUP(Y494/H494,0)*0.01196),"")</f>
        <v>1.5906800000000001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747.72727272727275</v>
      </c>
      <c r="BN494" s="64">
        <f t="shared" si="75"/>
        <v>750.11999999999989</v>
      </c>
      <c r="BO494" s="64">
        <f t="shared" si="76"/>
        <v>1.2747668997668997</v>
      </c>
      <c r="BP494" s="64">
        <f t="shared" si="77"/>
        <v>1.278846153846154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265.15151515151513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266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3.1813600000000002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1400</v>
      </c>
      <c r="Y505" s="671">
        <f>IFERROR(SUM(Y492:Y503),"0")</f>
        <v>1404.48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300</v>
      </c>
      <c r="Y549" s="670">
        <f t="shared" si="88"/>
        <v>304.2</v>
      </c>
      <c r="Z549" s="36">
        <f>IFERROR(IF(Y549=0,"",ROUNDUP(Y549/H549,0)*0.01898),"")</f>
        <v>0.74021999999999999</v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319.96153846153851</v>
      </c>
      <c r="BN549" s="64">
        <f t="shared" si="90"/>
        <v>324.44100000000003</v>
      </c>
      <c r="BO549" s="64">
        <f t="shared" si="91"/>
        <v>0.60096153846153844</v>
      </c>
      <c r="BP549" s="64">
        <f t="shared" si="92"/>
        <v>0.609375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38.46153846153846</v>
      </c>
      <c r="Y553" s="671">
        <f>IFERROR(Y547/H547,"0")+IFERROR(Y548/H548,"0")+IFERROR(Y549/H549,"0")+IFERROR(Y550/H550,"0")+IFERROR(Y551/H551,"0")+IFERROR(Y552/H552,"0")</f>
        <v>39</v>
      </c>
      <c r="Z553" s="671">
        <f>IFERROR(IF(Z547="",0,Z547),"0")+IFERROR(IF(Z548="",0,Z548),"0")+IFERROR(IF(Z549="",0,Z549),"0")+IFERROR(IF(Z550="",0,Z550),"0")+IFERROR(IF(Z551="",0,Z551),"0")+IFERROR(IF(Z552="",0,Z552),"0")</f>
        <v>0.74021999999999999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300</v>
      </c>
      <c r="Y554" s="671">
        <f>IFERROR(SUM(Y547:Y552),"0")</f>
        <v>304.2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15550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15709.360000000004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16555.209383336965</v>
      </c>
      <c r="Y579" s="671">
        <f>IFERROR(SUM(BN22:BN575),"0")</f>
        <v>16723.156000000003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29</v>
      </c>
      <c r="Y580" s="38">
        <f>ROUNDUP(SUM(BP22:BP575),0)</f>
        <v>29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17280.209383336965</v>
      </c>
      <c r="Y581" s="671">
        <f>GrossWeightTotalR+PalletQtyTotalR*25</f>
        <v>17448.156000000003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3054.6971275850583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3079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34.008519999999997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302.40000000000003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603.90000000000009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1107.18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1519.5</v>
      </c>
      <c r="G588" s="46">
        <f>IFERROR(Y137*1,"0")+IFERROR(Y138*1,"0")+IFERROR(Y142*1,"0")+IFERROR(Y143*1,"0")+IFERROR(Y147*1,"0")+IFERROR(Y148*1,"0")</f>
        <v>203.2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151.20000000000002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2382.3000000000002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216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100.8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405.59999999999997</v>
      </c>
      <c r="U588" s="46">
        <f>IFERROR(Y349*1,"0")+IFERROR(Y353*1,"0")+IFERROR(Y354*1,"0")+IFERROR(Y355*1,"0")</f>
        <v>252.00000000000003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1827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1617.6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4716.4799999999996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304.2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2025-03-28T06:08:31Z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