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Новороссийск\"/>
    </mc:Choice>
  </mc:AlternateContent>
  <xr:revisionPtr revIDLastSave="0" documentId="13_ncr:1_{8CC1A4FC-CED6-4193-A1EF-22CA9202F1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Лист1!$A$2:$R$67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" l="1"/>
  <c r="C64" i="1"/>
  <c r="N64" i="1" s="1"/>
  <c r="N63" i="1"/>
  <c r="C65" i="1"/>
  <c r="N65" i="1"/>
  <c r="C6" i="1"/>
  <c r="C7" i="1"/>
  <c r="N7" i="1" s="1"/>
  <c r="C8" i="1"/>
  <c r="C9" i="1"/>
  <c r="C10" i="1"/>
  <c r="C11" i="1"/>
  <c r="N11" i="1" s="1"/>
  <c r="C12" i="1"/>
  <c r="C13" i="1"/>
  <c r="C14" i="1"/>
  <c r="C5" i="1"/>
  <c r="N9" i="1"/>
  <c r="N13" i="1"/>
  <c r="N5" i="1"/>
  <c r="N6" i="1"/>
  <c r="N8" i="1"/>
  <c r="N10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6" i="1"/>
  <c r="N67" i="1"/>
  <c r="C67" i="1"/>
  <c r="C66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M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O42" i="1" s="1"/>
  <c r="J43" i="1"/>
  <c r="J44" i="1"/>
  <c r="O44" i="1" s="1"/>
  <c r="J45" i="1"/>
  <c r="J46" i="1"/>
  <c r="O46" i="1" s="1"/>
  <c r="J47" i="1"/>
  <c r="J48" i="1"/>
  <c r="O48" i="1" s="1"/>
  <c r="J49" i="1"/>
  <c r="J50" i="1"/>
  <c r="O50" i="1" s="1"/>
  <c r="J51" i="1"/>
  <c r="J52" i="1"/>
  <c r="J53" i="1"/>
  <c r="J54" i="1"/>
  <c r="O54" i="1" s="1"/>
  <c r="J55" i="1"/>
  <c r="J56" i="1"/>
  <c r="O56" i="1" s="1"/>
  <c r="J57" i="1"/>
  <c r="J58" i="1"/>
  <c r="O58" i="1" s="1"/>
  <c r="J59" i="1"/>
  <c r="J60" i="1"/>
  <c r="O60" i="1" s="1"/>
  <c r="J61" i="1"/>
  <c r="J62" i="1"/>
  <c r="O62" i="1" s="1"/>
  <c r="J63" i="1"/>
  <c r="J64" i="1"/>
  <c r="O64" i="1" s="1"/>
  <c r="J65" i="1"/>
  <c r="J66" i="1"/>
  <c r="O66" i="1" s="1"/>
  <c r="J67" i="1"/>
  <c r="J5" i="1"/>
  <c r="O52" i="1" l="1"/>
  <c r="O67" i="1"/>
  <c r="O65" i="1"/>
  <c r="Q65" i="1" s="1"/>
  <c r="R65" i="1" s="1"/>
  <c r="O63" i="1"/>
  <c r="Q63" i="1" s="1"/>
  <c r="R63" i="1" s="1"/>
  <c r="O61" i="1"/>
  <c r="O59" i="1"/>
  <c r="Q59" i="1" s="1"/>
  <c r="R59" i="1" s="1"/>
  <c r="O57" i="1"/>
  <c r="O55" i="1"/>
  <c r="Q55" i="1" s="1"/>
  <c r="R55" i="1" s="1"/>
  <c r="O53" i="1"/>
  <c r="O51" i="1"/>
  <c r="Q51" i="1" s="1"/>
  <c r="R51" i="1" s="1"/>
  <c r="O49" i="1"/>
  <c r="O47" i="1"/>
  <c r="Q47" i="1" s="1"/>
  <c r="R47" i="1" s="1"/>
  <c r="O45" i="1"/>
  <c r="O43" i="1"/>
  <c r="Q43" i="1" s="1"/>
  <c r="R43" i="1" s="1"/>
  <c r="O41" i="1"/>
  <c r="O39" i="1"/>
  <c r="Q39" i="1" s="1"/>
  <c r="R39" i="1" s="1"/>
  <c r="O37" i="1"/>
  <c r="O33" i="1"/>
  <c r="O31" i="1"/>
  <c r="Q31" i="1" s="1"/>
  <c r="R31" i="1" s="1"/>
  <c r="O29" i="1"/>
  <c r="O27" i="1"/>
  <c r="Q27" i="1" s="1"/>
  <c r="R27" i="1" s="1"/>
  <c r="O25" i="1"/>
  <c r="O23" i="1"/>
  <c r="Q23" i="1" s="1"/>
  <c r="R23" i="1" s="1"/>
  <c r="O21" i="1"/>
  <c r="O19" i="1"/>
  <c r="Q19" i="1" s="1"/>
  <c r="R19" i="1" s="1"/>
  <c r="O17" i="1"/>
  <c r="O15" i="1"/>
  <c r="Q15" i="1" s="1"/>
  <c r="R15" i="1" s="1"/>
  <c r="O13" i="1"/>
  <c r="P13" i="1" s="1"/>
  <c r="O11" i="1"/>
  <c r="Q11" i="1" s="1"/>
  <c r="R11" i="1" s="1"/>
  <c r="O9" i="1"/>
  <c r="P9" i="1" s="1"/>
  <c r="O7" i="1"/>
  <c r="Q7" i="1" s="1"/>
  <c r="R7" i="1" s="1"/>
  <c r="O5" i="1"/>
  <c r="P5" i="1" s="1"/>
  <c r="P66" i="1"/>
  <c r="Q66" i="1"/>
  <c r="R66" i="1" s="1"/>
  <c r="P64" i="1"/>
  <c r="Q64" i="1"/>
  <c r="R64" i="1" s="1"/>
  <c r="P62" i="1"/>
  <c r="Q62" i="1"/>
  <c r="R62" i="1" s="1"/>
  <c r="P60" i="1"/>
  <c r="Q60" i="1"/>
  <c r="R60" i="1" s="1"/>
  <c r="P58" i="1"/>
  <c r="Q58" i="1"/>
  <c r="R58" i="1" s="1"/>
  <c r="P56" i="1"/>
  <c r="Q56" i="1"/>
  <c r="R56" i="1" s="1"/>
  <c r="P54" i="1"/>
  <c r="Q54" i="1"/>
  <c r="R54" i="1" s="1"/>
  <c r="P50" i="1"/>
  <c r="Q50" i="1"/>
  <c r="R50" i="1" s="1"/>
  <c r="P48" i="1"/>
  <c r="Q48" i="1"/>
  <c r="R48" i="1" s="1"/>
  <c r="P46" i="1"/>
  <c r="Q46" i="1"/>
  <c r="R46" i="1" s="1"/>
  <c r="P44" i="1"/>
  <c r="Q44" i="1"/>
  <c r="R44" i="1" s="1"/>
  <c r="P42" i="1"/>
  <c r="Q42" i="1"/>
  <c r="R42" i="1" s="1"/>
  <c r="P61" i="1"/>
  <c r="Q61" i="1"/>
  <c r="R61" i="1" s="1"/>
  <c r="P59" i="1"/>
  <c r="P57" i="1"/>
  <c r="Q57" i="1"/>
  <c r="R57" i="1" s="1"/>
  <c r="P55" i="1"/>
  <c r="P53" i="1"/>
  <c r="Q53" i="1"/>
  <c r="R53" i="1" s="1"/>
  <c r="P51" i="1"/>
  <c r="P49" i="1"/>
  <c r="Q49" i="1"/>
  <c r="R49" i="1" s="1"/>
  <c r="P47" i="1"/>
  <c r="P45" i="1"/>
  <c r="Q45" i="1"/>
  <c r="R45" i="1" s="1"/>
  <c r="P41" i="1"/>
  <c r="Q41" i="1"/>
  <c r="R41" i="1" s="1"/>
  <c r="P39" i="1"/>
  <c r="P37" i="1"/>
  <c r="Q37" i="1"/>
  <c r="R37" i="1" s="1"/>
  <c r="P33" i="1"/>
  <c r="Q33" i="1"/>
  <c r="R33" i="1" s="1"/>
  <c r="P31" i="1"/>
  <c r="P29" i="1"/>
  <c r="Q29" i="1"/>
  <c r="R29" i="1" s="1"/>
  <c r="P25" i="1"/>
  <c r="Q25" i="1"/>
  <c r="R25" i="1" s="1"/>
  <c r="P21" i="1"/>
  <c r="Q21" i="1"/>
  <c r="R21" i="1" s="1"/>
  <c r="P17" i="1"/>
  <c r="Q17" i="1"/>
  <c r="R17" i="1" s="1"/>
  <c r="P15" i="1"/>
  <c r="Q9" i="1"/>
  <c r="R9" i="1" s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P63" i="1" l="1"/>
  <c r="P65" i="1"/>
  <c r="Q13" i="1"/>
  <c r="R13" i="1" s="1"/>
  <c r="P7" i="1"/>
  <c r="P23" i="1"/>
  <c r="P52" i="1"/>
  <c r="Q52" i="1"/>
  <c r="R52" i="1" s="1"/>
  <c r="P11" i="1"/>
  <c r="P19" i="1"/>
  <c r="P27" i="1"/>
  <c r="P43" i="1"/>
  <c r="P67" i="1"/>
  <c r="Q67" i="1"/>
  <c r="R67" i="1" s="1"/>
  <c r="P6" i="1"/>
  <c r="Q6" i="1"/>
  <c r="R6" i="1" s="1"/>
  <c r="P10" i="1"/>
  <c r="Q10" i="1"/>
  <c r="R10" i="1" s="1"/>
  <c r="P14" i="1"/>
  <c r="Q14" i="1"/>
  <c r="R14" i="1" s="1"/>
  <c r="P18" i="1"/>
  <c r="Q18" i="1"/>
  <c r="R18" i="1" s="1"/>
  <c r="P22" i="1"/>
  <c r="Q22" i="1"/>
  <c r="R22" i="1" s="1"/>
  <c r="P26" i="1"/>
  <c r="Q26" i="1"/>
  <c r="R26" i="1" s="1"/>
  <c r="P30" i="1"/>
  <c r="Q30" i="1"/>
  <c r="R30" i="1" s="1"/>
  <c r="P34" i="1"/>
  <c r="Q34" i="1"/>
  <c r="R34" i="1" s="1"/>
  <c r="P38" i="1"/>
  <c r="Q38" i="1"/>
  <c r="R38" i="1" s="1"/>
  <c r="Q5" i="1"/>
  <c r="R5" i="1" s="1"/>
  <c r="P8" i="1"/>
  <c r="Q8" i="1"/>
  <c r="R8" i="1" s="1"/>
  <c r="P12" i="1"/>
  <c r="Q12" i="1"/>
  <c r="R12" i="1" s="1"/>
  <c r="P16" i="1"/>
  <c r="Q16" i="1"/>
  <c r="R16" i="1" s="1"/>
  <c r="P20" i="1"/>
  <c r="Q20" i="1"/>
  <c r="R20" i="1" s="1"/>
  <c r="P24" i="1"/>
  <c r="Q24" i="1"/>
  <c r="R24" i="1" s="1"/>
  <c r="P28" i="1"/>
  <c r="Q28" i="1"/>
  <c r="R28" i="1" s="1"/>
  <c r="P32" i="1"/>
  <c r="Q32" i="1"/>
  <c r="R32" i="1" s="1"/>
  <c r="P36" i="1"/>
  <c r="Q36" i="1"/>
  <c r="R36" i="1" s="1"/>
  <c r="P40" i="1"/>
  <c r="Q40" i="1"/>
  <c r="R40" i="1" s="1"/>
  <c r="P4" i="1" l="1"/>
  <c r="R4" i="1"/>
</calcChain>
</file>

<file path=xl/sharedStrings.xml><?xml version="1.0" encoding="utf-8"?>
<sst xmlns="http://schemas.openxmlformats.org/spreadsheetml/2006/main" count="332" uniqueCount="270">
  <si>
    <t>Номенклатура, Ед. изм.</t>
  </si>
  <si>
    <t>Вареники Благолепные с картофелем и грибами 5кг, кг</t>
  </si>
  <si>
    <t>Вареники Благолепные с картофелем и луком 5кг, кг</t>
  </si>
  <si>
    <t>ГОТОВАЯ ЧЕБУПИЦЦА КУРОЧКА ПО-ИТАЛЬЯНСКИ ТМ "Горячая штучка" 0,25кг, шт</t>
  </si>
  <si>
    <t>ГОТОВАЯ ЧЕБУПИЦЦА ПЕППЕРОНИ ТМ "Горячая штучка" 0,25кг, шт</t>
  </si>
  <si>
    <t>Готовые бельмеши  0,3 кг "Горячая штучка", шт</t>
  </si>
  <si>
    <t>Готовые чебупели острые с мясом 0,3 кг ГШ, шт</t>
  </si>
  <si>
    <t>Готовые чебупели с ветчиной и сыром 0,3 кг ГШ, шт</t>
  </si>
  <si>
    <t>Готовые чебупели с мясом ТМ Горячая штучка 0,3 кг НТУ, шт</t>
  </si>
  <si>
    <t>Готовые чебупели сочные с мясом 0,3 кг ГШ, шт</t>
  </si>
  <si>
    <t>Готовые чебуреки с мясом ТМ Горячая штучка (ТС Foodgital) 0,09 кг шоу-бокс тара 2, шт</t>
  </si>
  <si>
    <t>Готовые чебуреки со свининой и говядиной "Горячая штучка" New Box 0,36кг, шт</t>
  </si>
  <si>
    <t>Готовые чебуреки Сочный мегачебурек 2,24 кг, кг</t>
  </si>
  <si>
    <t>Круггетсы с сырным соусом ГШ КР 0,25 кг МГ, шт</t>
  </si>
  <si>
    <t>Круггетсы сочные ГШ КР 0,25 кг МГ, шт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</si>
  <si>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</si>
  <si>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</si>
  <si>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Мини-шарики с курочкой и сыром ТМ Зареченские ТС Зареченские продукты, кг</t>
  </si>
  <si>
    <t>Наггетсы из печи ТМ Вязанка ТС Няняггетсы Сливушки 0,25 кг, шт</t>
  </si>
  <si>
    <t>Наггетсы Нагетосы Сочная курочка в хрустящей панировке ТМ Горячая штучка 0,25 кг, шт</t>
  </si>
  <si>
    <t>Наггетсы Нагетосы Сочная курочка Наггетсы ГШ Фикс.вес 0,25 Лоток Горячая штучка, шт</t>
  </si>
  <si>
    <t>Наггетсы с индейкой ТМ Вязанка ТС Няняггетсы Сливушки 0,25 кг , шт</t>
  </si>
  <si>
    <t>Наггетсы с куриным филе и сыром ТМ Вязанка ТС ИЗ печи Сливушки 0,25кг, шт</t>
  </si>
  <si>
    <t>Наггетсы Хрустящие  Весовые 6 кг, кг</t>
  </si>
  <si>
    <t>Пекерсы с индейкой в сливочном соусе ТМ Горячая штучка ТС Пекерсы 0,25 кг, шт</t>
  </si>
  <si>
    <t>Пельмени Бульмени с говядиной и свининой Наваристые 2,7кг ТМ Горячая штучка, кг</t>
  </si>
  <si>
    <t>Пельмени Бульмени с говядиной и свининой Наваристые 5 кг ТМ Горячая штучка, кг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</si>
  <si>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</si>
  <si>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</si>
  <si>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Медвежьи ушки с фермерской свининой и говядиной Большие 0,7 Клас-я форма ТМ "Стародворье",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</si>
  <si>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</si>
  <si>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</si>
  <si>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</si>
  <si>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Мясорубские ТМ Стародворье кат В флоу-пак равиоли 0,7кг, шт</t>
  </si>
  <si>
    <t>Пельмени Отборные из говядины 0,9 кг, шт</t>
  </si>
  <si>
    <t>Пельмени Отборные из свинины и говядины 0,43 кг, шт</t>
  </si>
  <si>
    <t>Пельмени Отборные из свинины и говядины 0,9 кг, шт</t>
  </si>
  <si>
    <t>Пельмени с говядиной и свининой Пуговки Весовые Сфера 5 кг, кг</t>
  </si>
  <si>
    <t>Пельмени Со свининой и говядиной ТМ Особый рецепт ТС Любимая ложка флоу-пак равиоли 1 кг,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</si>
  <si>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</si>
  <si>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</si>
  <si>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Пирожки с мясом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</si>
  <si>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</si>
  <si>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Хинкали Пельмени Классические  Весовые 5кг, кг</t>
  </si>
  <si>
    <t>Хотстеры готовые 0,25кг, шт</t>
  </si>
  <si>
    <t>Хотстеры с сыром ТМ Горячая штучка ТС Хостеры 0,25кг, шт</t>
  </si>
  <si>
    <t>Хрустящие крылышки "Горячая штучка" 0,3кг, шт</t>
  </si>
  <si>
    <t>Хрустящие крылышки Крылья Весовой 1,8 кг, кг</t>
  </si>
  <si>
    <t>Хрустящие крылышки острые к пиву "Горячая штучка" 0,3кг, шт</t>
  </si>
  <si>
    <t>Чебупели Курочка грильТМ  Горячая штучка  флоу-пак 0,3кг, шт</t>
  </si>
  <si>
    <t>Чебупели с мясом ТМ Горячая штучка 0,48 кг XXL, шт</t>
  </si>
  <si>
    <t>Чебуреки Мясные вес 2,7кг, кг</t>
  </si>
  <si>
    <t>Снеки «Хот-догстер» Фикс.вес 0,09 ТМ «Горячая штучка»</t>
  </si>
  <si>
    <t>Чебуреки Сочные изделия кулинарные рубленые в тесте куриные жареные 5 кг, кг</t>
  </si>
  <si>
    <t>Пельмени Бульмени с говядиной и свининой ГШБ БГШ сфера 0,4 кг НД МГ, шт</t>
  </si>
  <si>
    <t>Пельмени Бульмени с говядиной и свининой ГШБ БГШ сфера 0,7 кг НД МГ, шт</t>
  </si>
  <si>
    <t>Пельмени Бульмени со сливочным маслом ГШБ БГШ сфера 0,7 кг НД МГ, шт</t>
  </si>
  <si>
    <t>Пельмени Бульмени со сливочным маслом ГШБ БГШ сфера 0,4 кг НД МГ, шт</t>
  </si>
  <si>
    <t>Пельмени Бигбули #МЕГАВКУСИЩЕ с сочной грудинкой Бигбули ГШ 0,4 сфера Горячая штучка, шт</t>
  </si>
  <si>
    <t>Пельмени Бигбули #МЕГАВКУСИЩЕ с сочной грудинкой Бигбули ГШ 0,7 сфера Горячая штучка, шт</t>
  </si>
  <si>
    <t>Пельмени Бигбули #МЕГАВКУСИЩЕ со сливочным маслом Бигбули ГШ ф/в 0,4 Горячая штучка, шт</t>
  </si>
  <si>
    <t>Пельмени БИГБУЛИ Бульмени с мясом ТС ГШБ БГШ сфера 0,7 кг НД МГ, шт</t>
  </si>
  <si>
    <t>Пельмени Бигбули с мясом ТМ  Горячая штучка Бульмени ТС Бигбули ГШ флоу-пак сфера 0,4кг, шт</t>
  </si>
  <si>
    <t>Пельмени Бигбули со сливочным маслом ТМ Горячая штучка ТС Бигбули #МЕГАМАСЛИЩЕ флоу-пак сфера 0,7кг, шт</t>
  </si>
  <si>
    <t>ПОТРЕБНОСТЬ</t>
  </si>
  <si>
    <t>КГ</t>
  </si>
  <si>
    <t>SU003460</t>
  </si>
  <si>
    <t>P004345</t>
  </si>
  <si>
    <t>Пельмени «Бульмени с говядиной и свининой» 0,7 Сфера ТМ «Горячая штучка»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</si>
  <si>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</si>
  <si>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</si>
  <si>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</si>
  <si>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SU003459</t>
  </si>
  <si>
    <t>P004346</t>
  </si>
  <si>
    <t>Пельмени «Бульмени со сливочным маслом» 0,7 Сфера ТМ «Горячая штучка»</t>
  </si>
  <si>
    <t>SU003527</t>
  </si>
  <si>
    <t>P004474</t>
  </si>
  <si>
    <t>Пельмени «Бульмени с говядиной и свининой» 0,4 Сфера ТМ «Горячая штучка»</t>
  </si>
  <si>
    <t>SU003020</t>
  </si>
  <si>
    <t>P003486</t>
  </si>
  <si>
    <t>Наггетсы «Хрустящие» Весовые ТМ «Зареченские» 6 кг</t>
  </si>
  <si>
    <t>SU002268</t>
  </si>
  <si>
    <t>P004081</t>
  </si>
  <si>
    <t>Пельмени Со свининой и говядиной Любимая ложка 1,0 Равиоли Особый рецепт</t>
  </si>
  <si>
    <t>SU003010</t>
  </si>
  <si>
    <t>P003476</t>
  </si>
  <si>
    <t>Чебуреки «Сочные» Весовые ТМ «Зареченские» 5 кг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</si>
  <si>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</si>
  <si>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</si>
  <si>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</si>
  <si>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SU003439</t>
  </si>
  <si>
    <t>P004359</t>
  </si>
  <si>
    <t>«Пирожки с мясом» Весовые ТМ «Зареченские» 3,7 кг</t>
  </si>
  <si>
    <t>SU003604</t>
  </si>
  <si>
    <t>P004605</t>
  </si>
  <si>
    <t>Снеки «Чебупели сочные с мясом» Фикс.вес 0,3 Пакет ТМ «Горячая штучка»</t>
  </si>
  <si>
    <t>SU000197</t>
  </si>
  <si>
    <t>P004472</t>
  </si>
  <si>
    <t>Пельмени «Пуговки с говядиной и свининой» Весовые Сфера ТМ «No Name» 5 кг</t>
  </si>
  <si>
    <t>SU003528</t>
  </si>
  <si>
    <t>P004444</t>
  </si>
  <si>
    <t>Пельмени «Бульмени со сливочным маслом» 0,4 Сфера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</si>
  <si>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</si>
  <si>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</si>
  <si>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</si>
  <si>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</si>
  <si>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</si>
  <si>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</si>
  <si>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SU003609</t>
  </si>
  <si>
    <t>P004584</t>
  </si>
  <si>
    <t>Снеки «Чебупели с ветчиной и сыром» Фикс.вес 0,3 Пакет ТМ «Горячая штучка»</t>
  </si>
  <si>
    <t>SU003025</t>
  </si>
  <si>
    <t>P003495</t>
  </si>
  <si>
    <t>Чебуреки «Сочный мегачебурек» Весовой ТМ «Зареченские» 2,24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</si>
  <si>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</si>
  <si>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</si>
  <si>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</si>
  <si>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</si>
  <si>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</si>
  <si>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</si>
  <si>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SU002314</t>
  </si>
  <si>
    <t>P004568</t>
  </si>
  <si>
    <t>Пельмени «Хинкали Классические» Весовые ТМ «Зареченские» 5 кг</t>
  </si>
  <si>
    <t>SU003012</t>
  </si>
  <si>
    <t>P003478</t>
  </si>
  <si>
    <t>Чебуреки «Мясные» Весовые ТМ «Зареченские» 2,7 кг</t>
  </si>
  <si>
    <t>SU002066</t>
  </si>
  <si>
    <t>P003004</t>
  </si>
  <si>
    <t>Пельмени Отборные из свинины и говядины Медвежье ушко 0,9 Псевдозащип Стародворье</t>
  </si>
  <si>
    <t>SU003576</t>
  </si>
  <si>
    <t>P004489</t>
  </si>
  <si>
    <t>Снеки «Хотстеры» Фикс.вес 0,25 Пакет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</si>
  <si>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</si>
  <si>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</si>
  <si>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</si>
  <si>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SU003529</t>
  </si>
  <si>
    <t>P004442</t>
  </si>
  <si>
    <t>Пельмени «Бигбули с мясом» 0,7 Сфера ТМ «Горячая штучка»</t>
  </si>
  <si>
    <t>SU003608</t>
  </si>
  <si>
    <t>P004592</t>
  </si>
  <si>
    <t>Снеки «Чебупели острые» Фикс.вес 0,3 Пакет ТМ «Горячая штучка»</t>
  </si>
  <si>
    <t>SU003448</t>
  </si>
  <si>
    <t>P004394</t>
  </si>
  <si>
    <t>Снеки «Мини-шарики с курочкой и сыром» Весовой ТМ «Зареченские» 3 кг</t>
  </si>
  <si>
    <t>SU003442</t>
  </si>
  <si>
    <t>P004391</t>
  </si>
  <si>
    <t>Снеки «Пирожки с мясом, картофелем и грибами» Весовые ТМ «Зареченские» 3,7 кг</t>
  </si>
  <si>
    <t>SU002564</t>
  </si>
  <si>
    <t>P004099</t>
  </si>
  <si>
    <t>Крылья Крылышки острые к пиву Базовый ассортимент Фикс.вес 0,3 Лоток Горячая штучка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</si>
  <si>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</si>
  <si>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</si>
  <si>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</si>
  <si>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SU002558</t>
  </si>
  <si>
    <t>P004127</t>
  </si>
  <si>
    <t>Чебуреки со свининой и говядиной Базовый ассортимент Фикс.вес 0,36 Лоток Горячая штучка</t>
  </si>
  <si>
    <t>SU000194</t>
  </si>
  <si>
    <t>P004095</t>
  </si>
  <si>
    <t>«Круггетсы с сырным соусом» Фикс.вес 0,25 ф/п ТМ «Горячая штучка»</t>
  </si>
  <si>
    <t>SU000195</t>
  </si>
  <si>
    <t>P004097</t>
  </si>
  <si>
    <t>«Круггетсы Сочные» Фикс.вес 0,25 ф/п ТМ «Горячая штучка»</t>
  </si>
  <si>
    <t>SU002514</t>
  </si>
  <si>
    <t>P004155</t>
  </si>
  <si>
    <t>Наггетсы с куриным филе (из печи) Наггетсы Фикс.вес 0,25 Лоток Вязанка</t>
  </si>
  <si>
    <t>SU003598</t>
  </si>
  <si>
    <t>P004602</t>
  </si>
  <si>
    <t>Наггетсы «Нагетосы Сочная курочка» Фикс.вес 0,25 ТМ «Горячая штучка»</t>
  </si>
  <si>
    <t>SU003024</t>
  </si>
  <si>
    <t>P003488</t>
  </si>
  <si>
    <t>Крылья «Хрустящие крылышки» Весовой ТМ «Зареченские» 1,8 кг</t>
  </si>
  <si>
    <t>SU002571</t>
  </si>
  <si>
    <t>P004125</t>
  </si>
  <si>
    <t>Чебупели с мясом Базовый ассортимент Фикс.вес 0,48 Лоток Горячая штучка ХХЛ</t>
  </si>
  <si>
    <t>SU003594</t>
  </si>
  <si>
    <t>P004599</t>
  </si>
  <si>
    <t>Снеки «Чебупели с мясом без свинины» Фикс.вес 0,3 Пакет ТМ «Горячая штучка»</t>
  </si>
  <si>
    <t>SU002516</t>
  </si>
  <si>
    <t>P004152</t>
  </si>
  <si>
    <t>Наггетсы С индейкой Наггетсы Фикс.вес 0,25 Лоток Вязанка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</si>
  <si>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</si>
  <si>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</si>
  <si>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</si>
  <si>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</si>
  <si>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</si>
  <si>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</si>
  <si>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SU003145</t>
  </si>
  <si>
    <t>P003731</t>
  </si>
  <si>
    <t>Пельмени «Мясорубские с рубленой говядиной» 0,7 сфера ТМ «Стародворье»</t>
  </si>
  <si>
    <t>SU002068</t>
  </si>
  <si>
    <t>P003005</t>
  </si>
  <si>
    <t>Пельмени Отборные из говядины Медвежье ушко 0,9 Псевдозащип Стародворье</t>
  </si>
  <si>
    <t>SU003384</t>
  </si>
  <si>
    <t>P004205</t>
  </si>
  <si>
    <t>Снеки «Хотстеры с сыром» ф/в 0,25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</si>
  <si>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</si>
  <si>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</si>
  <si>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</si>
  <si>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SU003632</t>
  </si>
  <si>
    <t>P004630</t>
  </si>
  <si>
    <t>SU003593</t>
  </si>
  <si>
    <t>P004598</t>
  </si>
  <si>
    <t>Снеки «Бельмеши сочные с мясом» Фикс.вес 0,3 Пакет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</si>
  <si>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</si>
  <si>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</si>
  <si>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</si>
  <si>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SU003385</t>
  </si>
  <si>
    <t>P004203</t>
  </si>
  <si>
    <t>Пельмени «Бигбули #МЕГАМАСЛИЩЕ со сливочным маслом» 0,7 сфера ТМ «Горячая штучка»</t>
  </si>
  <si>
    <t>SU002069</t>
  </si>
  <si>
    <t>P003001</t>
  </si>
  <si>
    <t>Пельмени Отборные из свинины и говядины Медвежье ушко 0,43 Псевдозащип Стародворье</t>
  </si>
  <si>
    <t>SU002573</t>
  </si>
  <si>
    <t>P004138</t>
  </si>
  <si>
    <t>Чебуреки с мясом Базовый ассортимент Штучка 0,09 Пленка Горячая штучка</t>
  </si>
  <si>
    <t>SU003530</t>
  </si>
  <si>
    <t>P004443</t>
  </si>
  <si>
    <t>Пельмени «Бигбули с мясом» 0,4 Сфера ТМ «Горячая штучка»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</si>
  <si>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</si>
  <si>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</si>
  <si>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</si>
  <si>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</si>
  <si>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</si>
  <si>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</si>
  <si>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SU002920</t>
  </si>
  <si>
    <t>P003355</t>
  </si>
  <si>
    <t>Пельмени Мясорубские Стародворье ЗПФ 0,7 Равиоли Стародворье</t>
  </si>
  <si>
    <t>SU003596</t>
  </si>
  <si>
    <t>P004594</t>
  </si>
  <si>
    <t>Снеки «Пекерсы с индейкой в сливочном соусе» Фикс.вес 0,25 Пакет ТМ «Горячая штучка»</t>
  </si>
  <si>
    <t>SU003386</t>
  </si>
  <si>
    <t>P004202</t>
  </si>
  <si>
    <t>Пельмени «Бигбули #МЕГАВКУСИЩЕ с сочной грудинкой» 0,4 сфера ТМ «Горячая штучка»</t>
  </si>
  <si>
    <t>SU003531</t>
  </si>
  <si>
    <t>P004441</t>
  </si>
  <si>
    <t>Пельмени «Бигбули #МЕГАМАСЛИЩЕ со сливочным маслом» 0,4 сфера ТМ «Горячая штучка»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</si>
  <si>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</si>
  <si>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</si>
  <si>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</si>
  <si>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SU002176</t>
  </si>
  <si>
    <t>P004522</t>
  </si>
  <si>
    <t>Пельмени ПГП «Супермени с мясом» 0,2 Сфера ТМ «Горячая штучка»</t>
  </si>
  <si>
    <t>SU002177</t>
  </si>
  <si>
    <t>P004523</t>
  </si>
  <si>
    <t>Пельмени ПГП «Супермени со сливочным маслом» 0,2 Сфера ТМ «Горячая штучка»</t>
  </si>
  <si>
    <t>вес (шт)</t>
  </si>
  <si>
    <t>слой (кор)</t>
  </si>
  <si>
    <t>паллет (кор)</t>
  </si>
  <si>
    <t>шт в кор</t>
  </si>
  <si>
    <t>SU003001</t>
  </si>
  <si>
    <t>P003470</t>
  </si>
  <si>
    <t>Наггетсы «с куриным филе и сыром» ф/в 0,25 ТМ «Вязанка»</t>
  </si>
  <si>
    <t>SU002563</t>
  </si>
  <si>
    <t>P004101</t>
  </si>
  <si>
    <t>Крылья Хрустящие крылышки Базовый ассортимент Фикс.вес 0,3 Лоток Горячая штучка</t>
  </si>
  <si>
    <t>заказ в кор</t>
  </si>
  <si>
    <t>кратно слою</t>
  </si>
  <si>
    <t>объем</t>
  </si>
  <si>
    <t>в паллетах</t>
  </si>
  <si>
    <t>в штуках</t>
  </si>
  <si>
    <t>заказ</t>
  </si>
  <si>
    <t>расчетный</t>
  </si>
  <si>
    <t>ИТОГО</t>
  </si>
  <si>
    <t>ВЕС</t>
  </si>
  <si>
    <t>нет в бланке</t>
  </si>
  <si>
    <t>УВЕЛИЧЕНИЕ</t>
  </si>
  <si>
    <t>кг</t>
  </si>
  <si>
    <t>х2</t>
  </si>
  <si>
    <t>х2,7</t>
  </si>
  <si>
    <t>мало / пропускаем (Химич)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</si>
</sst>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rgb="FF000000"/>
      <name val="Arial Cyr"/>
      <charset val="204"/>
    </font>
    <font>
      <b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4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0" borderId="0" xfId="0" applyFont="1"/>
    <xf numFmtId="0" fontId="2" fillId="6" borderId="1" xfId="0" applyFont="1" applyFill="1" applyBorder="1" applyAlignment="1">
      <alignment horizontal="center" vertical="center"/>
    </xf>
    <xf numFmtId="2" fontId="2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" fillId="10" borderId="0" xfId="0" applyFont="1" applyFill="1"/>
    <xf numFmtId="0" fontId="2" fillId="9" borderId="0" xfId="0" applyFont="1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1" xfId="1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/>
    </xf>
    <xf numFmtId="2" fontId="2" fillId="9" borderId="1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4D653FD1-0A2C-4975-8563-646E486B1CFF}"/>
  </cellStyles>
  <dxfs count="0"/>
  <tableStyles count="0" defaultTableStyle="TableStyleMedium2" defaultPivotStyle="PivotStyleLight16"/>
  <colors>
    <mruColors>
      <color rgb="FFE4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3;&#1086;&#1075;&#1080;&#1089;&#1090;&#1080;&#1095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27.02.2025</v>
          </cell>
        </row>
        <row r="2">
          <cell r="A2" t="str">
            <v>бланк создан</v>
          </cell>
          <cell r="B2" t="str">
            <v>26.02.2025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45726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Краснодарский край, Сочи г, Строительный пер, д. 10А,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354068Российская Федерация, Краснодарский край, Сочи г, Строительный пер, д. 10А,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  <cell r="AD17" t="str">
            <v>Для формул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  <cell r="AB22" t="str">
            <v/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SU003599</v>
          </cell>
          <cell r="B28" t="str">
            <v>P004603</v>
          </cell>
          <cell r="C28">
            <v>4301132186</v>
          </cell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 в хрустящей панировке» Фикс.вес 0,25 ТМ «Горячая штучка»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  <cell r="AB28" t="str">
            <v/>
          </cell>
          <cell r="AC28" t="str">
            <v>ЕАЭС N RU Д-RU.РА10.В.22386/23</v>
          </cell>
        </row>
        <row r="29">
          <cell r="A29" t="str">
            <v>SU003598</v>
          </cell>
          <cell r="B29" t="str">
            <v>P004602</v>
          </cell>
          <cell r="C29">
            <v>4301132185</v>
          </cell>
          <cell r="D29">
            <v>4607111036537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курочка» Фикс.вес 0,25 ТМ «Горячая штучка»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  <cell r="AB29" t="str">
            <v/>
          </cell>
          <cell r="AC29" t="str">
            <v>ЕАЭС N RU Д-RU.РА10.В.22386/23</v>
          </cell>
        </row>
        <row r="30">
          <cell r="A30" t="str">
            <v>SU003597</v>
          </cell>
          <cell r="B30" t="str">
            <v>P004601</v>
          </cell>
          <cell r="C30">
            <v>4301132184</v>
          </cell>
          <cell r="D30">
            <v>4607111036599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Короб, мин. 1</v>
          </cell>
          <cell r="M30" t="str">
            <v>МГ</v>
          </cell>
          <cell r="O30">
            <v>365</v>
          </cell>
          <cell r="P30" t="str">
            <v>Наггетсы «Нагетосы Сочная курочка со сладкой паприкой» Фикс.вес 0,25 ТМ «Горячая штучка»</v>
          </cell>
          <cell r="U30" t="str">
            <v/>
          </cell>
          <cell r="V30" t="str">
            <v/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  <cell r="AA30" t="str">
            <v/>
          </cell>
          <cell r="AB30" t="str">
            <v/>
          </cell>
          <cell r="AC30" t="str">
            <v>ЕАЭС N RU Д-RU.РА10.В.22386/23</v>
          </cell>
        </row>
        <row r="31">
          <cell r="A31" t="str">
            <v>SU003600</v>
          </cell>
          <cell r="B31" t="str">
            <v>P004600</v>
          </cell>
          <cell r="C31">
            <v>4301132183</v>
          </cell>
          <cell r="D31">
            <v>4607111036605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Короб, мин. 1</v>
          </cell>
          <cell r="M31" t="str">
            <v>МГ</v>
          </cell>
          <cell r="O31">
            <v>365</v>
          </cell>
          <cell r="P31" t="str">
            <v>Наггетсы «Нагетосы Сочная курочка со сметаной и зеленью» Фикс.вес 0,25 ТМ «Горячая штучка»</v>
          </cell>
          <cell r="U31" t="str">
            <v/>
          </cell>
          <cell r="V31" t="str">
            <v/>
          </cell>
          <cell r="W31" t="str">
            <v>кор</v>
          </cell>
          <cell r="X31">
            <v>0</v>
          </cell>
          <cell r="Y31">
            <v>0</v>
          </cell>
          <cell r="Z31">
            <v>0</v>
          </cell>
          <cell r="AA31" t="str">
            <v/>
          </cell>
          <cell r="AB31" t="str">
            <v/>
          </cell>
          <cell r="AC31" t="str">
            <v>ЕАЭС N RU Д-RU.РА10.В.22386/23</v>
          </cell>
        </row>
        <row r="32">
          <cell r="P32" t="str">
            <v>Итого</v>
          </cell>
          <cell r="W32" t="str">
            <v>кор</v>
          </cell>
          <cell r="X32">
            <v>0</v>
          </cell>
          <cell r="Y32">
            <v>0</v>
          </cell>
          <cell r="Z32">
            <v>0</v>
          </cell>
        </row>
        <row r="33">
          <cell r="P33" t="str">
            <v>Итого</v>
          </cell>
          <cell r="W33" t="str">
            <v>кг</v>
          </cell>
          <cell r="X33">
            <v>0</v>
          </cell>
          <cell r="Y33">
            <v>0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SU003826</v>
          </cell>
          <cell r="B36" t="str">
            <v>P004887</v>
          </cell>
          <cell r="C36">
            <v>4301071090</v>
          </cell>
          <cell r="D36">
            <v>4620207490075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 говядиной» Фикс.вес 0,7 сфера ТМ «Горячая штучка»</v>
          </cell>
          <cell r="U36" t="str">
            <v/>
          </cell>
          <cell r="V36" t="str">
            <v/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A36" t="str">
            <v/>
          </cell>
          <cell r="AB36" t="str">
            <v/>
          </cell>
          <cell r="AC36" t="str">
            <v>ЕАЭС N RU Д-RU.РА05.В.25234/24</v>
          </cell>
        </row>
        <row r="37">
          <cell r="A37" t="str">
            <v>SU003828</v>
          </cell>
          <cell r="B37" t="str">
            <v>P004889</v>
          </cell>
          <cell r="C37">
            <v>4301071092</v>
          </cell>
          <cell r="D37">
            <v>4620207490174</v>
          </cell>
          <cell r="F37">
            <v>0.7</v>
          </cell>
          <cell r="G37">
            <v>8</v>
          </cell>
          <cell r="H37">
            <v>5.6</v>
          </cell>
          <cell r="I37">
            <v>5.87</v>
          </cell>
          <cell r="J37">
            <v>84</v>
          </cell>
          <cell r="K37" t="str">
            <v>12</v>
          </cell>
          <cell r="L37" t="str">
            <v>Короб, мин. 1</v>
          </cell>
          <cell r="M37" t="str">
            <v>МГ</v>
          </cell>
          <cell r="O37">
            <v>180</v>
          </cell>
          <cell r="P37" t="str">
            <v>Пельмени «Grandmeni с говядиной и свининой» Фикс.вес 0,7 классическая форма ТМ «Горячая штучка»</v>
          </cell>
          <cell r="U37" t="str">
            <v/>
          </cell>
          <cell r="V37" t="str">
            <v/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  <cell r="AA37" t="str">
            <v/>
          </cell>
          <cell r="AB37" t="str">
            <v/>
          </cell>
          <cell r="AC37" t="str">
            <v>ЕАЭС N RU Д-RU.РА05.В.16662/24</v>
          </cell>
        </row>
        <row r="38">
          <cell r="A38" t="str">
            <v>SU003827</v>
          </cell>
          <cell r="B38" t="str">
            <v>P004888</v>
          </cell>
          <cell r="C38">
            <v>4301071091</v>
          </cell>
          <cell r="D38">
            <v>4620207490044</v>
          </cell>
          <cell r="F38">
            <v>0.7</v>
          </cell>
          <cell r="G38">
            <v>8</v>
          </cell>
          <cell r="H38">
            <v>5.6</v>
          </cell>
          <cell r="I38">
            <v>5.87</v>
          </cell>
          <cell r="J38">
            <v>84</v>
          </cell>
          <cell r="K38" t="str">
            <v>12</v>
          </cell>
          <cell r="L38" t="str">
            <v>Короб, мин. 1</v>
          </cell>
          <cell r="M38" t="str">
            <v>МГ</v>
          </cell>
          <cell r="O38">
            <v>180</v>
          </cell>
          <cell r="P38" t="str">
            <v>Пельмени «Grandmeni со сливочным маслом» Фикс.вес 0,7 сфера ТМ «Горячая штучка»</v>
          </cell>
          <cell r="U38" t="str">
            <v/>
          </cell>
          <cell r="V38" t="str">
            <v/>
          </cell>
          <cell r="W38" t="str">
            <v>кор</v>
          </cell>
          <cell r="X38">
            <v>0</v>
          </cell>
          <cell r="Y38">
            <v>0</v>
          </cell>
          <cell r="Z38">
            <v>0</v>
          </cell>
          <cell r="AA38" t="str">
            <v/>
          </cell>
          <cell r="AB38" t="str">
            <v/>
          </cell>
          <cell r="AC38" t="str">
            <v>ЕАЭС N RU Д-RU.РА05.В.39960/24</v>
          </cell>
        </row>
        <row r="39">
          <cell r="P39" t="str">
            <v>Итого</v>
          </cell>
          <cell r="W39" t="str">
            <v>кор</v>
          </cell>
          <cell r="X39">
            <v>0</v>
          </cell>
          <cell r="Y39">
            <v>0</v>
          </cell>
          <cell r="Z39">
            <v>0</v>
          </cell>
        </row>
        <row r="40">
          <cell r="P40" t="str">
            <v>Итого</v>
          </cell>
          <cell r="W40" t="str">
            <v>кг</v>
          </cell>
          <cell r="X40">
            <v>0</v>
          </cell>
          <cell r="Y40">
            <v>0</v>
          </cell>
        </row>
        <row r="41">
          <cell r="A41" t="str">
            <v>Бигбули ГШ</v>
          </cell>
        </row>
        <row r="42">
          <cell r="A42" t="str">
            <v>Пельмени</v>
          </cell>
        </row>
        <row r="43">
          <cell r="A43" t="str">
            <v>SU003386</v>
          </cell>
          <cell r="B43" t="str">
            <v>P004202</v>
          </cell>
          <cell r="C43">
            <v>4301071032</v>
          </cell>
          <cell r="D43">
            <v>4607111038999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Короб, мин. 1</v>
          </cell>
          <cell r="M43" t="str">
            <v>МГ</v>
          </cell>
          <cell r="O43">
            <v>180</v>
          </cell>
          <cell r="P43" t="str">
            <v>Пельмени «Бигбули #МЕГАВКУСИЩЕ с сочной грудинкой» 0,4 сфера ТМ «Горячая штучка»</v>
          </cell>
          <cell r="U43" t="str">
            <v/>
          </cell>
          <cell r="V43" t="str">
            <v/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A43" t="str">
            <v/>
          </cell>
          <cell r="AB43" t="str">
            <v/>
          </cell>
          <cell r="AC43" t="str">
            <v>ЕАЭС N RU Д-RU.РА06.В.58287/22</v>
          </cell>
        </row>
        <row r="44">
          <cell r="A44" t="str">
            <v>SU003532</v>
          </cell>
          <cell r="B44" t="str">
            <v>P004440</v>
          </cell>
          <cell r="C44">
            <v>4301071044</v>
          </cell>
          <cell r="D44">
            <v>4607111039385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#МЕГАВКУСИЩЕ с сочной грудинкой» 0,7 сфера ТМ «Горячая штучка»</v>
          </cell>
          <cell r="U44" t="str">
            <v/>
          </cell>
          <cell r="V44" t="str">
            <v/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  <cell r="AA44" t="str">
            <v/>
          </cell>
          <cell r="AB44" t="str">
            <v/>
          </cell>
          <cell r="AC44" t="str">
            <v>ЕАЭС N RU Д-RU.РА06.В.58287/22</v>
          </cell>
        </row>
        <row r="45">
          <cell r="A45" t="str">
            <v>SU002708</v>
          </cell>
          <cell r="B45" t="str">
            <v>P003682</v>
          </cell>
          <cell r="C45">
            <v>4301070972</v>
          </cell>
          <cell r="D45">
            <v>4607111037183</v>
          </cell>
          <cell r="F45">
            <v>0.9</v>
          </cell>
          <cell r="G45">
            <v>8</v>
          </cell>
          <cell r="H45">
            <v>7.2</v>
          </cell>
          <cell r="I45">
            <v>7.4859999999999998</v>
          </cell>
          <cell r="J45">
            <v>84</v>
          </cell>
          <cell r="K45" t="str">
            <v>12</v>
          </cell>
          <cell r="L45" t="str">
            <v>Короб, мин. 1</v>
          </cell>
          <cell r="M45" t="str">
            <v>МГ</v>
          </cell>
          <cell r="O45">
            <v>180</v>
          </cell>
          <cell r="P45" t="str">
            <v>Пельмени «Бигбули #МЕГАВКУСИЩЕ с сочной грудинкой» 0,9 сфера ТМ «Горячая штучка»</v>
          </cell>
          <cell r="U45" t="str">
            <v/>
          </cell>
          <cell r="V45" t="str">
            <v/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  <cell r="AA45" t="str">
            <v/>
          </cell>
          <cell r="AB45" t="str">
            <v/>
          </cell>
          <cell r="AC45" t="str">
            <v>ЕАЭС N RU Д-RU.РА06.В.58287/22</v>
          </cell>
        </row>
        <row r="46">
          <cell r="A46" t="str">
            <v>SU003531</v>
          </cell>
          <cell r="B46" t="str">
            <v>P004441</v>
          </cell>
          <cell r="C46">
            <v>4301071045</v>
          </cell>
          <cell r="D46">
            <v>4607111039392</v>
          </cell>
          <cell r="F46">
            <v>0.4</v>
          </cell>
          <cell r="G46">
            <v>16</v>
          </cell>
          <cell r="H46">
            <v>6.4</v>
          </cell>
          <cell r="I46">
            <v>6.7195999999999998</v>
          </cell>
          <cell r="J46">
            <v>84</v>
          </cell>
          <cell r="K46" t="str">
            <v>12</v>
          </cell>
          <cell r="L46" t="str">
            <v>Короб, мин. 1</v>
          </cell>
          <cell r="M46" t="str">
            <v>МГ</v>
          </cell>
          <cell r="O46">
            <v>180</v>
          </cell>
          <cell r="P46" t="str">
            <v>Пельмени «Бигбули #МЕГАМАСЛИЩЕ со сливочным маслом» 0,4 сфера ТМ «Горячая штучка»</v>
          </cell>
          <cell r="U46" t="str">
            <v/>
          </cell>
          <cell r="V46" t="str">
            <v/>
          </cell>
          <cell r="W46" t="str">
            <v>кор</v>
          </cell>
          <cell r="X46">
            <v>0</v>
          </cell>
          <cell r="Y46">
            <v>0</v>
          </cell>
          <cell r="Z46">
            <v>0</v>
          </cell>
          <cell r="AA46" t="str">
            <v/>
          </cell>
          <cell r="AB46" t="str">
            <v/>
          </cell>
          <cell r="AC46" t="str">
            <v>ЕАЭС N RU Д-RU.РА04.В.26948/22</v>
          </cell>
        </row>
        <row r="47">
          <cell r="A47" t="str">
            <v>SU002838</v>
          </cell>
          <cell r="B47" t="str">
            <v>P003681</v>
          </cell>
          <cell r="C47">
            <v>4301070971</v>
          </cell>
          <cell r="D47">
            <v>4607111036902</v>
          </cell>
          <cell r="F47">
            <v>0.9</v>
          </cell>
          <cell r="G47">
            <v>8</v>
          </cell>
          <cell r="H47">
            <v>7.2</v>
          </cell>
          <cell r="I47">
            <v>7.43</v>
          </cell>
          <cell r="J47">
            <v>84</v>
          </cell>
          <cell r="K47" t="str">
            <v>12</v>
          </cell>
          <cell r="L47" t="str">
            <v>Короб, мин. 1</v>
          </cell>
          <cell r="M47" t="str">
            <v>МГ</v>
          </cell>
          <cell r="O47">
            <v>180</v>
          </cell>
          <cell r="P47" t="str">
            <v>Пельмени «Бигбули #МЕГАМАСЛИЩЕ со сливочным маслом» ф/в 0,9 ТМ «Горячая штучка»</v>
          </cell>
          <cell r="U47" t="str">
            <v/>
          </cell>
          <cell r="V47" t="str">
            <v/>
          </cell>
          <cell r="W47" t="str">
            <v>кор</v>
          </cell>
          <cell r="X47">
            <v>0</v>
          </cell>
          <cell r="Y47">
            <v>0</v>
          </cell>
          <cell r="Z47">
            <v>0</v>
          </cell>
          <cell r="AA47" t="str">
            <v/>
          </cell>
          <cell r="AB47" t="str">
            <v/>
          </cell>
          <cell r="AC47" t="str">
            <v>ЕАЭС N RU Д-RU.РА04.В.26948/22</v>
          </cell>
        </row>
        <row r="48">
          <cell r="A48" t="str">
            <v>SU003385</v>
          </cell>
          <cell r="B48" t="str">
            <v>P004203</v>
          </cell>
          <cell r="C48">
            <v>4301071031</v>
          </cell>
          <cell r="D48">
            <v>4607111038982</v>
          </cell>
          <cell r="F48">
            <v>0.7</v>
          </cell>
          <cell r="G48">
            <v>10</v>
          </cell>
          <cell r="H48">
            <v>7</v>
          </cell>
          <cell r="I48">
            <v>7.2859999999999996</v>
          </cell>
          <cell r="J48">
            <v>84</v>
          </cell>
          <cell r="K48" t="str">
            <v>12</v>
          </cell>
          <cell r="L48" t="str">
            <v>Короб, мин. 1</v>
          </cell>
          <cell r="M48" t="str">
            <v>МГ</v>
          </cell>
          <cell r="O48">
            <v>180</v>
          </cell>
          <cell r="P48" t="str">
            <v>Пельмени «Бигбули #МЕГАМАСЛИЩЕ со сливочным маслом» 0,7 сфера ТМ «Горячая штучка»</v>
          </cell>
          <cell r="U48" t="str">
            <v/>
          </cell>
          <cell r="V48" t="str">
            <v/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A48" t="str">
            <v/>
          </cell>
          <cell r="AB48" t="str">
            <v/>
          </cell>
          <cell r="AC48" t="str">
            <v>ЕАЭС N RU Д-RU.РА04.В.26948/22</v>
          </cell>
        </row>
        <row r="49">
          <cell r="A49" t="str">
            <v>SU003530</v>
          </cell>
          <cell r="B49" t="str">
            <v>P004443</v>
          </cell>
          <cell r="C49">
            <v>4301071046</v>
          </cell>
          <cell r="D49">
            <v>4607111039354</v>
          </cell>
          <cell r="F49">
            <v>0.4</v>
          </cell>
          <cell r="G49">
            <v>16</v>
          </cell>
          <cell r="H49">
            <v>6.4</v>
          </cell>
          <cell r="I49">
            <v>6.7195999999999998</v>
          </cell>
          <cell r="J49">
            <v>84</v>
          </cell>
          <cell r="K49" t="str">
            <v>12</v>
          </cell>
          <cell r="L49" t="str">
            <v>Слой, мин. 1</v>
          </cell>
          <cell r="M49" t="str">
            <v>МГ</v>
          </cell>
          <cell r="O49">
            <v>180</v>
          </cell>
          <cell r="P49" t="str">
            <v>Пельмени «Бигбули с мясом» 0,4 Сфера ТМ «Горячая штучка»</v>
          </cell>
          <cell r="U49" t="str">
            <v/>
          </cell>
          <cell r="V49" t="str">
            <v/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A49" t="str">
            <v/>
          </cell>
          <cell r="AB49" t="str">
            <v/>
          </cell>
          <cell r="AC49" t="str">
            <v>ЕАЭС N RU Д-RU.РА04.В.26948/22</v>
          </cell>
        </row>
        <row r="50">
          <cell r="A50" t="str">
            <v>SU003529</v>
          </cell>
          <cell r="B50" t="str">
            <v>P004442</v>
          </cell>
          <cell r="C50">
            <v>4301071047</v>
          </cell>
          <cell r="D50">
            <v>4607111039330</v>
          </cell>
          <cell r="F50">
            <v>0.7</v>
          </cell>
          <cell r="G50">
            <v>10</v>
          </cell>
          <cell r="H50">
            <v>7</v>
          </cell>
          <cell r="I50">
            <v>7.3</v>
          </cell>
          <cell r="J50">
            <v>84</v>
          </cell>
          <cell r="K50" t="str">
            <v>12</v>
          </cell>
          <cell r="L50" t="str">
            <v>Слой, мин. 1</v>
          </cell>
          <cell r="M50" t="str">
            <v>МГ</v>
          </cell>
          <cell r="O50">
            <v>180</v>
          </cell>
          <cell r="P50" t="str">
            <v>Пельмени «Бигбули с мясом» 0,7 Сфера ТМ «Горячая штучка»</v>
          </cell>
          <cell r="U50" t="str">
            <v/>
          </cell>
          <cell r="V50" t="str">
            <v/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  <cell r="AA50" t="str">
            <v/>
          </cell>
          <cell r="AB50" t="str">
            <v/>
          </cell>
          <cell r="AC50" t="str">
            <v>ЕАЭС N RU Д-RU.РА04.В.26948/22</v>
          </cell>
        </row>
        <row r="51">
          <cell r="A51" t="str">
            <v>SU002624</v>
          </cell>
          <cell r="B51" t="str">
            <v>P003678</v>
          </cell>
          <cell r="C51">
            <v>4301070968</v>
          </cell>
          <cell r="D51">
            <v>4607111036889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с мясом» 0,9 Сфера ТМ «Горячая штучка»</v>
          </cell>
          <cell r="U51" t="str">
            <v/>
          </cell>
          <cell r="V51" t="str">
            <v/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A51" t="str">
            <v/>
          </cell>
          <cell r="AB51" t="str">
            <v/>
          </cell>
          <cell r="AC51" t="str">
            <v>ЕАЭС N RU Д-RU.РА04.В.26948/22</v>
          </cell>
        </row>
        <row r="52">
          <cell r="P52" t="str">
            <v>Итого</v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</row>
        <row r="53">
          <cell r="P53" t="str">
            <v>Итого</v>
          </cell>
          <cell r="W53" t="str">
            <v>кг</v>
          </cell>
          <cell r="X53">
            <v>0</v>
          </cell>
          <cell r="Y53">
            <v>0</v>
          </cell>
        </row>
        <row r="54">
          <cell r="A54" t="str">
            <v>Foodgital</v>
          </cell>
        </row>
        <row r="55">
          <cell r="A55" t="str">
            <v>Котлеты</v>
          </cell>
        </row>
        <row r="56">
          <cell r="A56" t="str">
            <v>SU003679</v>
          </cell>
          <cell r="B56" t="str">
            <v>P004730</v>
          </cell>
          <cell r="C56">
            <v>4301100087</v>
          </cell>
          <cell r="D56">
            <v>4607111039743</v>
          </cell>
          <cell r="F56">
            <v>0.18</v>
          </cell>
          <cell r="G56">
            <v>6</v>
          </cell>
          <cell r="H56">
            <v>1.08</v>
          </cell>
          <cell r="I56">
            <v>2.34</v>
          </cell>
          <cell r="J56">
            <v>182</v>
          </cell>
          <cell r="K56" t="str">
            <v>14</v>
          </cell>
          <cell r="L56" t="str">
            <v>Короб, мин. 1</v>
          </cell>
          <cell r="M56" t="str">
            <v>МГ</v>
          </cell>
          <cell r="O56">
            <v>365</v>
          </cell>
          <cell r="P56" t="str">
            <v>Котлеты «Котлеты» Фикс.вес 0,18 ТС «Foodgital» ТМ «Горячая штучка»</v>
          </cell>
          <cell r="U56" t="str">
            <v/>
          </cell>
          <cell r="V56" t="str">
            <v/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A56" t="str">
            <v/>
          </cell>
          <cell r="AB56" t="str">
            <v/>
          </cell>
          <cell r="AC56" t="str">
            <v>ЕАЭС N RU Д-RU.РА05.В.89397/22</v>
          </cell>
        </row>
        <row r="57">
          <cell r="P57" t="str">
            <v>Итого</v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</row>
        <row r="58">
          <cell r="P58" t="str">
            <v>Итого</v>
          </cell>
          <cell r="W58" t="str">
            <v>кг</v>
          </cell>
          <cell r="X58">
            <v>0</v>
          </cell>
          <cell r="Y58">
            <v>0</v>
          </cell>
        </row>
        <row r="59">
          <cell r="A59" t="str">
            <v>Наггетсы</v>
          </cell>
        </row>
        <row r="60">
          <cell r="A60" t="str">
            <v>SU003678</v>
          </cell>
          <cell r="B60" t="str">
            <v>P004731</v>
          </cell>
          <cell r="C60">
            <v>4301132194</v>
          </cell>
          <cell r="D60">
            <v>4607111039712</v>
          </cell>
          <cell r="F60">
            <v>0.2</v>
          </cell>
          <cell r="G60">
            <v>6</v>
          </cell>
          <cell r="H60">
            <v>1.2</v>
          </cell>
          <cell r="I60">
            <v>1.56</v>
          </cell>
          <cell r="J60">
            <v>126</v>
          </cell>
          <cell r="K60" t="str">
            <v>14</v>
          </cell>
          <cell r="L60" t="str">
            <v>Короб, мин. 1</v>
          </cell>
          <cell r="M60" t="str">
            <v>МГ</v>
          </cell>
          <cell r="O60">
            <v>365</v>
          </cell>
          <cell r="P60" t="str">
            <v>Наггетсы «Наггетсы» Фикс.вес 0,2 ТС «Foodgital» ТМ «Горячая штучка»</v>
          </cell>
          <cell r="U60" t="str">
            <v/>
          </cell>
          <cell r="V60" t="str">
            <v/>
          </cell>
          <cell r="W60" t="str">
            <v>кор</v>
          </cell>
          <cell r="X60">
            <v>0</v>
          </cell>
          <cell r="Y60">
            <v>0</v>
          </cell>
          <cell r="Z60">
            <v>0</v>
          </cell>
          <cell r="AA60" t="str">
            <v/>
          </cell>
          <cell r="AB60" t="str">
            <v/>
          </cell>
          <cell r="AC60" t="str">
            <v>ЕАЭС N RU Д-RU.РА03.В.95139/22</v>
          </cell>
        </row>
        <row r="61">
          <cell r="P61" t="str">
            <v>Итого</v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</row>
        <row r="62">
          <cell r="P62" t="str">
            <v>Итого</v>
          </cell>
          <cell r="W62" t="str">
            <v>кг</v>
          </cell>
          <cell r="X62">
            <v>0</v>
          </cell>
          <cell r="Y62">
            <v>0</v>
          </cell>
        </row>
        <row r="63">
          <cell r="A63" t="str">
            <v>Снеки</v>
          </cell>
        </row>
        <row r="64">
          <cell r="A64" t="str">
            <v>SU003680</v>
          </cell>
          <cell r="B64" t="str">
            <v>P004732</v>
          </cell>
          <cell r="C64">
            <v>4301135664</v>
          </cell>
          <cell r="D64">
            <v>4607111039705</v>
          </cell>
          <cell r="F64">
            <v>0.2</v>
          </cell>
          <cell r="G64">
            <v>6</v>
          </cell>
          <cell r="H64">
            <v>1.2</v>
          </cell>
          <cell r="I64">
            <v>1.56</v>
          </cell>
          <cell r="J64">
            <v>126</v>
          </cell>
          <cell r="K64" t="str">
            <v>14</v>
          </cell>
          <cell r="L64" t="str">
            <v>Короб, мин. 1</v>
          </cell>
          <cell r="M64" t="str">
            <v>МГ</v>
          </cell>
          <cell r="O64">
            <v>365</v>
          </cell>
          <cell r="P64" t="str">
            <v>Снеки «Чебупели» Фикс.вес 0,2 ТС «Foodgital» ТМ «Горячая штучка»</v>
          </cell>
          <cell r="U64" t="str">
            <v/>
          </cell>
          <cell r="V64" t="str">
            <v/>
          </cell>
          <cell r="W64" t="str">
            <v>кор</v>
          </cell>
          <cell r="X64">
            <v>0</v>
          </cell>
          <cell r="Y64">
            <v>0</v>
          </cell>
          <cell r="Z64">
            <v>0</v>
          </cell>
          <cell r="AA64" t="str">
            <v/>
          </cell>
          <cell r="AB64" t="str">
            <v/>
          </cell>
          <cell r="AC64" t="str">
            <v>ЕАЭС N RU Д-RU.РА03.В.64590/22</v>
          </cell>
        </row>
        <row r="65">
          <cell r="A65" t="str">
            <v>SU003677</v>
          </cell>
          <cell r="B65" t="str">
            <v>P004733</v>
          </cell>
          <cell r="C65">
            <v>4301135665</v>
          </cell>
          <cell r="D65">
            <v>4607111039729</v>
          </cell>
          <cell r="F65">
            <v>0.2</v>
          </cell>
          <cell r="G65">
            <v>6</v>
          </cell>
          <cell r="H65">
            <v>1.2</v>
          </cell>
          <cell r="I65">
            <v>1.56</v>
          </cell>
          <cell r="J65">
            <v>126</v>
          </cell>
          <cell r="K65" t="str">
            <v>14</v>
          </cell>
          <cell r="L65" t="str">
            <v>Короб, мин. 1</v>
          </cell>
          <cell r="M65" t="str">
            <v>МГ</v>
          </cell>
          <cell r="O65">
            <v>365</v>
          </cell>
          <cell r="P65" t="str">
            <v>Снеки «Чебупицца Маргарита» Фикс.вес 0,2 ТС «Foodgital» ТМ «Горячая штучка»</v>
          </cell>
          <cell r="U65" t="str">
            <v/>
          </cell>
          <cell r="V65" t="str">
            <v/>
          </cell>
          <cell r="W65" t="str">
            <v>кор</v>
          </cell>
          <cell r="X65">
            <v>0</v>
          </cell>
          <cell r="Y65">
            <v>0</v>
          </cell>
          <cell r="Z65">
            <v>0</v>
          </cell>
          <cell r="AA65" t="str">
            <v/>
          </cell>
          <cell r="AB65" t="str">
            <v/>
          </cell>
          <cell r="AC65" t="str">
            <v>ЕАЭС N RU Д-RU.РА04.В.97529/23</v>
          </cell>
        </row>
        <row r="66">
          <cell r="A66" t="str">
            <v>SU003676</v>
          </cell>
          <cell r="B66" t="str">
            <v>P004818</v>
          </cell>
          <cell r="C66">
            <v>4301135702</v>
          </cell>
          <cell r="D66">
            <v>4620207490228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126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«Чебупицца со вкусом 4 сыра» Фикс.вес 0,2 ТС «Foodgital» ТМ «Горячая штучка»</v>
          </cell>
          <cell r="U66" t="str">
            <v/>
          </cell>
          <cell r="V66" t="str">
            <v/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A66" t="str">
            <v/>
          </cell>
          <cell r="AB66" t="str">
            <v/>
          </cell>
          <cell r="AC66" t="str">
            <v>ЕАЭС N RU Д-RU.РА04.В.97529/23</v>
          </cell>
        </row>
        <row r="67">
          <cell r="P67" t="str">
            <v>Итого</v>
          </cell>
          <cell r="W67" t="str">
            <v>кор</v>
          </cell>
          <cell r="X67">
            <v>0</v>
          </cell>
          <cell r="Y67">
            <v>0</v>
          </cell>
          <cell r="Z67">
            <v>0</v>
          </cell>
        </row>
        <row r="68">
          <cell r="P68" t="str">
            <v>Итого</v>
          </cell>
          <cell r="W68" t="str">
            <v>кг</v>
          </cell>
          <cell r="X68">
            <v>0</v>
          </cell>
          <cell r="Y68">
            <v>0</v>
          </cell>
        </row>
        <row r="69">
          <cell r="A69" t="str">
            <v>Бульмени вес ГШ</v>
          </cell>
        </row>
        <row r="70">
          <cell r="A70" t="str">
            <v>Пельмени</v>
          </cell>
        </row>
        <row r="71">
          <cell r="A71" t="str">
            <v>SU002798</v>
          </cell>
          <cell r="B71" t="str">
            <v>P003687</v>
          </cell>
          <cell r="C71">
            <v>4301070977</v>
          </cell>
          <cell r="D71">
            <v>4607111037411</v>
          </cell>
          <cell r="F71">
            <v>2.7</v>
          </cell>
          <cell r="G71">
            <v>1</v>
          </cell>
          <cell r="H71">
            <v>2.7</v>
          </cell>
          <cell r="I71">
            <v>2.8132000000000001</v>
          </cell>
          <cell r="J71">
            <v>234</v>
          </cell>
          <cell r="K71" t="str">
            <v>18</v>
          </cell>
          <cell r="L71" t="str">
            <v>Слой, мин. 1</v>
          </cell>
          <cell r="M71" t="str">
            <v>МГ</v>
          </cell>
          <cell r="O71">
            <v>180</v>
          </cell>
          <cell r="P71" t="str">
            <v>Пельмени «Бульмени с говядиной и свининой Наваристые» Весовые Сфера ТМ «Горячая штучка» 2,7 кг</v>
          </cell>
          <cell r="U71" t="str">
            <v/>
          </cell>
          <cell r="V71" t="str">
            <v/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  <cell r="AA71" t="str">
            <v/>
          </cell>
          <cell r="AB71" t="str">
            <v/>
          </cell>
          <cell r="AC71" t="str">
            <v>ЕАЭС N RU Д-RU.РА02.В.13673/23</v>
          </cell>
        </row>
        <row r="72">
          <cell r="A72" t="str">
            <v>SU002595</v>
          </cell>
          <cell r="B72" t="str">
            <v>P003697</v>
          </cell>
          <cell r="C72">
            <v>4301070981</v>
          </cell>
          <cell r="D72">
            <v>4607111036728</v>
          </cell>
          <cell r="F72">
            <v>5</v>
          </cell>
          <cell r="G72">
            <v>1</v>
          </cell>
          <cell r="H72">
            <v>5</v>
          </cell>
          <cell r="I72">
            <v>5.2131999999999996</v>
          </cell>
          <cell r="J72">
            <v>144</v>
          </cell>
          <cell r="K72" t="str">
            <v>12</v>
          </cell>
          <cell r="L72" t="str">
            <v>Слой, мин. 1</v>
          </cell>
          <cell r="M72" t="str">
            <v>МГ</v>
          </cell>
          <cell r="O72">
            <v>180</v>
          </cell>
          <cell r="P72" t="str">
            <v>Пельмени «Бульмени с говядиной и свининой Наваристые» Весовые Сфера ТМ «Горячая штучка» 5 кг</v>
          </cell>
          <cell r="U72" t="str">
            <v/>
          </cell>
          <cell r="V72" t="str">
            <v/>
          </cell>
          <cell r="W72" t="str">
            <v>кор</v>
          </cell>
          <cell r="X72">
            <v>0</v>
          </cell>
          <cell r="Y72">
            <v>0</v>
          </cell>
          <cell r="Z72">
            <v>0</v>
          </cell>
          <cell r="AA72" t="str">
            <v/>
          </cell>
          <cell r="AB72" t="str">
            <v/>
          </cell>
          <cell r="AC72" t="str">
            <v>ЕАЭС N RU Д-RU.РА02.В.13673/23</v>
          </cell>
        </row>
        <row r="73">
          <cell r="P73" t="str">
            <v>Итого</v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</row>
        <row r="74">
          <cell r="P74" t="str">
            <v>Итого</v>
          </cell>
          <cell r="W74" t="str">
            <v>кг</v>
          </cell>
          <cell r="X74">
            <v>0</v>
          </cell>
          <cell r="Y74">
            <v>0</v>
          </cell>
        </row>
        <row r="75">
          <cell r="A75" t="str">
            <v>Бельмеши</v>
          </cell>
        </row>
        <row r="76">
          <cell r="A76" t="str">
            <v>Снеки</v>
          </cell>
        </row>
        <row r="77">
          <cell r="A77" t="str">
            <v>SU003593</v>
          </cell>
          <cell r="B77" t="str">
            <v>P004598</v>
          </cell>
          <cell r="C77">
            <v>4301135584</v>
          </cell>
          <cell r="D77">
            <v>4607111033659</v>
          </cell>
          <cell r="F77">
            <v>0.3</v>
          </cell>
          <cell r="G77">
            <v>12</v>
          </cell>
          <cell r="H77">
            <v>3.6</v>
          </cell>
          <cell r="I77">
            <v>4.3036000000000003</v>
          </cell>
          <cell r="J77">
            <v>70</v>
          </cell>
          <cell r="K77" t="str">
            <v>14</v>
          </cell>
          <cell r="L77" t="str">
            <v>Короб, мин. 1</v>
          </cell>
          <cell r="M77" t="str">
            <v>МГ</v>
          </cell>
          <cell r="O77">
            <v>180</v>
          </cell>
          <cell r="P77" t="str">
            <v>Снеки «Бельмеши сочные с мясом» Фикс.вес 0,3 Пакет ТМ «Горячая штучка»</v>
          </cell>
          <cell r="U77" t="str">
            <v/>
          </cell>
          <cell r="V77" t="str">
            <v/>
          </cell>
          <cell r="W77" t="str">
            <v>кор</v>
          </cell>
          <cell r="X77">
            <v>0</v>
          </cell>
          <cell r="Y77">
            <v>0</v>
          </cell>
          <cell r="Z77">
            <v>0</v>
          </cell>
          <cell r="AA77" t="str">
            <v/>
          </cell>
          <cell r="AB77" t="str">
            <v/>
          </cell>
          <cell r="AC77" t="str">
            <v>ЕАЭС N RU Д-RU.РА02.В.49579/23</v>
          </cell>
        </row>
        <row r="78">
          <cell r="P78" t="str">
            <v>Итого</v>
          </cell>
          <cell r="W78" t="str">
            <v>кор</v>
          </cell>
          <cell r="X78">
            <v>0</v>
          </cell>
          <cell r="Y78">
            <v>0</v>
          </cell>
          <cell r="Z78">
            <v>0</v>
          </cell>
        </row>
        <row r="79">
          <cell r="P79" t="str">
            <v>Итого</v>
          </cell>
          <cell r="W79" t="str">
            <v>кг</v>
          </cell>
          <cell r="X79">
            <v>0</v>
          </cell>
          <cell r="Y79">
            <v>0</v>
          </cell>
        </row>
        <row r="80">
          <cell r="A80" t="str">
            <v>Крылышки ГШ</v>
          </cell>
        </row>
        <row r="81">
          <cell r="A81" t="str">
            <v>Крылья</v>
          </cell>
        </row>
        <row r="82">
          <cell r="A82" t="str">
            <v>SU002563</v>
          </cell>
          <cell r="B82" t="str">
            <v>P004101</v>
          </cell>
          <cell r="C82">
            <v>4301131022</v>
          </cell>
          <cell r="D82">
            <v>4607111034120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Слой, мин. 1</v>
          </cell>
          <cell r="M82" t="str">
            <v>МГ</v>
          </cell>
          <cell r="O82">
            <v>180</v>
          </cell>
          <cell r="P82" t="str">
            <v>Крылья Хрустящие крылышки Базовый ассортимент Фикс.вес 0,3 Лоток Горячая штучка</v>
          </cell>
          <cell r="U82" t="str">
            <v/>
          </cell>
          <cell r="V82" t="str">
            <v/>
          </cell>
          <cell r="W82" t="str">
            <v>кор</v>
          </cell>
          <cell r="X82">
            <v>0</v>
          </cell>
          <cell r="Y82">
            <v>0</v>
          </cell>
          <cell r="Z82">
            <v>0</v>
          </cell>
          <cell r="AA82" t="str">
            <v/>
          </cell>
          <cell r="AB82" t="str">
            <v/>
          </cell>
          <cell r="AC82" t="str">
            <v>ЕАЭС N RU Д-RU.РА09.В.51317/22, ЕАЭС N RU Д-RU.РА10.В.35725/23</v>
          </cell>
        </row>
        <row r="83">
          <cell r="A83" t="str">
            <v>SU002564</v>
          </cell>
          <cell r="B83" t="str">
            <v>P004099</v>
          </cell>
          <cell r="C83">
            <v>4301131021</v>
          </cell>
          <cell r="D83">
            <v>4607111034137</v>
          </cell>
          <cell r="F83">
            <v>0.3</v>
          </cell>
          <cell r="G83">
            <v>12</v>
          </cell>
          <cell r="H83">
            <v>3.6</v>
          </cell>
          <cell r="I83">
            <v>4.3036000000000003</v>
          </cell>
          <cell r="J83">
            <v>70</v>
          </cell>
          <cell r="K83" t="str">
            <v>14</v>
          </cell>
          <cell r="L83" t="str">
            <v>Слой, мин. 1</v>
          </cell>
          <cell r="M83" t="str">
            <v>МГ</v>
          </cell>
          <cell r="O83">
            <v>180</v>
          </cell>
          <cell r="P83" t="str">
            <v>Крылья Крылышки острые к пиву Базовый ассортимент Фикс.вес 0,3 Лоток Горячая штучка</v>
          </cell>
          <cell r="U83" t="str">
            <v/>
          </cell>
          <cell r="V83" t="str">
            <v/>
          </cell>
          <cell r="W83" t="str">
            <v>кор</v>
          </cell>
          <cell r="X83">
            <v>0</v>
          </cell>
          <cell r="Y83">
            <v>0</v>
          </cell>
          <cell r="Z83">
            <v>0</v>
          </cell>
          <cell r="AA83" t="str">
            <v/>
          </cell>
          <cell r="AB83" t="str">
            <v/>
          </cell>
          <cell r="AC83" t="str">
            <v>ЕАЭС N RU Д-RU.РА01.В.97554/24, ЕАЭС N RU Д-RU.РА10.В.35725/23</v>
          </cell>
        </row>
        <row r="84">
          <cell r="P84" t="str">
            <v>Итого</v>
          </cell>
          <cell r="W84" t="str">
            <v>кор</v>
          </cell>
          <cell r="X84">
            <v>0</v>
          </cell>
          <cell r="Y84">
            <v>0</v>
          </cell>
          <cell r="Z84">
            <v>0</v>
          </cell>
        </row>
        <row r="85">
          <cell r="P85" t="str">
            <v>Итого</v>
          </cell>
          <cell r="W85" t="str">
            <v>кг</v>
          </cell>
          <cell r="X85">
            <v>0</v>
          </cell>
          <cell r="Y85">
            <v>0</v>
          </cell>
        </row>
        <row r="86">
          <cell r="A86" t="str">
            <v>Чебупели</v>
          </cell>
        </row>
        <row r="87">
          <cell r="A87" t="str">
            <v>Снеки</v>
          </cell>
        </row>
        <row r="88">
          <cell r="A88" t="str">
            <v>SU003608</v>
          </cell>
          <cell r="B88" t="str">
            <v>P004592</v>
          </cell>
          <cell r="C88">
            <v>4301135569</v>
          </cell>
          <cell r="D88">
            <v>4607111033628</v>
          </cell>
          <cell r="F88">
            <v>0.3</v>
          </cell>
          <cell r="G88">
            <v>12</v>
          </cell>
          <cell r="H88">
            <v>3.6</v>
          </cell>
          <cell r="I88">
            <v>4.3036000000000003</v>
          </cell>
          <cell r="J88">
            <v>70</v>
          </cell>
          <cell r="K88" t="str">
            <v>14</v>
          </cell>
          <cell r="L88" t="str">
            <v>Короб, мин. 1</v>
          </cell>
          <cell r="M88" t="str">
            <v>МГ</v>
          </cell>
          <cell r="O88">
            <v>180</v>
          </cell>
          <cell r="P88" t="str">
            <v>Снеки «Чебупели острые» Фикс.вес 0,3 Пакет ТМ «Горячая штучка»</v>
          </cell>
          <cell r="U88" t="str">
            <v/>
          </cell>
          <cell r="V88" t="str">
            <v/>
          </cell>
          <cell r="W88" t="str">
            <v>кор</v>
          </cell>
          <cell r="X88">
            <v>0</v>
          </cell>
          <cell r="Y88">
            <v>0</v>
          </cell>
          <cell r="Z88">
            <v>0</v>
          </cell>
          <cell r="AA88" t="str">
            <v/>
          </cell>
          <cell r="AB88" t="str">
            <v/>
          </cell>
          <cell r="AC88" t="str">
            <v>ЕАЭС N RU Д-RU.РА02.В.49579/23</v>
          </cell>
        </row>
        <row r="89">
          <cell r="A89" t="str">
            <v>SU003609</v>
          </cell>
          <cell r="B89" t="str">
            <v>P004584</v>
          </cell>
          <cell r="C89">
            <v>4301135565</v>
          </cell>
          <cell r="D89">
            <v>4607111033451</v>
          </cell>
          <cell r="F89">
            <v>0.3</v>
          </cell>
          <cell r="G89">
            <v>12</v>
          </cell>
          <cell r="H89">
            <v>3.6</v>
          </cell>
          <cell r="I89">
            <v>4.3036000000000003</v>
          </cell>
          <cell r="J89">
            <v>70</v>
          </cell>
          <cell r="K89" t="str">
            <v>14</v>
          </cell>
          <cell r="L89" t="str">
            <v>Палетта, мин. 1</v>
          </cell>
          <cell r="M89" t="str">
            <v>МГ</v>
          </cell>
          <cell r="O89">
            <v>180</v>
          </cell>
          <cell r="P89" t="str">
            <v>Снеки «Чебупели с ветчиной и сыром» Фикс.вес 0,3 Пакет ТМ «Горячая штучка»</v>
          </cell>
          <cell r="U89" t="str">
            <v/>
          </cell>
          <cell r="V89" t="str">
            <v/>
          </cell>
          <cell r="W89" t="str">
            <v>кор</v>
          </cell>
          <cell r="X89">
            <v>0</v>
          </cell>
          <cell r="Y89">
            <v>0</v>
          </cell>
          <cell r="Z89">
            <v>0</v>
          </cell>
          <cell r="AA89" t="str">
            <v/>
          </cell>
          <cell r="AB89" t="str">
            <v/>
          </cell>
          <cell r="AC89" t="str">
            <v>ЕАЭС N RU Д-RU.РА02.В.49579/23</v>
          </cell>
        </row>
        <row r="90">
          <cell r="A90" t="str">
            <v>SU003594</v>
          </cell>
          <cell r="B90" t="str">
            <v>P004599</v>
          </cell>
          <cell r="C90">
            <v>4301135575</v>
          </cell>
          <cell r="D90">
            <v>4607111035141</v>
          </cell>
          <cell r="F90">
            <v>0.3</v>
          </cell>
          <cell r="G90">
            <v>12</v>
          </cell>
          <cell r="H90">
            <v>3.6</v>
          </cell>
          <cell r="I90">
            <v>4.3036000000000003</v>
          </cell>
          <cell r="J90">
            <v>70</v>
          </cell>
          <cell r="K90" t="str">
            <v>14</v>
          </cell>
          <cell r="L90" t="str">
            <v>Короб, мин. 1</v>
          </cell>
          <cell r="M90" t="str">
            <v>МГ</v>
          </cell>
          <cell r="O90">
            <v>180</v>
          </cell>
          <cell r="P90" t="str">
            <v>Снеки «Чебупели с мясом без свинины» Фикс.вес 0,3 Пакет ТМ «Горячая штучка»</v>
          </cell>
          <cell r="U90" t="str">
            <v/>
          </cell>
          <cell r="V90" t="str">
            <v/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  <cell r="AA90" t="str">
            <v/>
          </cell>
          <cell r="AB90" t="str">
            <v/>
          </cell>
          <cell r="AC90" t="str">
            <v>ЕАЭС N RU Д-RU.РА01.В.13713/23</v>
          </cell>
        </row>
        <row r="91">
          <cell r="A91" t="str">
            <v>SU003604</v>
          </cell>
          <cell r="B91" t="str">
            <v>P004605</v>
          </cell>
          <cell r="C91">
            <v>4301135578</v>
          </cell>
          <cell r="D91">
            <v>4607111033444</v>
          </cell>
          <cell r="F91">
            <v>0.3</v>
          </cell>
          <cell r="G91">
            <v>12</v>
          </cell>
          <cell r="H91">
            <v>3.6</v>
          </cell>
          <cell r="I91">
            <v>4.3036000000000003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«Чебупели сочные с мясом» Фикс.вес 0,3 Пакет ТМ «Горячая штучка»</v>
          </cell>
          <cell r="U91" t="str">
            <v/>
          </cell>
          <cell r="V91" t="str">
            <v/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A91" t="str">
            <v/>
          </cell>
          <cell r="AB91" t="str">
            <v/>
          </cell>
          <cell r="AC91" t="str">
            <v>ЕАЭС N RU Д-RU.РА02.В.49579/23</v>
          </cell>
        </row>
        <row r="92">
          <cell r="A92" t="str">
            <v>SU002571</v>
          </cell>
          <cell r="B92" t="str">
            <v>P004125</v>
          </cell>
          <cell r="C92">
            <v>4301135290</v>
          </cell>
          <cell r="D92">
            <v>4607111035028</v>
          </cell>
          <cell r="F92">
            <v>0.48</v>
          </cell>
          <cell r="G92">
            <v>8</v>
          </cell>
          <cell r="H92">
            <v>3.84</v>
          </cell>
          <cell r="I92">
            <v>4.4488000000000003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Чебупели с мясом Базовый ассортимент Фикс.вес 0,48 Лоток Горячая штучка ХХЛ</v>
          </cell>
          <cell r="U92" t="str">
            <v/>
          </cell>
          <cell r="V92" t="str">
            <v/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A92" t="str">
            <v/>
          </cell>
          <cell r="AB92" t="str">
            <v/>
          </cell>
          <cell r="AC92" t="str">
            <v>ЕАЭС N RU Д-RU.РА01.В.13713/23</v>
          </cell>
        </row>
        <row r="93">
          <cell r="A93" t="str">
            <v>SU002293</v>
          </cell>
          <cell r="B93" t="str">
            <v>P004113</v>
          </cell>
          <cell r="C93">
            <v>4301135285</v>
          </cell>
          <cell r="D93">
            <v>4607111036407</v>
          </cell>
          <cell r="F93">
            <v>0.3</v>
          </cell>
          <cell r="G93">
            <v>14</v>
          </cell>
          <cell r="H93">
            <v>4.2</v>
          </cell>
          <cell r="I93">
            <v>4.5292000000000003</v>
          </cell>
          <cell r="J93">
            <v>70</v>
          </cell>
          <cell r="K93" t="str">
            <v>14</v>
          </cell>
          <cell r="L93" t="str">
            <v>Палетта, мин. 1</v>
          </cell>
          <cell r="M93" t="str">
            <v>МГ</v>
          </cell>
          <cell r="O93">
            <v>180</v>
          </cell>
          <cell r="P93" t="str">
            <v>Чебупели Курочка гриль Базовый ассортимент Фикс.вес 0,3 Пакет Горячая штучка</v>
          </cell>
          <cell r="U93" t="str">
            <v/>
          </cell>
          <cell r="V93" t="str">
            <v/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  <cell r="AA93" t="str">
            <v/>
          </cell>
          <cell r="AB93" t="str">
            <v/>
          </cell>
          <cell r="AC93" t="str">
            <v>ЕАЭС N RU Д-RU.РА01.В.78287/24, ЕАЭС N RU Д-RU.РА01.В.92613/21</v>
          </cell>
        </row>
        <row r="94">
          <cell r="P94" t="str">
            <v>Итого</v>
          </cell>
          <cell r="W94" t="str">
            <v>кор</v>
          </cell>
          <cell r="X94">
            <v>0</v>
          </cell>
          <cell r="Y94">
            <v>0</v>
          </cell>
          <cell r="Z94">
            <v>0</v>
          </cell>
        </row>
        <row r="95">
          <cell r="P95" t="str">
            <v>Итого</v>
          </cell>
          <cell r="W95" t="str">
            <v>кг</v>
          </cell>
          <cell r="X95">
            <v>0</v>
          </cell>
          <cell r="Y95">
            <v>0</v>
          </cell>
        </row>
        <row r="96">
          <cell r="A96" t="str">
            <v>Чебуреки ГШ</v>
          </cell>
        </row>
        <row r="97">
          <cell r="A97" t="str">
            <v>Чебуреки</v>
          </cell>
        </row>
        <row r="98">
          <cell r="A98" t="str">
            <v>SU002573</v>
          </cell>
          <cell r="B98" t="str">
            <v>P004138</v>
          </cell>
          <cell r="C98">
            <v>4301136042</v>
          </cell>
          <cell r="D98">
            <v>4607025784012</v>
          </cell>
          <cell r="F98">
            <v>0.09</v>
          </cell>
          <cell r="G98">
            <v>24</v>
          </cell>
          <cell r="H98">
            <v>2.16</v>
          </cell>
          <cell r="I98">
            <v>2.4912000000000001</v>
          </cell>
          <cell r="J98">
            <v>126</v>
          </cell>
          <cell r="K98" t="str">
            <v>14</v>
          </cell>
          <cell r="L98" t="str">
            <v>Слой, мин. 1</v>
          </cell>
          <cell r="M98" t="str">
            <v>МГ</v>
          </cell>
          <cell r="O98">
            <v>180</v>
          </cell>
          <cell r="P98" t="str">
            <v>Чебуреки с мясом Базовый ассортимент Штучка 0,09 Пленка Горячая штучка</v>
          </cell>
          <cell r="U98" t="str">
            <v/>
          </cell>
          <cell r="V98" t="str">
            <v/>
          </cell>
          <cell r="W98" t="str">
            <v>кор</v>
          </cell>
          <cell r="X98">
            <v>0</v>
          </cell>
          <cell r="Y98">
            <v>0</v>
          </cell>
          <cell r="Z98">
            <v>0</v>
          </cell>
          <cell r="AA98" t="str">
            <v/>
          </cell>
          <cell r="AB98" t="str">
            <v/>
          </cell>
          <cell r="AC98" t="str">
            <v>ЕАЭС N RU Д-RU.РА01.В.13713/23, ЕАЭС N RU Д-RU.РА05.В.14262/23</v>
          </cell>
        </row>
        <row r="99">
          <cell r="A99" t="str">
            <v>SU002558</v>
          </cell>
          <cell r="B99" t="str">
            <v>P004127</v>
          </cell>
          <cell r="C99">
            <v>4301136040</v>
          </cell>
          <cell r="D99">
            <v>4607025784319</v>
          </cell>
          <cell r="F99">
            <v>0.36</v>
          </cell>
          <cell r="G99">
            <v>10</v>
          </cell>
          <cell r="H99">
            <v>3.6</v>
          </cell>
          <cell r="I99">
            <v>4.2439999999999998</v>
          </cell>
          <cell r="J99">
            <v>70</v>
          </cell>
          <cell r="K99" t="str">
            <v>14</v>
          </cell>
          <cell r="L99" t="str">
            <v>Слой, мин. 1</v>
          </cell>
          <cell r="M99" t="str">
            <v>МГ</v>
          </cell>
          <cell r="O99">
            <v>180</v>
          </cell>
          <cell r="P99" t="str">
            <v>Чебуреки со свининой и говядиной Базовый ассортимент Фикс.вес 0,36 Лоток Горячая штучка</v>
          </cell>
          <cell r="U99" t="str">
            <v/>
          </cell>
          <cell r="V99" t="str">
            <v/>
          </cell>
          <cell r="W99" t="str">
            <v>кор</v>
          </cell>
          <cell r="X99">
            <v>0</v>
          </cell>
          <cell r="Y99">
            <v>0</v>
          </cell>
          <cell r="Z99">
            <v>0</v>
          </cell>
          <cell r="AA99" t="str">
            <v/>
          </cell>
          <cell r="AB99" t="str">
            <v/>
          </cell>
          <cell r="AC99" t="str">
            <v>ЕАЭС N RU Д-RU.РА02.В.49579/23, ЕАЭС N RU Д-RU.РА05.В.15673/23</v>
          </cell>
        </row>
        <row r="100">
          <cell r="A100" t="str">
            <v>SU002570</v>
          </cell>
          <cell r="B100" t="str">
            <v>P004122</v>
          </cell>
          <cell r="C100">
            <v>4301136039</v>
          </cell>
          <cell r="D100">
            <v>4607111035370</v>
          </cell>
          <cell r="F100">
            <v>0.14000000000000001</v>
          </cell>
          <cell r="G100">
            <v>22</v>
          </cell>
          <cell r="H100">
            <v>3.08</v>
          </cell>
          <cell r="I100">
            <v>3.464</v>
          </cell>
          <cell r="J100">
            <v>84</v>
          </cell>
          <cell r="K100" t="str">
            <v>12</v>
          </cell>
          <cell r="L100" t="str">
            <v>Палетта, мин. 1</v>
          </cell>
          <cell r="M100" t="str">
            <v>МГ</v>
          </cell>
          <cell r="O100">
            <v>180</v>
          </cell>
          <cell r="P100" t="str">
            <v>Чебуречище Базовый ассортимент Штучка 0,14 Пленка Горячая штучка</v>
          </cell>
          <cell r="U100" t="str">
            <v/>
          </cell>
          <cell r="V100" t="str">
            <v/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A100" t="str">
            <v/>
          </cell>
          <cell r="AB100" t="str">
            <v/>
          </cell>
          <cell r="AC100" t="str">
            <v>ЕАЭС N RU Д-RU.РА02.В.33144/23</v>
          </cell>
        </row>
        <row r="101">
          <cell r="P101" t="str">
            <v>Итого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</row>
        <row r="102">
          <cell r="P102" t="str">
            <v>Итого</v>
          </cell>
          <cell r="W102" t="str">
            <v>кг</v>
          </cell>
          <cell r="X102">
            <v>0</v>
          </cell>
          <cell r="Y102">
            <v>0</v>
          </cell>
        </row>
        <row r="103">
          <cell r="A103" t="str">
            <v>Бульмени ГШ</v>
          </cell>
        </row>
        <row r="104">
          <cell r="A104" t="str">
            <v>Пельмени</v>
          </cell>
        </row>
        <row r="105">
          <cell r="A105" t="str">
            <v>SU003527</v>
          </cell>
          <cell r="B105" t="str">
            <v>P004474</v>
          </cell>
          <cell r="C105">
            <v>4301071051</v>
          </cell>
          <cell r="D105">
            <v>4607111039262</v>
          </cell>
          <cell r="F105">
            <v>0.4</v>
          </cell>
          <cell r="G105">
            <v>16</v>
          </cell>
          <cell r="H105">
            <v>6.4</v>
          </cell>
          <cell r="I105">
            <v>6.7195999999999998</v>
          </cell>
          <cell r="J105">
            <v>84</v>
          </cell>
          <cell r="K105" t="str">
            <v>12</v>
          </cell>
          <cell r="L105" t="str">
            <v>Слой, мин. 1</v>
          </cell>
          <cell r="M105" t="str">
            <v>МГ</v>
          </cell>
          <cell r="O105">
            <v>180</v>
          </cell>
          <cell r="P105" t="str">
            <v>Пельмени «Бульмени с говядиной и свининой» 0,4 Сфера ТМ «Горячая штучка»</v>
          </cell>
          <cell r="U105" t="str">
            <v/>
          </cell>
          <cell r="V105" t="str">
            <v/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  <cell r="AA105" t="str">
            <v/>
          </cell>
          <cell r="AB105" t="str">
            <v/>
          </cell>
          <cell r="AC105" t="str">
            <v>ЕАЭС N RU Д-RU.РА02.В.13673/23</v>
          </cell>
        </row>
        <row r="106">
          <cell r="A106" t="str">
            <v>SU003460</v>
          </cell>
          <cell r="B106" t="str">
            <v>P004345</v>
          </cell>
          <cell r="C106">
            <v>4301071038</v>
          </cell>
          <cell r="D106">
            <v>4607111039248</v>
          </cell>
          <cell r="F106">
            <v>0.7</v>
          </cell>
          <cell r="G106">
            <v>10</v>
          </cell>
          <cell r="H106">
            <v>7</v>
          </cell>
          <cell r="I106">
            <v>7.3</v>
          </cell>
          <cell r="J106">
            <v>84</v>
          </cell>
          <cell r="K106" t="str">
            <v>12</v>
          </cell>
          <cell r="L106" t="str">
            <v>Слой, мин. 1</v>
          </cell>
          <cell r="M106" t="str">
            <v>МГ</v>
          </cell>
          <cell r="O106">
            <v>180</v>
          </cell>
          <cell r="P106" t="str">
            <v>Пельмени «Бульмени с говядиной и свининой» 0,7 Сфера ТМ «Горячая штучка»</v>
          </cell>
          <cell r="U106" t="str">
            <v/>
          </cell>
          <cell r="V106" t="str">
            <v/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A106" t="str">
            <v/>
          </cell>
          <cell r="AB106" t="str">
            <v/>
          </cell>
          <cell r="AC106" t="str">
            <v>ЕАЭС N RU Д-RU.РА02.В.13673/23</v>
          </cell>
        </row>
        <row r="107">
          <cell r="A107" t="str">
            <v>SU002627</v>
          </cell>
          <cell r="B107" t="str">
            <v>P003686</v>
          </cell>
          <cell r="C107">
            <v>4301070976</v>
          </cell>
          <cell r="D107">
            <v>4607111034144</v>
          </cell>
          <cell r="F107">
            <v>0.9</v>
          </cell>
          <cell r="G107">
            <v>8</v>
          </cell>
          <cell r="H107">
            <v>7.2</v>
          </cell>
          <cell r="I107">
            <v>7.4859999999999998</v>
          </cell>
          <cell r="J107">
            <v>84</v>
          </cell>
          <cell r="K107" t="str">
            <v>12</v>
          </cell>
          <cell r="L107" t="str">
            <v>Палетта, мин. 1</v>
          </cell>
          <cell r="M107" t="str">
            <v>МГ</v>
          </cell>
          <cell r="O107">
            <v>180</v>
          </cell>
          <cell r="P107" t="str">
            <v>Пельмени «Бульмени с говядиной и свининой» 0,9 Сфера ТМ «Горячая штучка»</v>
          </cell>
          <cell r="U107" t="str">
            <v/>
          </cell>
          <cell r="V107" t="str">
            <v/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A107" t="str">
            <v/>
          </cell>
          <cell r="AB107" t="str">
            <v/>
          </cell>
          <cell r="AC107" t="str">
            <v>ЕАЭС N RU Д-RU.РА02.В.13673/23</v>
          </cell>
        </row>
        <row r="108">
          <cell r="A108" t="str">
            <v>SU003528</v>
          </cell>
          <cell r="B108" t="str">
            <v>P004444</v>
          </cell>
          <cell r="C108">
            <v>4301071049</v>
          </cell>
          <cell r="D108">
            <v>4607111039293</v>
          </cell>
          <cell r="F108">
            <v>0.4</v>
          </cell>
          <cell r="G108">
            <v>16</v>
          </cell>
          <cell r="H108">
            <v>6.4</v>
          </cell>
          <cell r="I108">
            <v>6.7195999999999998</v>
          </cell>
          <cell r="J108">
            <v>84</v>
          </cell>
          <cell r="K108" t="str">
            <v>12</v>
          </cell>
          <cell r="L108" t="str">
            <v>Слой, мин. 1</v>
          </cell>
          <cell r="M108" t="str">
            <v>МГ</v>
          </cell>
          <cell r="O108">
            <v>180</v>
          </cell>
          <cell r="P108" t="str">
            <v>Пельмени «Бульмени со сливочным маслом» Фикс.вес 0,4 ТМ «Горячая штучка»</v>
          </cell>
          <cell r="U108" t="str">
            <v/>
          </cell>
          <cell r="V108" t="str">
            <v/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A108" t="str">
            <v/>
          </cell>
          <cell r="AB108" t="str">
            <v/>
          </cell>
          <cell r="AC108" t="str">
            <v>ЕАЭС N RU Д-RU.РА02.В.13673/23</v>
          </cell>
        </row>
        <row r="109">
          <cell r="A109" t="str">
            <v>SU003459</v>
          </cell>
          <cell r="B109" t="str">
            <v>P004346</v>
          </cell>
          <cell r="C109">
            <v>4301071039</v>
          </cell>
          <cell r="D109">
            <v>4607111039279</v>
          </cell>
          <cell r="F109">
            <v>0.7</v>
          </cell>
          <cell r="G109">
            <v>10</v>
          </cell>
          <cell r="H109">
            <v>7</v>
          </cell>
          <cell r="I109">
            <v>7.3</v>
          </cell>
          <cell r="J109">
            <v>84</v>
          </cell>
          <cell r="K109" t="str">
            <v>12</v>
          </cell>
          <cell r="L109" t="str">
            <v>Слой, мин. 1</v>
          </cell>
          <cell r="M109" t="str">
            <v>МГ</v>
          </cell>
          <cell r="O109">
            <v>180</v>
          </cell>
          <cell r="P109" t="str">
            <v>Пельмени «Бульмени со сливочным маслом» 0,7 Сфера ТМ «Горячая штучка»</v>
          </cell>
          <cell r="U109" t="str">
            <v/>
          </cell>
          <cell r="V109" t="str">
            <v/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A109" t="str">
            <v/>
          </cell>
          <cell r="AB109" t="str">
            <v/>
          </cell>
          <cell r="AC109" t="str">
            <v>ЕАЭС N RU Д-RU.РА02.В.13673/23</v>
          </cell>
        </row>
        <row r="110">
          <cell r="A110" t="str">
            <v>SU002731</v>
          </cell>
          <cell r="B110" t="str">
            <v>P003603</v>
          </cell>
          <cell r="C110">
            <v>4301070958</v>
          </cell>
          <cell r="D110">
            <v>4607111038098</v>
          </cell>
          <cell r="F110">
            <v>0.8</v>
          </cell>
          <cell r="G110">
            <v>8</v>
          </cell>
          <cell r="H110">
            <v>6.4</v>
          </cell>
          <cell r="I110">
            <v>6.6859999999999999</v>
          </cell>
          <cell r="J110">
            <v>84</v>
          </cell>
          <cell r="K110" t="str">
            <v>12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Пельмени «Бульмени по-сибирски с говядиной и свининой» 0,8 сфера ТМ «Горячая штучка»</v>
          </cell>
          <cell r="U110" t="str">
            <v/>
          </cell>
          <cell r="V110" t="str">
            <v/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A110" t="str">
            <v/>
          </cell>
          <cell r="AB110" t="str">
            <v/>
          </cell>
          <cell r="AC110" t="str">
            <v>ЕАЭС N RU Д-RU.РА05.В.05488/23</v>
          </cell>
        </row>
        <row r="111">
          <cell r="P111" t="str">
            <v>Итого</v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</row>
        <row r="112">
          <cell r="P112" t="str">
            <v>Итого</v>
          </cell>
          <cell r="W112" t="str">
            <v>кг</v>
          </cell>
          <cell r="X112">
            <v>0</v>
          </cell>
          <cell r="Y112">
            <v>0</v>
          </cell>
        </row>
        <row r="113">
          <cell r="A113" t="str">
            <v>Чебупицца</v>
          </cell>
        </row>
        <row r="114">
          <cell r="A114" t="str">
            <v>Снеки</v>
          </cell>
        </row>
        <row r="115">
          <cell r="A115" t="str">
            <v>SU003578</v>
          </cell>
          <cell r="B115" t="str">
            <v>P004484</v>
          </cell>
          <cell r="C115">
            <v>4301135533</v>
          </cell>
          <cell r="D115">
            <v>4607111034014</v>
          </cell>
          <cell r="F115">
            <v>0.25</v>
          </cell>
          <cell r="G115">
            <v>12</v>
          </cell>
          <cell r="H115">
            <v>3</v>
          </cell>
          <cell r="I115">
            <v>3.7035999999999998</v>
          </cell>
          <cell r="J115">
            <v>70</v>
          </cell>
          <cell r="K115" t="str">
            <v>14</v>
          </cell>
          <cell r="L115" t="str">
            <v>Палетта, мин. 1</v>
          </cell>
          <cell r="M115" t="str">
            <v>МГ</v>
          </cell>
          <cell r="O115">
            <v>180</v>
          </cell>
          <cell r="P115" t="str">
            <v>Снеки «Чебупицца курочка По-итальянски» Фикс.вес 0,25 Пакет ТМ «Горячая штучка»</v>
          </cell>
          <cell r="U115" t="str">
            <v/>
          </cell>
          <cell r="V115" t="str">
            <v/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A115" t="str">
            <v/>
          </cell>
          <cell r="AB115" t="str">
            <v/>
          </cell>
          <cell r="AC115" t="str">
            <v>ЕАЭС N RU Д-RU.РА10.В.33475/23</v>
          </cell>
        </row>
        <row r="116">
          <cell r="A116" t="str">
            <v>SU003580</v>
          </cell>
          <cell r="B116" t="str">
            <v>P004486</v>
          </cell>
          <cell r="C116">
            <v>4301135532</v>
          </cell>
          <cell r="D116">
            <v>4607111033994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Палетта, мин. 1</v>
          </cell>
          <cell r="M116" t="str">
            <v>МГ</v>
          </cell>
          <cell r="O116">
            <v>180</v>
          </cell>
          <cell r="P116" t="str">
            <v>Снеки «Чебупицца Пепперони» Фикс.вес 0,25 Пакет ТМ «Горячая штучка»</v>
          </cell>
          <cell r="U116" t="str">
            <v/>
          </cell>
          <cell r="V116" t="str">
            <v/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A116" t="str">
            <v/>
          </cell>
          <cell r="AB116" t="str">
            <v/>
          </cell>
          <cell r="AC116" t="str">
            <v>ЕАЭС N RU Д-RU.РА02.В.49579/23</v>
          </cell>
        </row>
        <row r="117">
          <cell r="P117" t="str">
            <v>Итого</v>
          </cell>
          <cell r="W117" t="str">
            <v>кор</v>
          </cell>
          <cell r="X117">
            <v>0</v>
          </cell>
          <cell r="Y117">
            <v>0</v>
          </cell>
          <cell r="Z117">
            <v>0</v>
          </cell>
        </row>
        <row r="118">
          <cell r="P118" t="str">
            <v>Итого</v>
          </cell>
          <cell r="W118" t="str">
            <v>кг</v>
          </cell>
          <cell r="X118">
            <v>0</v>
          </cell>
          <cell r="Y118">
            <v>0</v>
          </cell>
        </row>
        <row r="119">
          <cell r="A119" t="str">
            <v>Хотстеры</v>
          </cell>
        </row>
        <row r="120">
          <cell r="A120" t="str">
            <v>Снеки</v>
          </cell>
        </row>
        <row r="121">
          <cell r="A121" t="str">
            <v>SU003384</v>
          </cell>
          <cell r="B121" t="str">
            <v>P004205</v>
          </cell>
          <cell r="C121">
            <v>4301135311</v>
          </cell>
          <cell r="D121">
            <v>4607111039095</v>
          </cell>
          <cell r="F121">
            <v>0.25</v>
          </cell>
          <cell r="G121">
            <v>12</v>
          </cell>
          <cell r="H121">
            <v>3</v>
          </cell>
          <cell r="I121">
            <v>3.7480000000000002</v>
          </cell>
          <cell r="J121">
            <v>70</v>
          </cell>
          <cell r="K121" t="str">
            <v>14</v>
          </cell>
          <cell r="L121" t="str">
            <v>Короб, мин. 1</v>
          </cell>
          <cell r="M121" t="str">
            <v>МГ</v>
          </cell>
          <cell r="O121">
            <v>180</v>
          </cell>
          <cell r="P121" t="str">
            <v>Снеки «Хотстеры с сыром» ф/в 0,25 ТМ «Горячая штучка»</v>
          </cell>
          <cell r="U121" t="str">
            <v/>
          </cell>
          <cell r="V121" t="str">
            <v/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  <cell r="AA121" t="str">
            <v/>
          </cell>
          <cell r="AB121" t="str">
            <v/>
          </cell>
          <cell r="AC121" t="str">
            <v>ЕАЭС N RU Д-RU.РА02.В.13267/24</v>
          </cell>
        </row>
        <row r="122">
          <cell r="A122" t="str">
            <v>SU003576</v>
          </cell>
          <cell r="B122" t="str">
            <v>P004489</v>
          </cell>
          <cell r="C122">
            <v>4301135534</v>
          </cell>
          <cell r="D122">
            <v>4607111034199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Короб, мин. 1</v>
          </cell>
          <cell r="M122" t="str">
            <v>МГ</v>
          </cell>
          <cell r="O122">
            <v>180</v>
          </cell>
          <cell r="P122" t="str">
            <v>Снеки «Хотстеры» Фикс.вес 0,25 Пакет ТМ «Горячая штучка»</v>
          </cell>
          <cell r="U122" t="str">
            <v/>
          </cell>
          <cell r="V122" t="str">
            <v/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  <cell r="AA122" t="str">
            <v/>
          </cell>
          <cell r="AB122" t="str">
            <v/>
          </cell>
          <cell r="AC122" t="str">
            <v>ЕАЭС N RU Д-RU.РА05.В.14086/23</v>
          </cell>
        </row>
        <row r="123">
          <cell r="P123" t="str">
            <v>Итого</v>
          </cell>
          <cell r="W123" t="str">
            <v>кор</v>
          </cell>
          <cell r="X123">
            <v>0</v>
          </cell>
          <cell r="Y123">
            <v>0</v>
          </cell>
          <cell r="Z123">
            <v>0</v>
          </cell>
        </row>
        <row r="124">
          <cell r="P124" t="str">
            <v>Итого</v>
          </cell>
          <cell r="W124" t="str">
            <v>кг</v>
          </cell>
          <cell r="X124">
            <v>0</v>
          </cell>
          <cell r="Y124">
            <v>0</v>
          </cell>
        </row>
        <row r="125">
          <cell r="A125" t="str">
            <v>Круггетсы</v>
          </cell>
        </row>
        <row r="126">
          <cell r="A126" t="str">
            <v>Снеки</v>
          </cell>
        </row>
        <row r="127">
          <cell r="A127" t="str">
            <v>SU000194</v>
          </cell>
          <cell r="B127" t="str">
            <v>P004095</v>
          </cell>
          <cell r="C127">
            <v>4301135275</v>
          </cell>
          <cell r="D127">
            <v>4607111034380</v>
          </cell>
          <cell r="F127">
            <v>0.25</v>
          </cell>
          <cell r="G127">
            <v>12</v>
          </cell>
          <cell r="H127">
            <v>3</v>
          </cell>
          <cell r="I127">
            <v>3.28</v>
          </cell>
          <cell r="J127">
            <v>70</v>
          </cell>
          <cell r="K127" t="str">
            <v>14</v>
          </cell>
          <cell r="L127" t="str">
            <v>Слой, мин. 1</v>
          </cell>
          <cell r="M127" t="str">
            <v>МГ</v>
          </cell>
          <cell r="O127">
            <v>180</v>
          </cell>
          <cell r="P127" t="str">
            <v>«Круггетсы с сырным соусом» Фикс.вес 0,25 ф/п ТМ «Горячая штучка»</v>
          </cell>
          <cell r="U127" t="str">
            <v/>
          </cell>
          <cell r="V127" t="str">
            <v/>
          </cell>
          <cell r="W127" t="str">
            <v>кор</v>
          </cell>
          <cell r="X127">
            <v>0</v>
          </cell>
          <cell r="Y127">
            <v>0</v>
          </cell>
          <cell r="Z127">
            <v>0</v>
          </cell>
          <cell r="AA127" t="str">
            <v/>
          </cell>
          <cell r="AB127" t="str">
            <v/>
          </cell>
          <cell r="AC127" t="str">
            <v>ЕАЭС N RU Д-RU.РА09.В.48842/23, ЕАЭС N RU Д-RU.РА10.В.33475/23</v>
          </cell>
        </row>
        <row r="128">
          <cell r="A128" t="str">
            <v>SU000195</v>
          </cell>
          <cell r="B128" t="str">
            <v>P004097</v>
          </cell>
          <cell r="C128">
            <v>4301135277</v>
          </cell>
          <cell r="D128">
            <v>4607111034397</v>
          </cell>
          <cell r="F128">
            <v>0.25</v>
          </cell>
          <cell r="G128">
            <v>12</v>
          </cell>
          <cell r="H128">
            <v>3</v>
          </cell>
          <cell r="I128">
            <v>3.28</v>
          </cell>
          <cell r="J128">
            <v>70</v>
          </cell>
          <cell r="K128" t="str">
            <v>14</v>
          </cell>
          <cell r="L128" t="str">
            <v>Слой, мин. 1</v>
          </cell>
          <cell r="M128" t="str">
            <v>МГ</v>
          </cell>
          <cell r="O128">
            <v>180</v>
          </cell>
          <cell r="P128" t="str">
            <v>Снеки «Круггетсы Сочные» Фикс.вес 0,25 ф/п ТМ «Горячая штучка»</v>
          </cell>
          <cell r="U128" t="str">
            <v/>
          </cell>
          <cell r="V128" t="str">
            <v/>
          </cell>
          <cell r="W128" t="str">
            <v>кор</v>
          </cell>
          <cell r="X128">
            <v>0</v>
          </cell>
          <cell r="Y128">
            <v>0</v>
          </cell>
          <cell r="Z128">
            <v>0</v>
          </cell>
          <cell r="AA128" t="str">
            <v/>
          </cell>
          <cell r="AB128" t="str">
            <v/>
          </cell>
          <cell r="AC128" t="str">
            <v>ЕАЭС N RU Д-RU.РА10.В.33475/23</v>
          </cell>
        </row>
        <row r="129">
          <cell r="P129" t="str">
            <v>Итого</v>
          </cell>
          <cell r="W129" t="str">
            <v>кор</v>
          </cell>
          <cell r="X129">
            <v>0</v>
          </cell>
          <cell r="Y129">
            <v>0</v>
          </cell>
          <cell r="Z129">
            <v>0</v>
          </cell>
        </row>
        <row r="130">
          <cell r="P130" t="str">
            <v>Итого</v>
          </cell>
          <cell r="W130" t="str">
            <v>кг</v>
          </cell>
          <cell r="X130">
            <v>0</v>
          </cell>
          <cell r="Y130">
            <v>0</v>
          </cell>
        </row>
        <row r="131">
          <cell r="A131" t="str">
            <v>Пекерсы</v>
          </cell>
        </row>
        <row r="132">
          <cell r="A132" t="str">
            <v>Снеки</v>
          </cell>
        </row>
        <row r="133">
          <cell r="A133" t="str">
            <v>SU003596</v>
          </cell>
          <cell r="B133" t="str">
            <v>P004594</v>
          </cell>
          <cell r="C133">
            <v>4301135570</v>
          </cell>
          <cell r="D133">
            <v>4607111035806</v>
          </cell>
          <cell r="F133">
            <v>0.25</v>
          </cell>
          <cell r="G133">
            <v>12</v>
          </cell>
          <cell r="H133">
            <v>3</v>
          </cell>
          <cell r="I133">
            <v>3.7035999999999998</v>
          </cell>
          <cell r="J133">
            <v>70</v>
          </cell>
          <cell r="K133" t="str">
            <v>14</v>
          </cell>
          <cell r="L133" t="str">
            <v>Короб, мин. 1</v>
          </cell>
          <cell r="M133" t="str">
            <v>МГ</v>
          </cell>
          <cell r="O133">
            <v>180</v>
          </cell>
          <cell r="P133" t="str">
            <v>Снеки «Пекерсы с индейкой в сливочном соусе» Фикс.вес 0,25 Пакет ТМ «Горячая штучка»</v>
          </cell>
          <cell r="U133" t="str">
            <v/>
          </cell>
          <cell r="V133" t="str">
            <v/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  <cell r="AA133" t="str">
            <v/>
          </cell>
          <cell r="AB133" t="str">
            <v/>
          </cell>
          <cell r="AC133" t="str">
            <v>ЕАЭС N RU Д-RU.РА05.В.54714/24</v>
          </cell>
        </row>
        <row r="134">
          <cell r="P134" t="str">
            <v>Итого</v>
          </cell>
          <cell r="W134" t="str">
            <v>кор</v>
          </cell>
          <cell r="X134">
            <v>0</v>
          </cell>
          <cell r="Y134">
            <v>0</v>
          </cell>
          <cell r="Z134">
            <v>0</v>
          </cell>
        </row>
        <row r="135">
          <cell r="P135" t="str">
            <v>Итого</v>
          </cell>
          <cell r="W135" t="str">
            <v>кг</v>
          </cell>
          <cell r="X135">
            <v>0</v>
          </cell>
          <cell r="Y135">
            <v>0</v>
          </cell>
        </row>
        <row r="136">
          <cell r="A136" t="str">
            <v>Хот-Догстер</v>
          </cell>
        </row>
        <row r="137">
          <cell r="A137" t="str">
            <v>Снеки</v>
          </cell>
        </row>
        <row r="138">
          <cell r="A138" t="str">
            <v>SU003632</v>
          </cell>
          <cell r="B138" t="str">
            <v>P004630</v>
          </cell>
          <cell r="C138">
            <v>4301135596</v>
          </cell>
          <cell r="D138">
            <v>4607111039613</v>
          </cell>
          <cell r="F138">
            <v>0.09</v>
          </cell>
          <cell r="G138">
            <v>30</v>
          </cell>
          <cell r="H138">
            <v>2.7</v>
          </cell>
          <cell r="I138">
            <v>3.09</v>
          </cell>
          <cell r="J138">
            <v>126</v>
          </cell>
          <cell r="K138" t="str">
            <v>14</v>
          </cell>
          <cell r="L138" t="str">
            <v>Короб, мин. 1</v>
          </cell>
          <cell r="M138" t="str">
            <v>МГ</v>
          </cell>
          <cell r="O138">
            <v>180</v>
          </cell>
          <cell r="P138" t="str">
            <v>Снеки «Хот-догстер» Фикс.вес 0,09 ТМ «Горячая штучка»</v>
          </cell>
          <cell r="U138" t="str">
            <v/>
          </cell>
          <cell r="V138" t="str">
            <v/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  <cell r="AA138" t="str">
            <v/>
          </cell>
          <cell r="AB138" t="str">
            <v/>
          </cell>
          <cell r="AC138" t="str">
            <v>ЕАЭС N RU Д-RU.РА02.В.13267/24</v>
          </cell>
        </row>
        <row r="139">
          <cell r="P139" t="str">
            <v>Итого</v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</row>
        <row r="140">
          <cell r="P140" t="str">
            <v>Итого</v>
          </cell>
          <cell r="W140" t="str">
            <v>кг</v>
          </cell>
          <cell r="X140">
            <v>0</v>
          </cell>
          <cell r="Y140">
            <v>0</v>
          </cell>
        </row>
        <row r="141">
          <cell r="A141" t="str">
            <v>Супермени</v>
          </cell>
        </row>
        <row r="142">
          <cell r="A142" t="str">
            <v>Пельмени ПГП</v>
          </cell>
        </row>
        <row r="143">
          <cell r="A143" t="str">
            <v>SU002176</v>
          </cell>
          <cell r="B143" t="str">
            <v>P004522</v>
          </cell>
          <cell r="C143">
            <v>4301071054</v>
          </cell>
          <cell r="D143">
            <v>4607111035639</v>
          </cell>
          <cell r="F143">
            <v>0.2</v>
          </cell>
          <cell r="G143">
            <v>8</v>
          </cell>
          <cell r="H143">
            <v>1.6</v>
          </cell>
          <cell r="I143">
            <v>2.12</v>
          </cell>
          <cell r="J143">
            <v>72</v>
          </cell>
          <cell r="K143" t="str">
            <v>6</v>
          </cell>
          <cell r="L143" t="str">
            <v>Короб, мин. 1</v>
          </cell>
          <cell r="M143" t="str">
            <v>МГ</v>
          </cell>
          <cell r="O143">
            <v>180</v>
          </cell>
          <cell r="P143" t="str">
            <v>Пельмени ПГП «Супермени с мясом» 0,2 Сфера ТМ «Горячая штучка»</v>
          </cell>
          <cell r="U143" t="str">
            <v/>
          </cell>
          <cell r="V143" t="str">
            <v/>
          </cell>
          <cell r="W143" t="str">
            <v>кор</v>
          </cell>
          <cell r="X143">
            <v>0</v>
          </cell>
          <cell r="Y143">
            <v>0</v>
          </cell>
          <cell r="Z143">
            <v>0</v>
          </cell>
          <cell r="AA143" t="str">
            <v/>
          </cell>
          <cell r="AB143" t="str">
            <v/>
          </cell>
          <cell r="AC143" t="str">
            <v>ЕАЭС N RU Д-RU.РА02.В.69059/24</v>
          </cell>
        </row>
        <row r="144">
          <cell r="A144" t="str">
            <v>SU002177</v>
          </cell>
          <cell r="B144" t="str">
            <v>P004523</v>
          </cell>
          <cell r="C144">
            <v>4301135540</v>
          </cell>
          <cell r="D144">
            <v>4607111035646</v>
          </cell>
          <cell r="F144">
            <v>0.2</v>
          </cell>
          <cell r="G144">
            <v>8</v>
          </cell>
          <cell r="H144">
            <v>1.6</v>
          </cell>
          <cell r="I144">
            <v>2.12</v>
          </cell>
          <cell r="J144">
            <v>72</v>
          </cell>
          <cell r="K144" t="str">
            <v>6</v>
          </cell>
          <cell r="L144" t="str">
            <v>Короб, мин. 1</v>
          </cell>
          <cell r="M144" t="str">
            <v>МГ</v>
          </cell>
          <cell r="O144">
            <v>180</v>
          </cell>
          <cell r="P144" t="str">
            <v>Пельмени ПГП «Супермени со сливочным маслом» 0,2 Сфера ТМ «Горячая штучка»</v>
          </cell>
          <cell r="U144" t="str">
            <v/>
          </cell>
          <cell r="V144" t="str">
            <v/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  <cell r="AA144" t="str">
            <v/>
          </cell>
          <cell r="AB144" t="str">
            <v/>
          </cell>
          <cell r="AC144" t="str">
            <v>ЕАЭС N RU Д-RU.РА02.В.69059/24</v>
          </cell>
        </row>
        <row r="145">
          <cell r="P145" t="str">
            <v>Итого</v>
          </cell>
          <cell r="W145" t="str">
            <v>кор</v>
          </cell>
          <cell r="X145">
            <v>0</v>
          </cell>
          <cell r="Y145">
            <v>0</v>
          </cell>
          <cell r="Z145">
            <v>0</v>
          </cell>
        </row>
        <row r="146">
          <cell r="P146" t="str">
            <v>Итого</v>
          </cell>
          <cell r="W146" t="str">
            <v>кг</v>
          </cell>
          <cell r="X146">
            <v>0</v>
          </cell>
          <cell r="Y146">
            <v>0</v>
          </cell>
        </row>
        <row r="147">
          <cell r="A147" t="str">
            <v>Чебуманы</v>
          </cell>
        </row>
        <row r="148">
          <cell r="A148" t="str">
            <v>Снеки</v>
          </cell>
        </row>
        <row r="149">
          <cell r="A149" t="str">
            <v>SU002668</v>
          </cell>
          <cell r="B149" t="str">
            <v>P004109</v>
          </cell>
          <cell r="C149">
            <v>4301135281</v>
          </cell>
          <cell r="D149">
            <v>4607111036568</v>
          </cell>
          <cell r="F149">
            <v>0.28000000000000003</v>
          </cell>
          <cell r="G149">
            <v>6</v>
          </cell>
          <cell r="H149">
            <v>1.68</v>
          </cell>
          <cell r="I149">
            <v>2.1017999999999999</v>
          </cell>
          <cell r="J149">
            <v>140</v>
          </cell>
          <cell r="K149" t="str">
            <v>14</v>
          </cell>
          <cell r="L149" t="str">
            <v>Короб, мин. 1</v>
          </cell>
          <cell r="M149" t="str">
            <v>МГ</v>
          </cell>
          <cell r="O149">
            <v>180</v>
          </cell>
          <cell r="P149" t="str">
            <v>Снеки Чебуманы с говядиной Чебуманы Фикс.вес 0,28 лоток Горячая штучка</v>
          </cell>
          <cell r="U149" t="str">
            <v/>
          </cell>
          <cell r="V149" t="str">
            <v/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  <cell r="AA149" t="str">
            <v/>
          </cell>
          <cell r="AB149" t="str">
            <v/>
          </cell>
          <cell r="AC149" t="str">
            <v>ЕАЭС N RU Д-RU.РА10.В.56532/23</v>
          </cell>
        </row>
        <row r="150">
          <cell r="P150" t="str">
            <v>Итого</v>
          </cell>
          <cell r="W150" t="str">
            <v>кор</v>
          </cell>
          <cell r="X150">
            <v>0</v>
          </cell>
          <cell r="Y150">
            <v>0</v>
          </cell>
          <cell r="Z150">
            <v>0</v>
          </cell>
        </row>
        <row r="151">
          <cell r="P151" t="str">
            <v>Итого</v>
          </cell>
          <cell r="W151" t="str">
            <v>кг</v>
          </cell>
          <cell r="X151">
            <v>0</v>
          </cell>
          <cell r="Y151">
            <v>0</v>
          </cell>
        </row>
        <row r="152">
          <cell r="A152" t="str">
            <v>No Name</v>
          </cell>
        </row>
        <row r="153">
          <cell r="A153" t="str">
            <v>Зареченские продукты</v>
          </cell>
        </row>
        <row r="154">
          <cell r="A154" t="str">
            <v>Снеки</v>
          </cell>
        </row>
        <row r="155">
          <cell r="A155" t="str">
            <v>SU003415</v>
          </cell>
          <cell r="B155" t="str">
            <v>P004235</v>
          </cell>
          <cell r="C155">
            <v>4301135317</v>
          </cell>
          <cell r="D155">
            <v>4607111039057</v>
          </cell>
          <cell r="F155">
            <v>1.8</v>
          </cell>
          <cell r="G155">
            <v>1</v>
          </cell>
          <cell r="H155">
            <v>1.8</v>
          </cell>
          <cell r="I155">
            <v>1.9</v>
          </cell>
          <cell r="J155">
            <v>234</v>
          </cell>
          <cell r="K155" t="str">
            <v>18</v>
          </cell>
          <cell r="L155" t="str">
            <v>Короб, мин. 1</v>
          </cell>
          <cell r="M155" t="str">
            <v>МГ</v>
          </cell>
          <cell r="O155">
            <v>180</v>
          </cell>
          <cell r="P155" t="str">
            <v>Снеки «Сосисоны в темпуре» Весовой ТМ «No Name» 1,8</v>
          </cell>
          <cell r="U155" t="str">
            <v/>
          </cell>
          <cell r="V155" t="str">
            <v/>
          </cell>
          <cell r="W155" t="str">
            <v>кор</v>
          </cell>
          <cell r="X155">
            <v>0</v>
          </cell>
          <cell r="Y155">
            <v>0</v>
          </cell>
          <cell r="Z155">
            <v>0</v>
          </cell>
          <cell r="AA155" t="str">
            <v/>
          </cell>
          <cell r="AB155" t="str">
            <v/>
          </cell>
          <cell r="AC155" t="str">
            <v>ЕАЭС N RU Д-RU.РА02.В.13267/24</v>
          </cell>
        </row>
        <row r="156">
          <cell r="P156" t="str">
            <v>Итого</v>
          </cell>
          <cell r="W156" t="str">
            <v>кор</v>
          </cell>
          <cell r="X156">
            <v>0</v>
          </cell>
          <cell r="Y156">
            <v>0</v>
          </cell>
          <cell r="Z156">
            <v>0</v>
          </cell>
        </row>
        <row r="157">
          <cell r="P157" t="str">
            <v>Итого</v>
          </cell>
          <cell r="W157" t="str">
            <v>кг</v>
          </cell>
          <cell r="X157">
            <v>0</v>
          </cell>
          <cell r="Y157">
            <v>0</v>
          </cell>
        </row>
        <row r="158">
          <cell r="A158" t="str">
            <v>No Name ЗПФ</v>
          </cell>
        </row>
        <row r="159">
          <cell r="A159" t="str">
            <v>Пельмени</v>
          </cell>
        </row>
        <row r="160">
          <cell r="A160" t="str">
            <v>SU002396</v>
          </cell>
          <cell r="B160" t="str">
            <v>P004620</v>
          </cell>
          <cell r="C160">
            <v>4301071062</v>
          </cell>
          <cell r="D160">
            <v>4607111036384</v>
          </cell>
          <cell r="F160">
            <v>5</v>
          </cell>
          <cell r="G160">
            <v>1</v>
          </cell>
          <cell r="H160">
            <v>5</v>
          </cell>
          <cell r="I160">
            <v>5.2106000000000003</v>
          </cell>
          <cell r="J160">
            <v>144</v>
          </cell>
          <cell r="K160" t="str">
            <v>12</v>
          </cell>
          <cell r="L160" t="str">
            <v>Короб, мин. 1</v>
          </cell>
          <cell r="M160" t="str">
            <v>МГ</v>
          </cell>
          <cell r="O160">
            <v>180</v>
          </cell>
          <cell r="P160" t="str">
            <v>Пельмени «Зареченские» Весовые Сфера ТМ «No name» 5 кг</v>
          </cell>
          <cell r="U160" t="str">
            <v/>
          </cell>
          <cell r="V160" t="str">
            <v/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  <cell r="AA160" t="str">
            <v/>
          </cell>
          <cell r="AB160" t="str">
            <v/>
          </cell>
          <cell r="AC160" t="str">
            <v>ЕАЭС N RU Д-RU.РА05.В.15328/24</v>
          </cell>
        </row>
        <row r="161">
          <cell r="A161" t="str">
            <v>SU002314</v>
          </cell>
          <cell r="B161" t="str">
            <v>P004568</v>
          </cell>
          <cell r="C161">
            <v>4301071056</v>
          </cell>
          <cell r="D161">
            <v>4640242180250</v>
          </cell>
          <cell r="F161">
            <v>5</v>
          </cell>
          <cell r="G161">
            <v>1</v>
          </cell>
          <cell r="H161">
            <v>5</v>
          </cell>
          <cell r="I161">
            <v>5.2131999999999996</v>
          </cell>
          <cell r="J161">
            <v>144</v>
          </cell>
          <cell r="K161" t="str">
            <v>12</v>
          </cell>
          <cell r="L161" t="str">
            <v>Короб, мин. 1</v>
          </cell>
          <cell r="M161" t="str">
            <v>МГ</v>
          </cell>
          <cell r="O161">
            <v>180</v>
          </cell>
          <cell r="P161" t="str">
            <v>Пельмени «Хинкали Классические» Весовые ТМ «Зареченские» 5 кг</v>
          </cell>
          <cell r="U161" t="str">
            <v/>
          </cell>
          <cell r="V161" t="str">
            <v/>
          </cell>
          <cell r="W161" t="str">
            <v>кор</v>
          </cell>
          <cell r="X161">
            <v>0</v>
          </cell>
          <cell r="Y161">
            <v>0</v>
          </cell>
          <cell r="Z161">
            <v>0</v>
          </cell>
          <cell r="AA161" t="str">
            <v/>
          </cell>
          <cell r="AB161" t="str">
            <v/>
          </cell>
          <cell r="AC161" t="str">
            <v>ЕАЭС N RU Д-RU.РА08.80803/23</v>
          </cell>
        </row>
        <row r="162">
          <cell r="A162" t="str">
            <v>SU000197</v>
          </cell>
          <cell r="B162" t="str">
            <v>P004472</v>
          </cell>
          <cell r="C162">
            <v>4301071050</v>
          </cell>
          <cell r="D162">
            <v>4607111036216</v>
          </cell>
          <cell r="F162">
            <v>5</v>
          </cell>
          <cell r="G162">
            <v>1</v>
          </cell>
          <cell r="H162">
            <v>5</v>
          </cell>
          <cell r="I162">
            <v>5.2131999999999996</v>
          </cell>
          <cell r="J162">
            <v>144</v>
          </cell>
          <cell r="K162" t="str">
            <v>12</v>
          </cell>
          <cell r="L162" t="str">
            <v>Слой, мин. 1</v>
          </cell>
          <cell r="M162" t="str">
            <v>МГ</v>
          </cell>
          <cell r="O162">
            <v>180</v>
          </cell>
          <cell r="P162" t="str">
            <v>Пельмени «Пуговки с говядиной и свининой» Весовые Сфера ТМ «No Name» 5 кг</v>
          </cell>
          <cell r="U162" t="str">
            <v/>
          </cell>
          <cell r="V162" t="str">
            <v/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  <cell r="AA162" t="str">
            <v/>
          </cell>
          <cell r="AB162" t="str">
            <v/>
          </cell>
          <cell r="AC162" t="str">
            <v>ЕАЭС N RU Д-RU.РА08.В.65691/23</v>
          </cell>
        </row>
        <row r="163">
          <cell r="A163" t="str">
            <v>SU002335</v>
          </cell>
          <cell r="B163" t="str">
            <v>P004619</v>
          </cell>
          <cell r="C163">
            <v>4301071061</v>
          </cell>
          <cell r="D163">
            <v>4607111036278</v>
          </cell>
          <cell r="F163">
            <v>5</v>
          </cell>
          <cell r="G163">
            <v>1</v>
          </cell>
          <cell r="H163">
            <v>5</v>
          </cell>
          <cell r="I163">
            <v>5.2405999999999997</v>
          </cell>
          <cell r="J163">
            <v>84</v>
          </cell>
          <cell r="K163" t="str">
            <v>12</v>
          </cell>
          <cell r="L163" t="str">
            <v>Короб, мин. 1</v>
          </cell>
          <cell r="M163" t="str">
            <v>МГ</v>
          </cell>
          <cell r="O163">
            <v>180</v>
          </cell>
          <cell r="P163" t="str">
            <v>Пельмени «Умелый повар» Весовые Равиоли ТМ «No name» 5 кг</v>
          </cell>
          <cell r="U163" t="str">
            <v/>
          </cell>
          <cell r="V163" t="str">
            <v/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  <cell r="AA163" t="str">
            <v/>
          </cell>
          <cell r="AB163" t="str">
            <v/>
          </cell>
          <cell r="AC163" t="str">
            <v>ЕАЭС N RU Д-RU.РА05.В.15378/24</v>
          </cell>
        </row>
        <row r="164">
          <cell r="P164" t="str">
            <v>Итого</v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</row>
        <row r="165">
          <cell r="P165" t="str">
            <v>Итого</v>
          </cell>
          <cell r="W165" t="str">
            <v>кг</v>
          </cell>
          <cell r="X165">
            <v>0</v>
          </cell>
          <cell r="Y165">
            <v>0</v>
          </cell>
        </row>
        <row r="166">
          <cell r="A166" t="str">
            <v>Вареники</v>
          </cell>
        </row>
        <row r="167">
          <cell r="A167" t="str">
            <v>SU002532</v>
          </cell>
          <cell r="B167" t="str">
            <v>P002958</v>
          </cell>
          <cell r="C167">
            <v>4301080153</v>
          </cell>
          <cell r="D167">
            <v>4607111036827</v>
          </cell>
          <cell r="F167">
            <v>1</v>
          </cell>
          <cell r="G167">
            <v>5</v>
          </cell>
          <cell r="H167">
            <v>5</v>
          </cell>
          <cell r="I167">
            <v>5.2</v>
          </cell>
          <cell r="J167">
            <v>144</v>
          </cell>
          <cell r="K167" t="str">
            <v>12</v>
          </cell>
          <cell r="L167" t="str">
            <v>Короб, мин. 1</v>
          </cell>
          <cell r="M167" t="str">
            <v>МГ</v>
          </cell>
          <cell r="O167">
            <v>90</v>
          </cell>
          <cell r="P167" t="str">
            <v>Вареники Благолепные с картофелем и грибами No name Весовые Классическая форма No name 5 кг</v>
          </cell>
          <cell r="U167" t="str">
            <v/>
          </cell>
          <cell r="V167" t="str">
            <v/>
          </cell>
          <cell r="W167" t="str">
            <v>кор</v>
          </cell>
          <cell r="X167">
            <v>0</v>
          </cell>
          <cell r="Y167">
            <v>0</v>
          </cell>
          <cell r="Z167">
            <v>0</v>
          </cell>
          <cell r="AA167" t="str">
            <v/>
          </cell>
          <cell r="AB167" t="str">
            <v/>
          </cell>
          <cell r="AC167" t="str">
            <v>ЕАЭС N RU Д-RU.РА01.В.17205/22</v>
          </cell>
        </row>
        <row r="168">
          <cell r="A168" t="str">
            <v>SU002483</v>
          </cell>
          <cell r="B168" t="str">
            <v>P002961</v>
          </cell>
          <cell r="C168">
            <v>4301080154</v>
          </cell>
          <cell r="D168">
            <v>4607111036834</v>
          </cell>
          <cell r="F168">
            <v>1</v>
          </cell>
          <cell r="G168">
            <v>5</v>
          </cell>
          <cell r="H168">
            <v>5</v>
          </cell>
          <cell r="I168">
            <v>5.2530000000000001</v>
          </cell>
          <cell r="J168">
            <v>144</v>
          </cell>
          <cell r="K168" t="str">
            <v>12</v>
          </cell>
          <cell r="L168" t="str">
            <v>Короб, мин. 1</v>
          </cell>
          <cell r="M168" t="str">
            <v>МГ</v>
          </cell>
          <cell r="O168">
            <v>90</v>
          </cell>
          <cell r="P168" t="str">
            <v>Вареники с картофелем и луком No name Весовые Классическая форма No name 5 кг</v>
          </cell>
          <cell r="U168" t="str">
            <v/>
          </cell>
          <cell r="V168" t="str">
            <v/>
          </cell>
          <cell r="W168" t="str">
            <v>кор</v>
          </cell>
          <cell r="X168">
            <v>0</v>
          </cell>
          <cell r="Y168">
            <v>0</v>
          </cell>
          <cell r="Z168">
            <v>0</v>
          </cell>
          <cell r="AA168" t="str">
            <v/>
          </cell>
          <cell r="AB168" t="str">
            <v/>
          </cell>
          <cell r="AC168" t="str">
            <v>ЕАЭС N RU Д-RU.РА01.В.17205/22</v>
          </cell>
        </row>
        <row r="169">
          <cell r="P169" t="str">
            <v>Итого</v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</row>
        <row r="170">
          <cell r="P170" t="str">
            <v>Итого</v>
          </cell>
          <cell r="W170" t="str">
            <v>кг</v>
          </cell>
          <cell r="X170">
            <v>0</v>
          </cell>
          <cell r="Y170">
            <v>0</v>
          </cell>
        </row>
        <row r="171">
          <cell r="A171" t="str">
            <v>Вязанка</v>
          </cell>
        </row>
        <row r="172">
          <cell r="A172" t="str">
            <v>Сливушка</v>
          </cell>
        </row>
        <row r="173">
          <cell r="A173" t="str">
            <v>Наггетсы</v>
          </cell>
        </row>
        <row r="174">
          <cell r="A174" t="str">
            <v>SU002516</v>
          </cell>
          <cell r="B174" t="str">
            <v>P004152</v>
          </cell>
          <cell r="C174">
            <v>4301132097</v>
          </cell>
          <cell r="D174">
            <v>4607111035721</v>
          </cell>
          <cell r="F174">
            <v>0.25</v>
          </cell>
          <cell r="G174">
            <v>12</v>
          </cell>
          <cell r="H174">
            <v>3</v>
          </cell>
          <cell r="I174">
            <v>3.3879999999999999</v>
          </cell>
          <cell r="J174">
            <v>70</v>
          </cell>
          <cell r="K174" t="str">
            <v>14</v>
          </cell>
          <cell r="L174" t="str">
            <v>Слой, мин. 1</v>
          </cell>
          <cell r="M174" t="str">
            <v>МГ</v>
          </cell>
          <cell r="O174">
            <v>365</v>
          </cell>
          <cell r="P174" t="str">
            <v>Наггетсы С индейкой Наггетсы Фикс.вес 0,25 Лоток Вязанка</v>
          </cell>
          <cell r="U174" t="str">
            <v/>
          </cell>
          <cell r="V174" t="str">
            <v/>
          </cell>
          <cell r="W174" t="str">
            <v>кор</v>
          </cell>
          <cell r="X174">
            <v>0</v>
          </cell>
          <cell r="Y174">
            <v>0</v>
          </cell>
          <cell r="Z174">
            <v>0</v>
          </cell>
          <cell r="AA174" t="str">
            <v/>
          </cell>
          <cell r="AB174" t="str">
            <v/>
          </cell>
          <cell r="AC174" t="str">
            <v>ЕАЭС N RU Д-RU.РА05.В.03756/23</v>
          </cell>
        </row>
        <row r="175">
          <cell r="A175" t="str">
            <v>SU002514</v>
          </cell>
          <cell r="B175" t="str">
            <v>P004155</v>
          </cell>
          <cell r="C175">
            <v>4301132100</v>
          </cell>
          <cell r="D175">
            <v>4607111035691</v>
          </cell>
          <cell r="F175">
            <v>0.25</v>
          </cell>
          <cell r="G175">
            <v>12</v>
          </cell>
          <cell r="H175">
            <v>3</v>
          </cell>
          <cell r="I175">
            <v>3.3879999999999999</v>
          </cell>
          <cell r="J175">
            <v>70</v>
          </cell>
          <cell r="K175" t="str">
            <v>14</v>
          </cell>
          <cell r="L175" t="str">
            <v>Слой, мин. 1</v>
          </cell>
          <cell r="M175" t="str">
            <v>МГ</v>
          </cell>
          <cell r="O175">
            <v>365</v>
          </cell>
          <cell r="P175" t="str">
            <v>Наггетсы с куриным филе (из печи) Наггетсы Фикс.вес 0,25 Лоток Вязанка</v>
          </cell>
          <cell r="U175" t="str">
            <v/>
          </cell>
          <cell r="V175" t="str">
            <v/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  <cell r="AA175" t="str">
            <v/>
          </cell>
          <cell r="AB175" t="str">
            <v/>
          </cell>
          <cell r="AC175" t="str">
            <v>ЕАЭС N RU Д-RU.РА05.В.03742/23</v>
          </cell>
        </row>
        <row r="176">
          <cell r="A176" t="str">
            <v>SU003001</v>
          </cell>
          <cell r="B176" t="str">
            <v>P003470</v>
          </cell>
          <cell r="C176">
            <v>4301132079</v>
          </cell>
          <cell r="D176">
            <v>4607111038487</v>
          </cell>
          <cell r="F176">
            <v>0.25</v>
          </cell>
          <cell r="G176">
            <v>12</v>
          </cell>
          <cell r="H176">
            <v>3</v>
          </cell>
          <cell r="I176">
            <v>3.7360000000000002</v>
          </cell>
          <cell r="J176">
            <v>70</v>
          </cell>
          <cell r="K176" t="str">
            <v>14</v>
          </cell>
          <cell r="L176" t="str">
            <v>Слой, мин. 1</v>
          </cell>
          <cell r="M176" t="str">
            <v>МГ</v>
          </cell>
          <cell r="O176">
            <v>180</v>
          </cell>
          <cell r="P176" t="str">
            <v>Наггетсы «с куриным филе и сыром» ф/в 0,25 ТМ «Вязанка»</v>
          </cell>
          <cell r="U176" t="str">
            <v/>
          </cell>
          <cell r="V176" t="str">
            <v/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  <cell r="AA176" t="str">
            <v/>
          </cell>
          <cell r="AB176" t="str">
            <v/>
          </cell>
          <cell r="AC176" t="str">
            <v>ЕАЭС N RU Д-RU.РА08.В.07474/23</v>
          </cell>
        </row>
        <row r="177">
          <cell r="P177" t="str">
            <v>Итого</v>
          </cell>
          <cell r="W177" t="str">
            <v>кор</v>
          </cell>
          <cell r="X177">
            <v>0</v>
          </cell>
          <cell r="Y177">
            <v>0</v>
          </cell>
          <cell r="Z177">
            <v>0</v>
          </cell>
        </row>
        <row r="178">
          <cell r="P178" t="str">
            <v>Итого</v>
          </cell>
          <cell r="W178" t="str">
            <v>кг</v>
          </cell>
          <cell r="X178">
            <v>0</v>
          </cell>
          <cell r="Y178">
            <v>0</v>
          </cell>
        </row>
        <row r="179">
          <cell r="A179" t="str">
            <v>Сосиски замороженные</v>
          </cell>
        </row>
        <row r="180">
          <cell r="A180" t="str">
            <v>SU003643</v>
          </cell>
          <cell r="B180" t="str">
            <v>P004612</v>
          </cell>
          <cell r="C180">
            <v>4301051855</v>
          </cell>
          <cell r="D180">
            <v>4680115885875</v>
          </cell>
          <cell r="F180">
            <v>1</v>
          </cell>
          <cell r="G180">
            <v>9</v>
          </cell>
          <cell r="H180">
            <v>9</v>
          </cell>
          <cell r="I180">
            <v>9.4350000000000005</v>
          </cell>
          <cell r="J180">
            <v>64</v>
          </cell>
          <cell r="K180" t="str">
            <v>8</v>
          </cell>
          <cell r="L180" t="str">
            <v>Короб, мин. 1</v>
          </cell>
          <cell r="M180" t="str">
            <v>СК2</v>
          </cell>
          <cell r="O180">
            <v>365</v>
          </cell>
          <cell r="P180" t="str">
            <v>Сосиски замороженные «Сосиски с сыром» Весовой ТМ «Вязанка» для корн-догов</v>
          </cell>
          <cell r="U180" t="str">
            <v/>
          </cell>
          <cell r="V180" t="str">
            <v/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A180" t="str">
            <v/>
          </cell>
          <cell r="AB180" t="str">
            <v/>
          </cell>
          <cell r="AC180" t="str">
            <v>ЕАЭС N RU Д-RU.РА05.В.23448/24</v>
          </cell>
        </row>
        <row r="181">
          <cell r="P181" t="str">
            <v>Итого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</row>
        <row r="182">
          <cell r="P182" t="str">
            <v>Итого</v>
          </cell>
          <cell r="W182" t="str">
            <v>кг</v>
          </cell>
          <cell r="X182">
            <v>0</v>
          </cell>
          <cell r="Y182">
            <v>0</v>
          </cell>
        </row>
        <row r="183">
          <cell r="A183" t="str">
            <v>Печеные пельмени</v>
          </cell>
        </row>
        <row r="184">
          <cell r="A184" t="str">
            <v>Печеные пельмени</v>
          </cell>
        </row>
        <row r="185">
          <cell r="A185" t="str">
            <v>SU002225</v>
          </cell>
          <cell r="B185" t="str">
            <v>P002411</v>
          </cell>
          <cell r="C185">
            <v>4301133002</v>
          </cell>
          <cell r="D185">
            <v>4607111035783</v>
          </cell>
          <cell r="F185">
            <v>0.2</v>
          </cell>
          <cell r="G185">
            <v>8</v>
          </cell>
          <cell r="H185">
            <v>1.6</v>
          </cell>
          <cell r="I185">
            <v>2.12</v>
          </cell>
          <cell r="J185">
            <v>72</v>
          </cell>
          <cell r="K185" t="str">
            <v>6</v>
          </cell>
          <cell r="L185" t="str">
            <v>Короб, мин. 1</v>
          </cell>
          <cell r="M185" t="str">
            <v>МГ</v>
          </cell>
          <cell r="O185">
            <v>180</v>
          </cell>
          <cell r="P185" t="str">
            <v>Печеные пельмени Печь-мени с мясом Печеные пельмени Фикс.вес 0,2 сфера Вязанка</v>
          </cell>
          <cell r="U185" t="str">
            <v/>
          </cell>
          <cell r="V185" t="str">
            <v/>
          </cell>
          <cell r="W185" t="str">
            <v>кор</v>
          </cell>
          <cell r="X185">
            <v>0</v>
          </cell>
          <cell r="Y185">
            <v>0</v>
          </cell>
          <cell r="Z185">
            <v>0</v>
          </cell>
          <cell r="AA185" t="str">
            <v/>
          </cell>
          <cell r="AB185" t="str">
            <v/>
          </cell>
          <cell r="AC185" t="str">
            <v>ЕАЭС N RU Д-RU.РА01.В.80850/20, ЕАЭС N RU Д-RU.РА08.В.65668/23</v>
          </cell>
        </row>
        <row r="186">
          <cell r="P186" t="str">
            <v>Итого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</row>
        <row r="187">
          <cell r="P187" t="str">
            <v>Итого</v>
          </cell>
          <cell r="W187" t="str">
            <v>кг</v>
          </cell>
          <cell r="X187">
            <v>0</v>
          </cell>
          <cell r="Y187">
            <v>0</v>
          </cell>
        </row>
        <row r="188">
          <cell r="A188" t="str">
            <v>Стародворье</v>
          </cell>
        </row>
        <row r="189">
          <cell r="A189" t="str">
            <v>Стародворье ПГП</v>
          </cell>
        </row>
        <row r="190">
          <cell r="A190" t="str">
            <v>Снеки</v>
          </cell>
        </row>
        <row r="191">
          <cell r="A191" t="str">
            <v>SU003777</v>
          </cell>
          <cell r="B191" t="str">
            <v>P004822</v>
          </cell>
          <cell r="C191">
            <v>4301135707</v>
          </cell>
          <cell r="D191">
            <v>4620207490198</v>
          </cell>
          <cell r="F191">
            <v>0.2</v>
          </cell>
          <cell r="G191">
            <v>12</v>
          </cell>
          <cell r="H191">
            <v>2.4</v>
          </cell>
          <cell r="I191">
            <v>3.1036000000000001</v>
          </cell>
          <cell r="J191">
            <v>70</v>
          </cell>
          <cell r="K191" t="str">
            <v>14</v>
          </cell>
          <cell r="L191" t="str">
            <v>Короб, мин. 1</v>
          </cell>
          <cell r="M191" t="str">
            <v>МГ</v>
          </cell>
          <cell r="O191">
            <v>180</v>
          </cell>
          <cell r="P191" t="str">
            <v>Снеки «ЖАР-ладушки с клубникой и вишней» Фикс.вес 0,2 ТМ «Стародворье»</v>
          </cell>
          <cell r="U191" t="str">
            <v/>
          </cell>
          <cell r="V191" t="str">
            <v/>
          </cell>
          <cell r="W191" t="str">
            <v>кор</v>
          </cell>
          <cell r="X191">
            <v>0</v>
          </cell>
          <cell r="Y191">
            <v>0</v>
          </cell>
          <cell r="Z191">
            <v>0</v>
          </cell>
          <cell r="AA191" t="str">
            <v/>
          </cell>
          <cell r="AB191" t="str">
            <v/>
          </cell>
          <cell r="AC191" t="str">
            <v>ЕАЭС N RU Д-RU.РА08.В.93674/24</v>
          </cell>
        </row>
        <row r="192">
          <cell r="A192" t="str">
            <v>SU003721</v>
          </cell>
          <cell r="B192" t="str">
            <v>P004811</v>
          </cell>
          <cell r="C192">
            <v>4301135719</v>
          </cell>
          <cell r="D192">
            <v>4620207490235</v>
          </cell>
          <cell r="F192">
            <v>0.2</v>
          </cell>
          <cell r="G192">
            <v>12</v>
          </cell>
          <cell r="H192">
            <v>2.4</v>
          </cell>
          <cell r="I192">
            <v>3.1036000000000001</v>
          </cell>
          <cell r="J192">
            <v>70</v>
          </cell>
          <cell r="K192" t="str">
            <v>14</v>
          </cell>
          <cell r="L192" t="str">
            <v>Короб, мин. 1</v>
          </cell>
          <cell r="M192" t="str">
            <v>МГ</v>
          </cell>
          <cell r="O192">
            <v>180</v>
          </cell>
          <cell r="P192" t="str">
            <v>Снеки «ЖАР-ладушки с мясом» Фикс.вес 0,2 ТМ «Стародворье»</v>
          </cell>
          <cell r="U192" t="str">
            <v/>
          </cell>
          <cell r="V192" t="str">
            <v/>
          </cell>
          <cell r="W192" t="str">
            <v>кор</v>
          </cell>
          <cell r="X192">
            <v>0</v>
          </cell>
          <cell r="Y192">
            <v>0</v>
          </cell>
          <cell r="Z192">
            <v>0</v>
          </cell>
          <cell r="AA192" t="str">
            <v/>
          </cell>
          <cell r="AB192" t="str">
            <v/>
          </cell>
          <cell r="AC192" t="str">
            <v>ЕАЭС N RU Д-RU.РА09.В.00509/24</v>
          </cell>
        </row>
        <row r="193">
          <cell r="A193" t="str">
            <v>SU003722</v>
          </cell>
          <cell r="B193" t="str">
            <v>P004812</v>
          </cell>
          <cell r="C193">
            <v>4301135697</v>
          </cell>
          <cell r="D193">
            <v>4620207490259</v>
          </cell>
          <cell r="F193">
            <v>0.2</v>
          </cell>
          <cell r="G193">
            <v>12</v>
          </cell>
          <cell r="H193">
            <v>2.4</v>
          </cell>
          <cell r="I193">
            <v>3.1036000000000001</v>
          </cell>
          <cell r="J193">
            <v>70</v>
          </cell>
          <cell r="K193" t="str">
            <v>14</v>
          </cell>
          <cell r="L193" t="str">
            <v>Короб, мин. 1</v>
          </cell>
          <cell r="M193" t="str">
            <v>МГ</v>
          </cell>
          <cell r="O193">
            <v>180</v>
          </cell>
          <cell r="P193" t="str">
            <v>Снеки «ЖАР-ладушки с яблоком и грушей» Фикс.вес 0,2 ТМ «Стародворье»</v>
          </cell>
          <cell r="U193" t="str">
            <v/>
          </cell>
          <cell r="V193" t="str">
            <v/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A193" t="str">
            <v/>
          </cell>
          <cell r="AB193" t="str">
            <v/>
          </cell>
          <cell r="AC193" t="str">
            <v>ЕАЭС N RU Д-RU.РА08.В.93674/24</v>
          </cell>
        </row>
        <row r="194">
          <cell r="A194" t="str">
            <v>SU003712</v>
          </cell>
          <cell r="B194" t="str">
            <v>P004785</v>
          </cell>
          <cell r="C194">
            <v>4301135681</v>
          </cell>
          <cell r="D194">
            <v>4620207490143</v>
          </cell>
          <cell r="F194">
            <v>0.22</v>
          </cell>
          <cell r="G194">
            <v>12</v>
          </cell>
          <cell r="H194">
            <v>2.64</v>
          </cell>
          <cell r="I194">
            <v>3.3435999999999999</v>
          </cell>
          <cell r="J194">
            <v>70</v>
          </cell>
          <cell r="K194" t="str">
            <v>14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Снеки «Куриные биточки в кляре с сырным соусом» Фикс.вес 0,22 ТМ «Стародворье»</v>
          </cell>
          <cell r="U194" t="str">
            <v/>
          </cell>
          <cell r="V194" t="str">
            <v/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A194" t="str">
            <v/>
          </cell>
          <cell r="AB194" t="str">
            <v/>
          </cell>
          <cell r="AC194" t="str">
            <v>ЕАЭС N RU Д-RU.РА08.В.66172/24</v>
          </cell>
        </row>
        <row r="195">
          <cell r="P195" t="str">
            <v>Итого</v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</row>
        <row r="196">
          <cell r="P196" t="str">
            <v>Итого</v>
          </cell>
          <cell r="W196" t="str">
            <v>кг</v>
          </cell>
          <cell r="X196">
            <v>0</v>
          </cell>
          <cell r="Y196">
            <v>0</v>
          </cell>
        </row>
        <row r="197">
          <cell r="A197" t="str">
            <v>Мясорубская</v>
          </cell>
        </row>
        <row r="198">
          <cell r="A198" t="str">
            <v>Пельмени</v>
          </cell>
        </row>
        <row r="199">
          <cell r="A199" t="str">
            <v>SU002920</v>
          </cell>
          <cell r="B199" t="str">
            <v>P003355</v>
          </cell>
          <cell r="C199">
            <v>4301070948</v>
          </cell>
          <cell r="D199">
            <v>4607111037022</v>
          </cell>
          <cell r="F199">
            <v>0.7</v>
          </cell>
          <cell r="G199">
            <v>8</v>
          </cell>
          <cell r="H199">
            <v>5.6</v>
          </cell>
          <cell r="I199">
            <v>5.87</v>
          </cell>
          <cell r="J199">
            <v>84</v>
          </cell>
          <cell r="K199" t="str">
            <v>12</v>
          </cell>
          <cell r="L199" t="str">
            <v>Слой, мин. 1</v>
          </cell>
          <cell r="M199" t="str">
            <v>МГ</v>
          </cell>
          <cell r="O199">
            <v>180</v>
          </cell>
          <cell r="P199" t="str">
            <v>Пельмени Мясорубские Стародворье ЗПФ 0,7 Равиоли Стародворье</v>
          </cell>
          <cell r="U199" t="str">
            <v/>
          </cell>
          <cell r="V199" t="str">
            <v/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A199" t="str">
            <v/>
          </cell>
          <cell r="AB199" t="str">
            <v/>
          </cell>
          <cell r="AC199" t="str">
            <v>ЕАЭС N RU Д-RU.РА01.В.79461/23</v>
          </cell>
        </row>
        <row r="200">
          <cell r="A200" t="str">
            <v>SU003145</v>
          </cell>
          <cell r="B200" t="str">
            <v>P003731</v>
          </cell>
          <cell r="C200">
            <v>4301070990</v>
          </cell>
          <cell r="D200">
            <v>4607111038494</v>
          </cell>
          <cell r="F200">
            <v>0.7</v>
          </cell>
          <cell r="G200">
            <v>8</v>
          </cell>
          <cell r="H200">
            <v>5.6</v>
          </cell>
          <cell r="I200">
            <v>5.87</v>
          </cell>
          <cell r="J200">
            <v>84</v>
          </cell>
          <cell r="K200" t="str">
            <v>12</v>
          </cell>
          <cell r="L200" t="str">
            <v>Короб, мин. 1</v>
          </cell>
          <cell r="M200" t="str">
            <v>МГ</v>
          </cell>
          <cell r="O200">
            <v>180</v>
          </cell>
          <cell r="P200" t="str">
            <v>Пельмени «Мясорубские с рубленой говядиной» 0,7 сфера ТМ «Стародворье»</v>
          </cell>
          <cell r="U200" t="str">
            <v/>
          </cell>
          <cell r="V200" t="str">
            <v/>
          </cell>
          <cell r="W200" t="str">
            <v>кор</v>
          </cell>
          <cell r="X200">
            <v>0</v>
          </cell>
          <cell r="Y200">
            <v>0</v>
          </cell>
          <cell r="Z200">
            <v>0</v>
          </cell>
          <cell r="AA200" t="str">
            <v/>
          </cell>
          <cell r="AB200" t="str">
            <v/>
          </cell>
          <cell r="AC200" t="str">
            <v>ЕАЭС N RU Д-RU.РА07.В.92933/23</v>
          </cell>
        </row>
        <row r="201">
          <cell r="A201" t="str">
            <v>SU003077</v>
          </cell>
          <cell r="B201" t="str">
            <v>P003648</v>
          </cell>
          <cell r="C201">
            <v>4301070966</v>
          </cell>
          <cell r="D201">
            <v>4607111038135</v>
          </cell>
          <cell r="F201">
            <v>0.7</v>
          </cell>
          <cell r="G201">
            <v>8</v>
          </cell>
          <cell r="H201">
            <v>5.6</v>
          </cell>
          <cell r="I201">
            <v>5.87</v>
          </cell>
          <cell r="J201">
            <v>84</v>
          </cell>
          <cell r="K201" t="str">
            <v>12</v>
          </cell>
          <cell r="L201" t="str">
            <v>Короб, мин. 1</v>
          </cell>
          <cell r="M201" t="str">
            <v>МГ</v>
          </cell>
          <cell r="O201">
            <v>180</v>
          </cell>
          <cell r="P201" t="str">
            <v>Пельмени «Мясорубские с рубленой грудинкой» 0,7 Классическая форма ТМ «Стародворье»</v>
          </cell>
          <cell r="U201" t="str">
            <v/>
          </cell>
          <cell r="V201" t="str">
            <v/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  <cell r="AA201" t="str">
            <v/>
          </cell>
          <cell r="AB201" t="str">
            <v/>
          </cell>
          <cell r="AC201" t="str">
            <v>ЕАЭС N RU Д-RU. РА06.В.00394/23</v>
          </cell>
        </row>
        <row r="202">
          <cell r="P202" t="str">
            <v>Итого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</row>
        <row r="203">
          <cell r="P203" t="str">
            <v>Итого</v>
          </cell>
          <cell r="W203" t="str">
            <v>кг</v>
          </cell>
          <cell r="X203">
            <v>0</v>
          </cell>
          <cell r="Y203">
            <v>0</v>
          </cell>
        </row>
        <row r="204">
          <cell r="A204" t="str">
            <v>Медвежьи ушки</v>
          </cell>
        </row>
        <row r="205">
          <cell r="A205" t="str">
            <v>Пельмени</v>
          </cell>
        </row>
        <row r="206">
          <cell r="A206" t="str">
            <v>SU003260</v>
          </cell>
          <cell r="B206" t="str">
            <v>P003918</v>
          </cell>
          <cell r="C206">
            <v>4301070996</v>
          </cell>
          <cell r="D206">
            <v>4607111038654</v>
          </cell>
          <cell r="F206">
            <v>0.4</v>
          </cell>
          <cell r="G206">
            <v>16</v>
          </cell>
          <cell r="H206">
            <v>6.4</v>
          </cell>
          <cell r="I206">
            <v>6.63</v>
          </cell>
          <cell r="J206">
            <v>84</v>
          </cell>
          <cell r="K206" t="str">
            <v>12</v>
          </cell>
          <cell r="L206" t="str">
            <v>Слой, мин. 1</v>
          </cell>
          <cell r="M206" t="str">
            <v>МГ</v>
          </cell>
          <cell r="O206">
            <v>180</v>
          </cell>
          <cell r="P206" t="str">
            <v>Пельмени «Медвежьи ушки с фермерскими сливками» 0,4 Классическая форма ТМ «Стародворье»</v>
          </cell>
          <cell r="U206" t="str">
            <v/>
          </cell>
          <cell r="V206" t="str">
            <v/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A206" t="str">
            <v/>
          </cell>
          <cell r="AB206" t="str">
            <v/>
          </cell>
          <cell r="AC206" t="str">
            <v>ЕАЭС N RU Д-RU.РА10.В.37060/23</v>
          </cell>
        </row>
        <row r="207">
          <cell r="A207" t="str">
            <v>SU003259</v>
          </cell>
          <cell r="B207" t="str">
            <v>P003920</v>
          </cell>
          <cell r="C207">
            <v>4301070997</v>
          </cell>
          <cell r="D207">
            <v>4607111038586</v>
          </cell>
          <cell r="F207">
            <v>0.7</v>
          </cell>
          <cell r="G207">
            <v>8</v>
          </cell>
          <cell r="H207">
            <v>5.6</v>
          </cell>
          <cell r="I207">
            <v>5.83</v>
          </cell>
          <cell r="J207">
            <v>84</v>
          </cell>
          <cell r="K207" t="str">
            <v>12</v>
          </cell>
          <cell r="L207" t="str">
            <v>Слой, мин. 1</v>
          </cell>
          <cell r="M207" t="str">
            <v>МГ</v>
          </cell>
          <cell r="O207">
            <v>180</v>
          </cell>
          <cell r="P207" t="str">
            <v>Пельмени «Медвежьи ушки с фермерскими сливками» 0,7 Классическая форма ТМ «Стародворье»</v>
          </cell>
          <cell r="U207" t="str">
            <v/>
          </cell>
          <cell r="V207" t="str">
            <v/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  <cell r="AA207" t="str">
            <v/>
          </cell>
          <cell r="AB207" t="str">
            <v/>
          </cell>
          <cell r="AC207" t="str">
            <v>ЕАЭС N RU Д-RU.РА10.В.37060/23</v>
          </cell>
        </row>
        <row r="208">
          <cell r="A208" t="str">
            <v>SU003064</v>
          </cell>
          <cell r="B208" t="str">
            <v>P003639</v>
          </cell>
          <cell r="C208">
            <v>4301070962</v>
          </cell>
          <cell r="D208">
            <v>4607111038609</v>
          </cell>
          <cell r="F208">
            <v>0.4</v>
          </cell>
          <cell r="G208">
            <v>16</v>
          </cell>
          <cell r="H208">
            <v>6.4</v>
          </cell>
          <cell r="I208">
            <v>6.71</v>
          </cell>
          <cell r="J208">
            <v>84</v>
          </cell>
          <cell r="K208" t="str">
            <v>12</v>
          </cell>
          <cell r="L208" t="str">
            <v>Короб, мин. 1</v>
          </cell>
          <cell r="M208" t="str">
            <v>МГ</v>
          </cell>
          <cell r="O208">
            <v>180</v>
          </cell>
          <cell r="P208" t="str">
            <v>Пельмени «Медвежьи ушки с фермерской свининой и говядиной Большие» 0,4 Классическая форма ТМ «Стародворье»</v>
          </cell>
          <cell r="U208" t="str">
            <v/>
          </cell>
          <cell r="V208" t="str">
            <v/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  <cell r="AA208" t="str">
            <v/>
          </cell>
          <cell r="AB208" t="str">
            <v/>
          </cell>
          <cell r="AC208" t="str">
            <v>ЕАЭС N RU Д-RU.РА02.В.30885/24</v>
          </cell>
        </row>
        <row r="209">
          <cell r="A209" t="str">
            <v>SU003065</v>
          </cell>
          <cell r="B209" t="str">
            <v>P003641</v>
          </cell>
          <cell r="C209">
            <v>4301070963</v>
          </cell>
          <cell r="D209">
            <v>4607111038630</v>
          </cell>
          <cell r="F209">
            <v>0.7</v>
          </cell>
          <cell r="G209">
            <v>8</v>
          </cell>
          <cell r="H209">
            <v>5.6</v>
          </cell>
          <cell r="I209">
            <v>5.87</v>
          </cell>
          <cell r="J209">
            <v>84</v>
          </cell>
          <cell r="K209" t="str">
            <v>12</v>
          </cell>
          <cell r="L209" t="str">
            <v>Короб, мин. 1</v>
          </cell>
          <cell r="M209" t="str">
            <v>МГ</v>
          </cell>
          <cell r="O209">
            <v>180</v>
          </cell>
          <cell r="P209" t="str">
            <v>Пельмени «с фермерской свининой и говядиной Большие» 0,7 классическая форма ТМ «Стародворье»</v>
          </cell>
          <cell r="U209" t="str">
            <v/>
          </cell>
          <cell r="V209" t="str">
            <v/>
          </cell>
          <cell r="W209" t="str">
            <v>кор</v>
          </cell>
          <cell r="X209">
            <v>0</v>
          </cell>
          <cell r="Y209">
            <v>0</v>
          </cell>
          <cell r="Z209">
            <v>0</v>
          </cell>
          <cell r="AA209" t="str">
            <v/>
          </cell>
          <cell r="AB209" t="str">
            <v/>
          </cell>
          <cell r="AC209" t="str">
            <v>ЕАЭС N RU Д-RU.РА02.В.30885/24</v>
          </cell>
        </row>
        <row r="210">
          <cell r="A210" t="str">
            <v>SU003066</v>
          </cell>
          <cell r="B210" t="str">
            <v>P003630</v>
          </cell>
          <cell r="C210">
            <v>4301070959</v>
          </cell>
          <cell r="D210">
            <v>4607111038616</v>
          </cell>
          <cell r="F210">
            <v>0.4</v>
          </cell>
          <cell r="G210">
            <v>16</v>
          </cell>
          <cell r="H210">
            <v>6.4</v>
          </cell>
          <cell r="I210">
            <v>6.71</v>
          </cell>
          <cell r="J210">
            <v>84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«Медвежьи ушки с фермерской свининой и говядиной Малые» 0,4 Классическая форма ТМ «Стародворье»</v>
          </cell>
          <cell r="U210" t="str">
            <v/>
          </cell>
          <cell r="V210" t="str">
            <v/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A210" t="str">
            <v/>
          </cell>
          <cell r="AB210" t="str">
            <v/>
          </cell>
          <cell r="AC210" t="str">
            <v>ЕАЭС N RU Д-RU.РА10.В.37060/23</v>
          </cell>
        </row>
        <row r="211">
          <cell r="A211" t="str">
            <v>SU003067</v>
          </cell>
          <cell r="B211" t="str">
            <v>P003631</v>
          </cell>
          <cell r="C211">
            <v>4301070960</v>
          </cell>
          <cell r="D211">
            <v>4607111038623</v>
          </cell>
          <cell r="F211">
            <v>0.7</v>
          </cell>
          <cell r="G211">
            <v>8</v>
          </cell>
          <cell r="H211">
            <v>5.6</v>
          </cell>
          <cell r="I211">
            <v>5.87</v>
          </cell>
          <cell r="J211">
            <v>84</v>
          </cell>
          <cell r="K211" t="str">
            <v>12</v>
          </cell>
          <cell r="L211" t="str">
            <v>Слой, мин. 1</v>
          </cell>
          <cell r="M211" t="str">
            <v>МГ</v>
          </cell>
          <cell r="O211">
            <v>180</v>
          </cell>
          <cell r="P211" t="str">
            <v>Пельмени «Медвежьи ушки с фермерской свининой и говядиной Малые» 0,7 Классическая форма ТМ «Стародворье»</v>
          </cell>
          <cell r="U211" t="str">
            <v/>
          </cell>
          <cell r="V211" t="str">
            <v/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  <cell r="AA211" t="str">
            <v/>
          </cell>
          <cell r="AB211" t="str">
            <v/>
          </cell>
          <cell r="AC211" t="str">
            <v>ЕАЭС N RU Д-RU.РА10.В.37060/23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Медвежье ушко</v>
          </cell>
        </row>
        <row r="215">
          <cell r="A215" t="str">
            <v>Пельмени</v>
          </cell>
        </row>
        <row r="216">
          <cell r="A216" t="str">
            <v>SU002067</v>
          </cell>
          <cell r="B216" t="str">
            <v>P002999</v>
          </cell>
          <cell r="C216">
            <v>4301070915</v>
          </cell>
          <cell r="D216">
            <v>4607111035882</v>
          </cell>
          <cell r="F216">
            <v>0.43</v>
          </cell>
          <cell r="G216">
            <v>16</v>
          </cell>
          <cell r="H216">
            <v>6.88</v>
          </cell>
          <cell r="I216">
            <v>7.19</v>
          </cell>
          <cell r="J216">
            <v>84</v>
          </cell>
          <cell r="K216" t="str">
            <v>12</v>
          </cell>
          <cell r="L216" t="str">
            <v>Слой, мин. 1</v>
          </cell>
          <cell r="M216" t="str">
            <v>МГ</v>
          </cell>
          <cell r="O216">
            <v>180</v>
          </cell>
          <cell r="P216" t="str">
            <v>Пельмени Отборные из говядины Медвежье ушко 0,43 Псевдозащип Стародворье</v>
          </cell>
          <cell r="U216" t="str">
            <v/>
          </cell>
          <cell r="V216" t="str">
            <v/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  <cell r="AA216" t="str">
            <v/>
          </cell>
          <cell r="AB216" t="str">
            <v/>
          </cell>
          <cell r="AC216" t="str">
            <v>ЕАЭС N RU Д-RU.PA01.B.05295/21</v>
          </cell>
        </row>
        <row r="217">
          <cell r="A217" t="str">
            <v>SU002068</v>
          </cell>
          <cell r="B217" t="str">
            <v>P003005</v>
          </cell>
          <cell r="C217">
            <v>4301070921</v>
          </cell>
          <cell r="D217">
            <v>4607111035905</v>
          </cell>
          <cell r="F217">
            <v>0.9</v>
          </cell>
          <cell r="G217">
            <v>8</v>
          </cell>
          <cell r="H217">
            <v>7.2</v>
          </cell>
          <cell r="I217">
            <v>7.47</v>
          </cell>
          <cell r="J217">
            <v>84</v>
          </cell>
          <cell r="K217" t="str">
            <v>12</v>
          </cell>
          <cell r="L217" t="str">
            <v>Слой, мин. 1</v>
          </cell>
          <cell r="M217" t="str">
            <v>МГ</v>
          </cell>
          <cell r="O217">
            <v>180</v>
          </cell>
          <cell r="P217" t="str">
            <v>Пельмени Отборные из говядины Медвежье ушко 0,9 Псевдозащип Стародворье</v>
          </cell>
          <cell r="U217" t="str">
            <v/>
          </cell>
          <cell r="V217" t="str">
            <v/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  <cell r="AA217" t="str">
            <v/>
          </cell>
          <cell r="AB217" t="str">
            <v/>
          </cell>
          <cell r="AC217" t="str">
            <v>ЕАЭС N RU Д-RU.PA01.B.05295/21</v>
          </cell>
        </row>
        <row r="218">
          <cell r="A218" t="str">
            <v>SU002069</v>
          </cell>
          <cell r="B218" t="str">
            <v>P003001</v>
          </cell>
          <cell r="C218">
            <v>4301070917</v>
          </cell>
          <cell r="D218">
            <v>4607111035912</v>
          </cell>
          <cell r="F218">
            <v>0.43</v>
          </cell>
          <cell r="G218">
            <v>16</v>
          </cell>
          <cell r="H218">
            <v>6.88</v>
          </cell>
          <cell r="I218">
            <v>7.19</v>
          </cell>
          <cell r="J218">
            <v>84</v>
          </cell>
          <cell r="K218" t="str">
            <v>12</v>
          </cell>
          <cell r="L218" t="str">
            <v>Слой, мин. 1</v>
          </cell>
          <cell r="M218" t="str">
            <v>МГ</v>
          </cell>
          <cell r="O218">
            <v>180</v>
          </cell>
          <cell r="P218" t="str">
            <v>Пельмени Отборные из свинины и говядины Медвежье ушко 0,43 Псевдозащип Стародворье</v>
          </cell>
          <cell r="U218" t="str">
            <v/>
          </cell>
          <cell r="V218" t="str">
            <v/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  <cell r="AA218" t="str">
            <v/>
          </cell>
          <cell r="AB218" t="str">
            <v/>
          </cell>
          <cell r="AC218" t="str">
            <v>ЕАЭС N RU Д-RU.PA01.B.06796/21</v>
          </cell>
        </row>
        <row r="219">
          <cell r="A219" t="str">
            <v>SU002066</v>
          </cell>
          <cell r="B219" t="str">
            <v>P003004</v>
          </cell>
          <cell r="C219">
            <v>4301070920</v>
          </cell>
          <cell r="D219">
            <v>4607111035929</v>
          </cell>
          <cell r="F219">
            <v>0.9</v>
          </cell>
          <cell r="G219">
            <v>8</v>
          </cell>
          <cell r="H219">
            <v>7.2</v>
          </cell>
          <cell r="I219">
            <v>7.47</v>
          </cell>
          <cell r="J219">
            <v>84</v>
          </cell>
          <cell r="K219" t="str">
            <v>12</v>
          </cell>
          <cell r="L219" t="str">
            <v>Слой, мин. 1</v>
          </cell>
          <cell r="M219" t="str">
            <v>МГ</v>
          </cell>
          <cell r="O219">
            <v>180</v>
          </cell>
          <cell r="P219" t="str">
            <v>Пельмени Отборные из свинины и говядины Медвежье ушко 0,9 Псевдозащип Стародворье</v>
          </cell>
          <cell r="U219" t="str">
            <v/>
          </cell>
          <cell r="V219" t="str">
            <v/>
          </cell>
          <cell r="W219" t="str">
            <v>кор</v>
          </cell>
          <cell r="X219">
            <v>0</v>
          </cell>
          <cell r="Y219">
            <v>0</v>
          </cell>
          <cell r="Z219">
            <v>0</v>
          </cell>
          <cell r="AA219" t="str">
            <v/>
          </cell>
          <cell r="AB219" t="str">
            <v/>
          </cell>
          <cell r="AC219" t="str">
            <v>ЕАЭС N RU Д-RU.PA01.B.06796/21</v>
          </cell>
        </row>
        <row r="220">
          <cell r="P220" t="str">
            <v>Итого</v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</row>
        <row r="221">
          <cell r="P221" t="str">
            <v>Итого</v>
          </cell>
          <cell r="W221" t="str">
            <v>кг</v>
          </cell>
          <cell r="X221">
            <v>0</v>
          </cell>
          <cell r="Y221">
            <v>0</v>
          </cell>
        </row>
        <row r="222">
          <cell r="A222" t="str">
            <v>Царедворская EDLP/EDPP</v>
          </cell>
        </row>
        <row r="223">
          <cell r="A223" t="str">
            <v>Пельмени</v>
          </cell>
        </row>
        <row r="224">
          <cell r="A224" t="str">
            <v>SU002638</v>
          </cell>
          <cell r="B224" t="str">
            <v>P002986</v>
          </cell>
          <cell r="C224">
            <v>4301070912</v>
          </cell>
          <cell r="D224">
            <v>4607111037213</v>
          </cell>
          <cell r="F224">
            <v>0.4</v>
          </cell>
          <cell r="G224">
            <v>8</v>
          </cell>
          <cell r="H224">
            <v>3.2</v>
          </cell>
          <cell r="I224">
            <v>3.44</v>
          </cell>
          <cell r="J224">
            <v>144</v>
          </cell>
          <cell r="K224" t="str">
            <v>12</v>
          </cell>
          <cell r="L224" t="str">
            <v>Короб, мин. 1</v>
          </cell>
          <cell r="M224" t="str">
            <v>МГ</v>
          </cell>
          <cell r="O224">
            <v>180</v>
          </cell>
          <cell r="P224" t="str">
            <v>Пельмени Царедворские Первая цена 0,4 Равиоли Стародворье</v>
          </cell>
          <cell r="U224" t="str">
            <v/>
          </cell>
          <cell r="V224" t="str">
            <v/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  <cell r="AA224" t="str">
            <v/>
          </cell>
          <cell r="AB224" t="str">
            <v/>
          </cell>
          <cell r="AC224" t="str">
            <v>ЕАЭС N RU Д-RU.РА03.В.46289/22</v>
          </cell>
        </row>
        <row r="225">
          <cell r="P225" t="str">
            <v>Итого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</row>
        <row r="226">
          <cell r="P226" t="str">
            <v>Итого</v>
          </cell>
          <cell r="W226" t="str">
            <v>кг</v>
          </cell>
          <cell r="X226">
            <v>0</v>
          </cell>
          <cell r="Y226">
            <v>0</v>
          </cell>
        </row>
        <row r="227">
          <cell r="A227" t="str">
            <v>Добросельские ЭТМ</v>
          </cell>
        </row>
        <row r="228">
          <cell r="A228" t="str">
            <v>Снеки</v>
          </cell>
        </row>
        <row r="229">
          <cell r="A229" t="str">
            <v>SU003708</v>
          </cell>
          <cell r="B229" t="str">
            <v>P004806</v>
          </cell>
          <cell r="C229">
            <v>4301135692</v>
          </cell>
          <cell r="D229">
            <v>4620207490570</v>
          </cell>
          <cell r="F229">
            <v>0.2</v>
          </cell>
          <cell r="G229">
            <v>12</v>
          </cell>
          <cell r="H229">
            <v>2.4</v>
          </cell>
          <cell r="I229">
            <v>3.1036000000000001</v>
          </cell>
          <cell r="J229">
            <v>70</v>
          </cell>
          <cell r="K229" t="str">
            <v>14</v>
          </cell>
          <cell r="L229" t="str">
            <v>Короб, мин. 1</v>
          </cell>
          <cell r="M229" t="str">
            <v>МГ</v>
          </cell>
          <cell r="O229">
            <v>180</v>
          </cell>
          <cell r="P229" t="str">
            <v>Снеки «Жареные вареники с картофелем и беконом Добросельские» Фикс.вес 0,2 ТМ «Стародворье»</v>
          </cell>
          <cell r="U229" t="str">
            <v/>
          </cell>
          <cell r="V229" t="str">
            <v/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A229" t="str">
            <v/>
          </cell>
          <cell r="AB229" t="str">
            <v/>
          </cell>
          <cell r="AC229" t="str">
            <v>ЕАЭС N RU Д-RU.РА10.В.24095/24</v>
          </cell>
        </row>
        <row r="230">
          <cell r="A230" t="str">
            <v>SU003706</v>
          </cell>
          <cell r="B230" t="str">
            <v>P004804</v>
          </cell>
          <cell r="C230">
            <v>4301135691</v>
          </cell>
          <cell r="D230">
            <v>4620207490549</v>
          </cell>
          <cell r="F230">
            <v>0.2</v>
          </cell>
          <cell r="G230">
            <v>12</v>
          </cell>
          <cell r="H230">
            <v>2.4</v>
          </cell>
          <cell r="I230">
            <v>3.1036000000000001</v>
          </cell>
          <cell r="J230">
            <v>70</v>
          </cell>
          <cell r="K230" t="str">
            <v>14</v>
          </cell>
          <cell r="L230" t="str">
            <v>Короб, мин. 1</v>
          </cell>
          <cell r="M230" t="str">
            <v>МГ</v>
          </cell>
          <cell r="O230">
            <v>180</v>
          </cell>
          <cell r="P230" t="str">
            <v>Снеки «Жареные пельмени с мясом Добросельские» Фикс.вес 0,2 ТМ «Стародворье»</v>
          </cell>
          <cell r="U230" t="str">
            <v/>
          </cell>
          <cell r="V230" t="str">
            <v/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  <cell r="AA230" t="str">
            <v/>
          </cell>
          <cell r="AB230" t="str">
            <v/>
          </cell>
          <cell r="AC230" t="str">
            <v>ЕАЭС N RU Д-RU.РА10.В.24095/24</v>
          </cell>
        </row>
        <row r="231">
          <cell r="A231" t="str">
            <v>SU003707</v>
          </cell>
          <cell r="B231" t="str">
            <v>P004805</v>
          </cell>
          <cell r="C231">
            <v>4301135694</v>
          </cell>
          <cell r="D231">
            <v>4620207490501</v>
          </cell>
          <cell r="F231">
            <v>0.2</v>
          </cell>
          <cell r="G231">
            <v>12</v>
          </cell>
          <cell r="H231">
            <v>2.4</v>
          </cell>
          <cell r="I231">
            <v>3.1036000000000001</v>
          </cell>
          <cell r="J231">
            <v>70</v>
          </cell>
          <cell r="K231" t="str">
            <v>14</v>
          </cell>
          <cell r="L231" t="str">
            <v>Короб, мин. 1</v>
          </cell>
          <cell r="M231" t="str">
            <v>МГ</v>
          </cell>
          <cell r="O231">
            <v>180</v>
          </cell>
          <cell r="P231" t="str">
            <v>Снеки «Жареные пельмени с мясом и сыром Добросельские» Фикс.вес 0,2 ТМ «Стародворье»</v>
          </cell>
          <cell r="U231" t="str">
            <v/>
          </cell>
          <cell r="V231" t="str">
            <v/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  <cell r="AA231" t="str">
            <v/>
          </cell>
          <cell r="AB231" t="str">
            <v/>
          </cell>
          <cell r="AC231" t="str">
            <v>ЕАЭС N RU Д-RU.РА10.В.24095/24</v>
          </cell>
        </row>
        <row r="232">
          <cell r="P232" t="str">
            <v>Итого</v>
          </cell>
          <cell r="W232" t="str">
            <v>кор</v>
          </cell>
          <cell r="X232">
            <v>0</v>
          </cell>
          <cell r="Y232">
            <v>0</v>
          </cell>
          <cell r="Z232">
            <v>0</v>
          </cell>
        </row>
        <row r="233">
          <cell r="P233" t="str">
            <v>Итого</v>
          </cell>
          <cell r="W233" t="str">
            <v>кг</v>
          </cell>
          <cell r="X233">
            <v>0</v>
          </cell>
          <cell r="Y233">
            <v>0</v>
          </cell>
        </row>
        <row r="234">
          <cell r="A234" t="str">
            <v>Бордо</v>
          </cell>
        </row>
        <row r="235">
          <cell r="A235" t="str">
            <v>Сосиски замороженные</v>
          </cell>
        </row>
        <row r="236">
          <cell r="A236" t="str">
            <v>SU002678</v>
          </cell>
          <cell r="B236" t="str">
            <v>P003054</v>
          </cell>
          <cell r="C236">
            <v>4301051320</v>
          </cell>
          <cell r="D236">
            <v>4680115881334</v>
          </cell>
          <cell r="F236">
            <v>0.33</v>
          </cell>
          <cell r="G236">
            <v>6</v>
          </cell>
          <cell r="H236">
            <v>1.98</v>
          </cell>
          <cell r="I236">
            <v>2.25</v>
          </cell>
          <cell r="J236">
            <v>182</v>
          </cell>
          <cell r="K236" t="str">
            <v>14</v>
          </cell>
          <cell r="L236" t="str">
            <v>Короб, мин. 1</v>
          </cell>
          <cell r="M236" t="str">
            <v>СК2</v>
          </cell>
          <cell r="O236">
            <v>365</v>
          </cell>
          <cell r="P236" t="str">
            <v>Сосиски «Оригинальные» замороженные Фикс.вес 0,33 п/а ТМ «Стародворье»</v>
          </cell>
          <cell r="U236" t="str">
            <v/>
          </cell>
          <cell r="V236" t="str">
            <v/>
          </cell>
          <cell r="W236" t="str">
            <v>кор</v>
          </cell>
          <cell r="X236">
            <v>0</v>
          </cell>
          <cell r="Y236">
            <v>0</v>
          </cell>
          <cell r="Z236">
            <v>0</v>
          </cell>
          <cell r="AA236" t="str">
            <v/>
          </cell>
          <cell r="AB236" t="str">
            <v/>
          </cell>
          <cell r="AC236" t="str">
            <v>ЕАЭС N RU Д-RU.РА03.В.16517/23</v>
          </cell>
        </row>
        <row r="237">
          <cell r="P237" t="str">
            <v>Итого</v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</row>
        <row r="238">
          <cell r="P238" t="str">
            <v>Итого</v>
          </cell>
          <cell r="W238" t="str">
            <v>кг</v>
          </cell>
          <cell r="X238">
            <v>0</v>
          </cell>
          <cell r="Y238">
            <v>0</v>
          </cell>
        </row>
        <row r="239">
          <cell r="A239" t="str">
            <v>Сочные</v>
          </cell>
        </row>
        <row r="240">
          <cell r="A240" t="str">
            <v>Пельмени</v>
          </cell>
        </row>
        <row r="241">
          <cell r="A241" t="str">
            <v>SU001859</v>
          </cell>
          <cell r="B241" t="str">
            <v>P004634</v>
          </cell>
          <cell r="C241">
            <v>4301071063</v>
          </cell>
          <cell r="D241">
            <v>4607111039019</v>
          </cell>
          <cell r="F241">
            <v>0.43</v>
          </cell>
          <cell r="G241">
            <v>16</v>
          </cell>
          <cell r="H241">
            <v>6.88</v>
          </cell>
          <cell r="I241">
            <v>7.2060000000000004</v>
          </cell>
          <cell r="J241">
            <v>84</v>
          </cell>
          <cell r="K241" t="str">
            <v>12</v>
          </cell>
          <cell r="L241" t="str">
            <v>Короб, мин. 1</v>
          </cell>
          <cell r="M241" t="str">
            <v>МГ</v>
          </cell>
          <cell r="O241">
            <v>180</v>
          </cell>
          <cell r="P241" t="str">
            <v>Пельмени «Сочные» 0,43 ТМ «Стародворье»</v>
          </cell>
          <cell r="U241" t="str">
            <v/>
          </cell>
          <cell r="V241" t="str">
            <v/>
          </cell>
          <cell r="W241" t="str">
            <v>кор</v>
          </cell>
          <cell r="X241">
            <v>0</v>
          </cell>
          <cell r="Y241">
            <v>0</v>
          </cell>
          <cell r="Z241">
            <v>0</v>
          </cell>
          <cell r="AA241" t="str">
            <v/>
          </cell>
          <cell r="AB241" t="str">
            <v/>
          </cell>
          <cell r="AC241" t="str">
            <v>ЕАЭС N RU Д-RU.РА01.В.86265/24</v>
          </cell>
        </row>
        <row r="242">
          <cell r="A242" t="str">
            <v>SU003291</v>
          </cell>
          <cell r="B242" t="str">
            <v>P004009</v>
          </cell>
          <cell r="C242">
            <v>4301071000</v>
          </cell>
          <cell r="D242">
            <v>4607111038708</v>
          </cell>
          <cell r="F242">
            <v>0.8</v>
          </cell>
          <cell r="G242">
            <v>8</v>
          </cell>
          <cell r="H242">
            <v>6.4</v>
          </cell>
          <cell r="I242">
            <v>6.67</v>
          </cell>
          <cell r="J242">
            <v>84</v>
          </cell>
          <cell r="K242" t="str">
            <v>12</v>
          </cell>
          <cell r="L242" t="str">
            <v>Короб, мин. 1</v>
          </cell>
          <cell r="M242" t="str">
            <v>МГ</v>
          </cell>
          <cell r="O242">
            <v>180</v>
          </cell>
          <cell r="P242" t="str">
            <v>Пельмени Сочные Сочные 0,8 Сфера Стародворье</v>
          </cell>
          <cell r="U242" t="str">
            <v/>
          </cell>
          <cell r="V242" t="str">
            <v/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  <cell r="AA242" t="str">
            <v/>
          </cell>
          <cell r="AB242" t="str">
            <v/>
          </cell>
          <cell r="AC242" t="str">
            <v>ЕАЭС N RU Д-RU.РА01.В.86265/24</v>
          </cell>
        </row>
        <row r="243">
          <cell r="P243" t="str">
            <v>Итого</v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</row>
        <row r="244">
          <cell r="P244" t="str">
            <v>Итого</v>
          </cell>
          <cell r="W244" t="str">
            <v>кг</v>
          </cell>
          <cell r="X244">
            <v>0</v>
          </cell>
          <cell r="Y244">
            <v>0</v>
          </cell>
        </row>
        <row r="245">
          <cell r="A245" t="str">
            <v>Колбасный стандарт</v>
          </cell>
        </row>
        <row r="246">
          <cell r="A246" t="str">
            <v>Владимирский Стандарт ЗПФ</v>
          </cell>
        </row>
        <row r="247">
          <cell r="A247" t="str">
            <v>Пельмени</v>
          </cell>
        </row>
        <row r="248">
          <cell r="A248" t="str">
            <v>SU002267</v>
          </cell>
          <cell r="B248" t="str">
            <v>P004241</v>
          </cell>
          <cell r="C248">
            <v>4301071036</v>
          </cell>
          <cell r="D248">
            <v>4607111036162</v>
          </cell>
          <cell r="F248">
            <v>0.8</v>
          </cell>
          <cell r="G248">
            <v>8</v>
          </cell>
          <cell r="H248">
            <v>6.4</v>
          </cell>
          <cell r="I248">
            <v>6.6811999999999996</v>
          </cell>
          <cell r="J248">
            <v>84</v>
          </cell>
          <cell r="K248" t="str">
            <v>12</v>
          </cell>
          <cell r="L248" t="str">
            <v>Короб, мин. 1</v>
          </cell>
          <cell r="M248" t="str">
            <v>МГ</v>
          </cell>
          <cell r="O248">
            <v>90</v>
          </cell>
          <cell r="P248" t="str">
            <v>Пельмени «Владимирский стандарт с говядиной и свининой» флоу-пак 0,8 Сфера ТМ «Владимирский стандарт»</v>
          </cell>
          <cell r="U248" t="str">
            <v/>
          </cell>
          <cell r="V248" t="str">
            <v/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  <cell r="AA248" t="str">
            <v/>
          </cell>
          <cell r="AB248" t="str">
            <v/>
          </cell>
          <cell r="AC248" t="str">
            <v>ЕАЭС N RU Д-RU.РА01.В.86313/24</v>
          </cell>
        </row>
        <row r="249">
          <cell r="P249" t="str">
            <v>Итого</v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</row>
        <row r="250">
          <cell r="P250" t="str">
            <v>Итого</v>
          </cell>
          <cell r="W250" t="str">
            <v>кг</v>
          </cell>
          <cell r="X250">
            <v>0</v>
          </cell>
          <cell r="Y250">
            <v>0</v>
          </cell>
        </row>
        <row r="251">
          <cell r="A251" t="str">
            <v>Особый рецепт</v>
          </cell>
        </row>
        <row r="252">
          <cell r="A252" t="str">
            <v>Любимая ложка</v>
          </cell>
        </row>
        <row r="253">
          <cell r="A253" t="str">
            <v>Пельмени</v>
          </cell>
        </row>
        <row r="254">
          <cell r="A254" t="str">
            <v>SU002268</v>
          </cell>
          <cell r="B254" t="str">
            <v>P004081</v>
          </cell>
          <cell r="C254">
            <v>4301071029</v>
          </cell>
          <cell r="D254">
            <v>4607111035899</v>
          </cell>
          <cell r="F254">
            <v>1</v>
          </cell>
          <cell r="G254">
            <v>5</v>
          </cell>
          <cell r="H254">
            <v>5</v>
          </cell>
          <cell r="I254">
            <v>5.2619999999999996</v>
          </cell>
          <cell r="J254">
            <v>84</v>
          </cell>
          <cell r="K254" t="str">
            <v>12</v>
          </cell>
          <cell r="L254" t="str">
            <v>Слой, мин. 1</v>
          </cell>
          <cell r="M254" t="str">
            <v>МГ</v>
          </cell>
          <cell r="O254">
            <v>180</v>
          </cell>
          <cell r="P254" t="str">
            <v>Пельмени Со свининой и говядиной Любимая ложка 1,0 Равиоли Особый рецепт</v>
          </cell>
          <cell r="U254" t="str">
            <v/>
          </cell>
          <cell r="V254" t="str">
            <v/>
          </cell>
          <cell r="W254" t="str">
            <v>кор</v>
          </cell>
          <cell r="X254">
            <v>0</v>
          </cell>
          <cell r="Y254">
            <v>0</v>
          </cell>
          <cell r="Z254">
            <v>0</v>
          </cell>
          <cell r="AA254" t="str">
            <v/>
          </cell>
          <cell r="AB254" t="str">
            <v/>
          </cell>
          <cell r="AC254" t="str">
            <v>ЕАЭС N RU Д-RU.РА08.В.65691/23</v>
          </cell>
        </row>
        <row r="255">
          <cell r="A255" t="str">
            <v>SU003146</v>
          </cell>
          <cell r="B255" t="str">
            <v>P003732</v>
          </cell>
          <cell r="C255">
            <v>4301070991</v>
          </cell>
          <cell r="D255">
            <v>4607111038180</v>
          </cell>
          <cell r="F255">
            <v>0.4</v>
          </cell>
          <cell r="G255">
            <v>16</v>
          </cell>
          <cell r="H255">
            <v>6.4</v>
          </cell>
          <cell r="I255">
            <v>6.71</v>
          </cell>
          <cell r="J255">
            <v>84</v>
          </cell>
          <cell r="K255" t="str">
            <v>12</v>
          </cell>
          <cell r="L255" t="str">
            <v>Короб, мин. 1</v>
          </cell>
          <cell r="M255" t="str">
            <v>МГ</v>
          </cell>
          <cell r="O255">
            <v>180</v>
          </cell>
          <cell r="P255" t="str">
            <v>Пельмени «Татарские» Фикс.вес 0,4 Классическая форма ТМ «Особый рецепт»</v>
          </cell>
          <cell r="U255" t="str">
            <v/>
          </cell>
          <cell r="V255" t="str">
            <v/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  <cell r="AA255" t="str">
            <v/>
          </cell>
          <cell r="AB255" t="str">
            <v/>
          </cell>
          <cell r="AC255" t="str">
            <v>ЕАЭС N RU Д-RU.РА10.В.21233/23</v>
          </cell>
        </row>
        <row r="256">
          <cell r="P256" t="str">
            <v>Итого</v>
          </cell>
          <cell r="W256" t="str">
            <v>кор</v>
          </cell>
          <cell r="X256">
            <v>0</v>
          </cell>
          <cell r="Y256">
            <v>0</v>
          </cell>
          <cell r="Z256">
            <v>0</v>
          </cell>
        </row>
        <row r="257">
          <cell r="P257" t="str">
            <v>Итого</v>
          </cell>
          <cell r="W257" t="str">
            <v>кг</v>
          </cell>
          <cell r="X257">
            <v>0</v>
          </cell>
          <cell r="Y257">
            <v>0</v>
          </cell>
        </row>
        <row r="258">
          <cell r="A258" t="str">
            <v>Особая Без свинины</v>
          </cell>
        </row>
        <row r="259">
          <cell r="A259" t="str">
            <v>Пельмени</v>
          </cell>
        </row>
        <row r="260">
          <cell r="A260" t="str">
            <v>SU002408</v>
          </cell>
          <cell r="B260" t="str">
            <v>P002686</v>
          </cell>
          <cell r="C260">
            <v>4301070870</v>
          </cell>
          <cell r="D260">
            <v>4607111036711</v>
          </cell>
          <cell r="F260">
            <v>0.8</v>
          </cell>
          <cell r="G260">
            <v>8</v>
          </cell>
          <cell r="H260">
            <v>6.4</v>
          </cell>
          <cell r="I260">
            <v>6.67</v>
          </cell>
          <cell r="J260">
            <v>84</v>
          </cell>
          <cell r="K260" t="str">
            <v>12</v>
          </cell>
          <cell r="L260" t="str">
            <v>Короб, мин. 1</v>
          </cell>
          <cell r="M260" t="str">
            <v>МГ</v>
          </cell>
          <cell r="O260">
            <v>90</v>
          </cell>
          <cell r="P260" t="str">
            <v>Пельмени Левантские Особая без свинины 0,8 Сфера Особый рецепт</v>
          </cell>
          <cell r="U260" t="str">
            <v/>
          </cell>
          <cell r="V260" t="str">
            <v/>
          </cell>
          <cell r="W260" t="str">
            <v>кор</v>
          </cell>
          <cell r="X260">
            <v>0</v>
          </cell>
          <cell r="Y260">
            <v>0</v>
          </cell>
          <cell r="Z260">
            <v>0</v>
          </cell>
          <cell r="AA260" t="str">
            <v/>
          </cell>
          <cell r="AB260" t="str">
            <v/>
          </cell>
          <cell r="AC260" t="str">
            <v>ЕАЭС N RU Д-RU.РА03.В.46289/22</v>
          </cell>
        </row>
        <row r="261">
          <cell r="P261" t="str">
            <v>Итого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</row>
        <row r="262">
          <cell r="P262" t="str">
            <v>Итого</v>
          </cell>
          <cell r="W262" t="str">
            <v>кг</v>
          </cell>
          <cell r="X262">
            <v>0</v>
          </cell>
          <cell r="Y262">
            <v>0</v>
          </cell>
        </row>
        <row r="263">
          <cell r="A263" t="str">
            <v>Владимирский стандарт</v>
          </cell>
        </row>
        <row r="264">
          <cell r="A264" t="str">
            <v>Владимирский Стандарт ПГП</v>
          </cell>
        </row>
        <row r="265">
          <cell r="A265" t="str">
            <v>Печеные пельмени</v>
          </cell>
        </row>
        <row r="266">
          <cell r="A266" t="str">
            <v>SU003457</v>
          </cell>
          <cell r="B266" t="str">
            <v>P004382</v>
          </cell>
          <cell r="C266">
            <v>4301133004</v>
          </cell>
          <cell r="D266">
            <v>4607111039774</v>
          </cell>
          <cell r="F266">
            <v>0.25</v>
          </cell>
          <cell r="G266">
            <v>12</v>
          </cell>
          <cell r="H266">
            <v>3</v>
          </cell>
          <cell r="I266">
            <v>3.22</v>
          </cell>
          <cell r="J266">
            <v>70</v>
          </cell>
          <cell r="K266" t="str">
            <v>14</v>
          </cell>
          <cell r="L266" t="str">
            <v>Короб, мин. 1</v>
          </cell>
          <cell r="M266" t="str">
            <v>МГ</v>
          </cell>
          <cell r="O266">
            <v>180</v>
          </cell>
          <cell r="P266" t="str">
            <v>Печеные пельмени «Владимирский стандарт с сочной курочкой» Фикс.вес 0,25 ТМ «Владимирский стандарт»</v>
          </cell>
          <cell r="U266" t="str">
            <v/>
          </cell>
          <cell r="V266" t="str">
            <v/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A266" t="str">
            <v/>
          </cell>
          <cell r="AB266" t="str">
            <v/>
          </cell>
          <cell r="AC266" t="str">
            <v>ЕАЭС N RU Д-RU.РА04.В.81528/24</v>
          </cell>
        </row>
        <row r="267">
          <cell r="P267" t="str">
            <v>Итого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</row>
        <row r="268">
          <cell r="P268" t="str">
            <v>Итого</v>
          </cell>
          <cell r="W268" t="str">
            <v>кг</v>
          </cell>
          <cell r="X268">
            <v>0</v>
          </cell>
          <cell r="Y268">
            <v>0</v>
          </cell>
        </row>
        <row r="269">
          <cell r="A269" t="str">
            <v>Снеки</v>
          </cell>
        </row>
        <row r="270">
          <cell r="A270" t="str">
            <v>SU003458</v>
          </cell>
          <cell r="B270" t="str">
            <v>P004385</v>
          </cell>
          <cell r="C270">
            <v>4301135400</v>
          </cell>
          <cell r="D270">
            <v>4607111039361</v>
          </cell>
          <cell r="F270">
            <v>0.25</v>
          </cell>
          <cell r="G270">
            <v>12</v>
          </cell>
          <cell r="H270">
            <v>3</v>
          </cell>
          <cell r="I270">
            <v>3.7035999999999998</v>
          </cell>
          <cell r="J270">
            <v>70</v>
          </cell>
          <cell r="K270" t="str">
            <v>14</v>
          </cell>
          <cell r="L270" t="str">
            <v>Короб, мин. 1</v>
          </cell>
          <cell r="M270" t="str">
            <v>МГ</v>
          </cell>
          <cell r="O270">
            <v>180</v>
          </cell>
          <cell r="P270" t="str">
            <v>Снеки «Мини-пицца Владимирский стандарт с ветчиной и грибами» ф/в 0,25 ТМ «Владимирский стандарт»</v>
          </cell>
          <cell r="U270" t="str">
            <v/>
          </cell>
          <cell r="V270" t="str">
            <v/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A270" t="str">
            <v/>
          </cell>
          <cell r="AB270" t="str">
            <v/>
          </cell>
          <cell r="AC270" t="str">
            <v>ЕАЭС N RU Д-RU.РА04.В.81528/24</v>
          </cell>
        </row>
        <row r="271">
          <cell r="P271" t="str">
            <v>Итого</v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</row>
        <row r="272">
          <cell r="P272" t="str">
            <v>Итого</v>
          </cell>
          <cell r="W272" t="str">
            <v>кг</v>
          </cell>
          <cell r="X272">
            <v>0</v>
          </cell>
          <cell r="Y272">
            <v>0</v>
          </cell>
        </row>
        <row r="273">
          <cell r="A273" t="str">
            <v>Зареченские продукты</v>
          </cell>
        </row>
        <row r="274">
          <cell r="A274" t="str">
            <v>Зареченские продукты</v>
          </cell>
        </row>
        <row r="275">
          <cell r="A275" t="str">
            <v>Пельмени</v>
          </cell>
        </row>
        <row r="276">
          <cell r="A276" t="str">
            <v>SU003319</v>
          </cell>
          <cell r="B276" t="str">
            <v>P004053</v>
          </cell>
          <cell r="C276">
            <v>4301071014</v>
          </cell>
          <cell r="D276">
            <v>4640242181264</v>
          </cell>
          <cell r="F276">
            <v>0.7</v>
          </cell>
          <cell r="G276">
            <v>10</v>
          </cell>
          <cell r="H276">
            <v>7</v>
          </cell>
          <cell r="I276">
            <v>7.28</v>
          </cell>
          <cell r="J276">
            <v>84</v>
          </cell>
          <cell r="K276" t="str">
            <v>12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Пельмени «Домашние» 0,7 сфера ТМ «Зареченские»</v>
          </cell>
          <cell r="U276" t="str">
            <v/>
          </cell>
          <cell r="V276" t="str">
            <v/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A276" t="str">
            <v/>
          </cell>
          <cell r="AB276" t="str">
            <v/>
          </cell>
          <cell r="AC276" t="str">
            <v>ЕАЭС N RU Д-RU.РА01.В.15225/24</v>
          </cell>
        </row>
        <row r="277">
          <cell r="A277" t="str">
            <v>SU003320</v>
          </cell>
          <cell r="B277" t="str">
            <v>P004060</v>
          </cell>
          <cell r="C277">
            <v>4301071021</v>
          </cell>
          <cell r="D277">
            <v>4640242181325</v>
          </cell>
          <cell r="F277">
            <v>0.7</v>
          </cell>
          <cell r="G277">
            <v>10</v>
          </cell>
          <cell r="H277">
            <v>7</v>
          </cell>
          <cell r="I277">
            <v>7.28</v>
          </cell>
          <cell r="J277">
            <v>84</v>
          </cell>
          <cell r="K277" t="str">
            <v>12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Пельмени «Домашние со сливочным маслом» 0,7 сфера ТМ «Зареченские»</v>
          </cell>
          <cell r="U277" t="str">
            <v/>
          </cell>
          <cell r="V277" t="str">
            <v/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A277" t="str">
            <v/>
          </cell>
          <cell r="AB277" t="str">
            <v/>
          </cell>
          <cell r="AC277" t="str">
            <v>ЕАЭС N RU Д-RU.РА01.В.15225/24</v>
          </cell>
        </row>
        <row r="278">
          <cell r="A278" t="str">
            <v>SU003086</v>
          </cell>
          <cell r="B278" t="str">
            <v>P003803</v>
          </cell>
          <cell r="C278">
            <v>4301070993</v>
          </cell>
          <cell r="D278">
            <v>4640242180670</v>
          </cell>
          <cell r="F278">
            <v>1</v>
          </cell>
          <cell r="G278">
            <v>6</v>
          </cell>
          <cell r="H278">
            <v>6</v>
          </cell>
          <cell r="I278">
            <v>6.23</v>
          </cell>
          <cell r="J278">
            <v>84</v>
          </cell>
          <cell r="K278" t="str">
            <v>12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Пельмени «Жемчужные» 1,0 сфера ТМ «Зареченские»</v>
          </cell>
          <cell r="U278" t="str">
            <v/>
          </cell>
          <cell r="V278" t="str">
            <v/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A278" t="str">
            <v/>
          </cell>
          <cell r="AB278" t="str">
            <v/>
          </cell>
          <cell r="AC278" t="str">
            <v>ЕАЭС N RU Д-RU.РА05.В.31150/22</v>
          </cell>
        </row>
        <row r="279">
          <cell r="P279" t="str">
            <v>Итого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</row>
        <row r="280">
          <cell r="P280" t="str">
            <v>Итого</v>
          </cell>
          <cell r="W280" t="str">
            <v>кг</v>
          </cell>
          <cell r="X280">
            <v>0</v>
          </cell>
          <cell r="Y280">
            <v>0</v>
          </cell>
        </row>
        <row r="281">
          <cell r="A281" t="str">
            <v>Крылья</v>
          </cell>
        </row>
        <row r="282">
          <cell r="A282" t="str">
            <v>SU003024</v>
          </cell>
          <cell r="B282" t="str">
            <v>P003488</v>
          </cell>
          <cell r="C282">
            <v>4301131019</v>
          </cell>
          <cell r="D282">
            <v>4640242180427</v>
          </cell>
          <cell r="F282">
            <v>1.8</v>
          </cell>
          <cell r="G282">
            <v>1</v>
          </cell>
          <cell r="H282">
            <v>1.8</v>
          </cell>
          <cell r="I282">
            <v>1.915</v>
          </cell>
          <cell r="J282">
            <v>234</v>
          </cell>
          <cell r="K282" t="str">
            <v>18</v>
          </cell>
          <cell r="L282" t="str">
            <v>Слой, мин. 1</v>
          </cell>
          <cell r="M282" t="str">
            <v>МГ</v>
          </cell>
          <cell r="O282">
            <v>180</v>
          </cell>
          <cell r="P282" t="str">
            <v>Крылья «Хрустящие крылышки» Весовой ТМ «Зареченские» 1,8 кг</v>
          </cell>
          <cell r="U282" t="str">
            <v/>
          </cell>
          <cell r="V282" t="str">
            <v/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A282" t="str">
            <v/>
          </cell>
          <cell r="AB282" t="str">
            <v/>
          </cell>
          <cell r="AC282" t="str">
            <v>ЕАЭС N RU Д-RU. РА04.В.81210/23</v>
          </cell>
        </row>
        <row r="283">
          <cell r="P283" t="str">
            <v>Итого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</row>
        <row r="284">
          <cell r="P284" t="str">
            <v>Итого</v>
          </cell>
          <cell r="W284" t="str">
            <v>кг</v>
          </cell>
          <cell r="X284">
            <v>0</v>
          </cell>
          <cell r="Y284">
            <v>0</v>
          </cell>
        </row>
        <row r="285">
          <cell r="A285" t="str">
            <v>Наггетсы</v>
          </cell>
        </row>
        <row r="286">
          <cell r="A286" t="str">
            <v>SU003020</v>
          </cell>
          <cell r="B286" t="str">
            <v>P003486</v>
          </cell>
          <cell r="C286">
            <v>4301132080</v>
          </cell>
          <cell r="D286">
            <v>4640242180397</v>
          </cell>
          <cell r="F286">
            <v>1</v>
          </cell>
          <cell r="G286">
            <v>6</v>
          </cell>
          <cell r="H286">
            <v>6</v>
          </cell>
          <cell r="I286">
            <v>6.26</v>
          </cell>
          <cell r="J286">
            <v>84</v>
          </cell>
          <cell r="K286" t="str">
            <v>12</v>
          </cell>
          <cell r="L286" t="str">
            <v>Слой, мин. 1</v>
          </cell>
          <cell r="M286" t="str">
            <v>МГ</v>
          </cell>
          <cell r="O286">
            <v>180</v>
          </cell>
          <cell r="P286" t="str">
            <v>Наггетсы «Хрустящие» Весовые ТМ «Зареченские» 6 кг</v>
          </cell>
          <cell r="U286" t="str">
            <v/>
          </cell>
          <cell r="V286" t="str">
            <v/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A286" t="str">
            <v/>
          </cell>
          <cell r="AB286" t="str">
            <v/>
          </cell>
          <cell r="AC286" t="str">
            <v>ЕАЭС N RU Д-RU. РА04.В.81113/23</v>
          </cell>
        </row>
        <row r="287">
          <cell r="A287" t="str">
            <v>SU003381</v>
          </cell>
          <cell r="B287" t="str">
            <v>P004190</v>
          </cell>
          <cell r="C287">
            <v>4301132104</v>
          </cell>
          <cell r="D287">
            <v>4640242181219</v>
          </cell>
          <cell r="F287">
            <v>0.3</v>
          </cell>
          <cell r="G287">
            <v>9</v>
          </cell>
          <cell r="H287">
            <v>2.7</v>
          </cell>
          <cell r="I287">
            <v>2.8450000000000002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Наггетсы «Хрустящие» Фикс.вес 0,3 ф/п ТМ «Зареченские»</v>
          </cell>
          <cell r="U287" t="str">
            <v/>
          </cell>
          <cell r="V287" t="str">
            <v/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A287" t="str">
            <v/>
          </cell>
          <cell r="AB287" t="str">
            <v/>
          </cell>
          <cell r="AC287" t="str">
            <v>ЕАЭС N RU Д-RU. РА04.В.81113/23</v>
          </cell>
        </row>
        <row r="288">
          <cell r="P288" t="str">
            <v>Итого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</row>
        <row r="289">
          <cell r="P289" t="str">
            <v>Итого</v>
          </cell>
          <cell r="W289" t="str">
            <v>кг</v>
          </cell>
          <cell r="X289">
            <v>0</v>
          </cell>
          <cell r="Y289">
            <v>0</v>
          </cell>
        </row>
        <row r="290">
          <cell r="A290" t="str">
            <v>Чебуреки</v>
          </cell>
        </row>
        <row r="291">
          <cell r="A291" t="str">
            <v>SU003012</v>
          </cell>
          <cell r="B291" t="str">
            <v>P003478</v>
          </cell>
          <cell r="C291">
            <v>4301136028</v>
          </cell>
          <cell r="D291">
            <v>4640242180304</v>
          </cell>
          <cell r="F291">
            <v>2.7</v>
          </cell>
          <cell r="G291">
            <v>1</v>
          </cell>
          <cell r="H291">
            <v>2.7</v>
          </cell>
          <cell r="I291">
            <v>2.8906000000000001</v>
          </cell>
          <cell r="J291">
            <v>126</v>
          </cell>
          <cell r="K291" t="str">
            <v>14</v>
          </cell>
          <cell r="L291" t="str">
            <v>Слой, мин. 1</v>
          </cell>
          <cell r="M291" t="str">
            <v>МГ</v>
          </cell>
          <cell r="O291">
            <v>180</v>
          </cell>
          <cell r="P291" t="str">
            <v>Чебуреки «Мясные» Весовые ТМ «Зареченские» 2,7 кг</v>
          </cell>
          <cell r="U291" t="str">
            <v/>
          </cell>
          <cell r="V291" t="str">
            <v/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A291" t="str">
            <v/>
          </cell>
          <cell r="AB291" t="str">
            <v/>
          </cell>
          <cell r="AC291" t="str">
            <v>ЕАЭС N RU Д-RU. РА04.В.83320/23</v>
          </cell>
        </row>
        <row r="292">
          <cell r="A292" t="str">
            <v>SU003010</v>
          </cell>
          <cell r="B292" t="str">
            <v>P003476</v>
          </cell>
          <cell r="C292">
            <v>4301136026</v>
          </cell>
          <cell r="D292">
            <v>4640242180236</v>
          </cell>
          <cell r="F292">
            <v>5</v>
          </cell>
          <cell r="G292">
            <v>1</v>
          </cell>
          <cell r="H292">
            <v>5</v>
          </cell>
          <cell r="I292">
            <v>5.2350000000000003</v>
          </cell>
          <cell r="J292">
            <v>84</v>
          </cell>
          <cell r="K292" t="str">
            <v>12</v>
          </cell>
          <cell r="L292" t="str">
            <v>Слой, мин. 1</v>
          </cell>
          <cell r="M292" t="str">
            <v>МГ</v>
          </cell>
          <cell r="O292">
            <v>180</v>
          </cell>
          <cell r="P292" t="str">
            <v>Чебуреки «Сочные» Весовые ТМ «Зареченские» 5 кг</v>
          </cell>
          <cell r="U292" t="str">
            <v/>
          </cell>
          <cell r="V292" t="str">
            <v/>
          </cell>
          <cell r="W292" t="str">
            <v>кор</v>
          </cell>
          <cell r="X292">
            <v>0</v>
          </cell>
          <cell r="Y292">
            <v>0</v>
          </cell>
          <cell r="Z292">
            <v>0</v>
          </cell>
          <cell r="AA292" t="str">
            <v/>
          </cell>
          <cell r="AB292" t="str">
            <v/>
          </cell>
          <cell r="AC292" t="str">
            <v>ЕАЭС N RU Д-RU. РА04.В.83320/23</v>
          </cell>
        </row>
        <row r="293">
          <cell r="A293" t="str">
            <v>SU003025</v>
          </cell>
          <cell r="B293" t="str">
            <v>P003495</v>
          </cell>
          <cell r="C293">
            <v>4301136029</v>
          </cell>
          <cell r="D293">
            <v>4640242180410</v>
          </cell>
          <cell r="F293">
            <v>2.2400000000000002</v>
          </cell>
          <cell r="G293">
            <v>1</v>
          </cell>
          <cell r="H293">
            <v>2.2400000000000002</v>
          </cell>
          <cell r="I293">
            <v>2.4319999999999999</v>
          </cell>
          <cell r="J293">
            <v>126</v>
          </cell>
          <cell r="K293" t="str">
            <v>14</v>
          </cell>
          <cell r="L293" t="str">
            <v>Короб, мин. 1</v>
          </cell>
          <cell r="M293" t="str">
            <v>МГ</v>
          </cell>
          <cell r="O293">
            <v>180</v>
          </cell>
          <cell r="P293" t="str">
            <v>Чебуреки «Сочный мегачебурек» Весовой ТМ «Зареченские» 2,24 кг</v>
          </cell>
          <cell r="U293" t="str">
            <v/>
          </cell>
          <cell r="V293" t="str">
            <v/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  <cell r="AA293" t="str">
            <v/>
          </cell>
          <cell r="AB293" t="str">
            <v/>
          </cell>
          <cell r="AC293" t="str">
            <v>ЕАЭС N RU Д-RU. РА04.В.83320/23</v>
          </cell>
        </row>
        <row r="294">
          <cell r="P294" t="str">
            <v>Итого</v>
          </cell>
          <cell r="W294" t="str">
            <v>кор</v>
          </cell>
          <cell r="X294">
            <v>0</v>
          </cell>
          <cell r="Y294">
            <v>0</v>
          </cell>
          <cell r="Z294">
            <v>0</v>
          </cell>
        </row>
        <row r="295">
          <cell r="P295" t="str">
            <v>Итого</v>
          </cell>
          <cell r="W295" t="str">
            <v>кг</v>
          </cell>
          <cell r="X295">
            <v>0</v>
          </cell>
          <cell r="Y295">
            <v>0</v>
          </cell>
        </row>
        <row r="296">
          <cell r="A296" t="str">
            <v>Снеки</v>
          </cell>
        </row>
        <row r="297">
          <cell r="A297" t="str">
            <v>SU003510</v>
          </cell>
          <cell r="B297" t="str">
            <v>P004457</v>
          </cell>
          <cell r="C297">
            <v>4301135504</v>
          </cell>
          <cell r="D297">
            <v>4640242181554</v>
          </cell>
          <cell r="F297">
            <v>3</v>
          </cell>
          <cell r="G297">
            <v>1</v>
          </cell>
          <cell r="H297">
            <v>3</v>
          </cell>
          <cell r="I297">
            <v>3.1920000000000002</v>
          </cell>
          <cell r="J297">
            <v>126</v>
          </cell>
          <cell r="K297" t="str">
            <v>14</v>
          </cell>
          <cell r="L297" t="str">
            <v>Короб, мин. 1</v>
          </cell>
          <cell r="M297" t="str">
            <v>МГ</v>
          </cell>
          <cell r="O297">
            <v>180</v>
          </cell>
          <cell r="P297" t="str">
            <v>Снеки «Мини-пицца с ветчиной и сыром» Весовые ТМ «Зареченские продукты» 3 кг</v>
          </cell>
          <cell r="U297" t="str">
            <v/>
          </cell>
          <cell r="V297" t="str">
            <v/>
          </cell>
          <cell r="W297" t="str">
            <v>кор</v>
          </cell>
          <cell r="X297">
            <v>0</v>
          </cell>
          <cell r="Y297">
            <v>0</v>
          </cell>
          <cell r="Z297">
            <v>0</v>
          </cell>
          <cell r="AA297" t="str">
            <v/>
          </cell>
          <cell r="AB297" t="str">
            <v/>
          </cell>
          <cell r="AC297" t="str">
            <v>ЕАЭС N RU Д-RU.РА02.В.25079/24</v>
          </cell>
        </row>
        <row r="298">
          <cell r="A298" t="str">
            <v>SU003454</v>
          </cell>
          <cell r="B298" t="str">
            <v>P004364</v>
          </cell>
          <cell r="C298">
            <v>4301135394</v>
          </cell>
          <cell r="D298">
            <v>4640242181561</v>
          </cell>
          <cell r="F298">
            <v>3.7</v>
          </cell>
          <cell r="G298">
            <v>1</v>
          </cell>
          <cell r="H298">
            <v>3.7</v>
          </cell>
          <cell r="I298">
            <v>3.8919999999999999</v>
          </cell>
          <cell r="J298">
            <v>126</v>
          </cell>
          <cell r="K298" t="str">
            <v>14</v>
          </cell>
          <cell r="L298" t="str">
            <v>Слой, мин. 1</v>
          </cell>
          <cell r="M298" t="str">
            <v>МГ</v>
          </cell>
          <cell r="O298">
            <v>180</v>
          </cell>
          <cell r="P298" t="str">
            <v>Снеки «Мини-сосиски в тесте» Весовые ТМ «Зареченские» 3,7 кг</v>
          </cell>
          <cell r="U298" t="str">
            <v/>
          </cell>
          <cell r="V298" t="str">
            <v/>
          </cell>
          <cell r="W298" t="str">
            <v>кор</v>
          </cell>
          <cell r="X298">
            <v>0</v>
          </cell>
          <cell r="Y298">
            <v>0</v>
          </cell>
          <cell r="Z298">
            <v>0</v>
          </cell>
          <cell r="AA298" t="str">
            <v/>
          </cell>
          <cell r="AB298" t="str">
            <v/>
          </cell>
          <cell r="AC298" t="str">
            <v>ЕАЭС N RU Д-RU.РА02.В.58883/24</v>
          </cell>
        </row>
        <row r="299">
          <cell r="A299" t="str">
            <v>SU003434</v>
          </cell>
          <cell r="B299" t="str">
            <v>P004358</v>
          </cell>
          <cell r="C299">
            <v>4301135374</v>
          </cell>
          <cell r="D299">
            <v>4640242181424</v>
          </cell>
          <cell r="F299">
            <v>5.5</v>
          </cell>
          <cell r="G299">
            <v>1</v>
          </cell>
          <cell r="H299">
            <v>5.5</v>
          </cell>
          <cell r="I299">
            <v>5.7350000000000003</v>
          </cell>
          <cell r="J299">
            <v>84</v>
          </cell>
          <cell r="K299" t="str">
            <v>12</v>
          </cell>
          <cell r="L299" t="str">
            <v>Короб, мин. 1</v>
          </cell>
          <cell r="M299" t="str">
            <v>МГ</v>
          </cell>
          <cell r="O299">
            <v>180</v>
          </cell>
          <cell r="P299" t="str">
            <v>Снеки «Мини-чебуречки с мясом» Весовой ТМ «Зареченские» 5,5 кг</v>
          </cell>
          <cell r="U299" t="str">
            <v/>
          </cell>
          <cell r="V299" t="str">
            <v/>
          </cell>
          <cell r="W299" t="str">
            <v>кор</v>
          </cell>
          <cell r="X299">
            <v>0</v>
          </cell>
          <cell r="Y299">
            <v>0</v>
          </cell>
          <cell r="Z299">
            <v>0</v>
          </cell>
          <cell r="AA299" t="str">
            <v/>
          </cell>
          <cell r="AB299" t="str">
            <v/>
          </cell>
          <cell r="AC299" t="str">
            <v>ЕАЭС N RU Д-RU.РА02.В.25079/24</v>
          </cell>
        </row>
        <row r="300">
          <cell r="A300" t="str">
            <v>SU003431</v>
          </cell>
          <cell r="B300" t="str">
            <v>P004279</v>
          </cell>
          <cell r="C300">
            <v>4301135320</v>
          </cell>
          <cell r="D300">
            <v>4640242181592</v>
          </cell>
          <cell r="F300">
            <v>3.5</v>
          </cell>
          <cell r="G300">
            <v>1</v>
          </cell>
          <cell r="H300">
            <v>3.5</v>
          </cell>
          <cell r="I300">
            <v>3.6850000000000001</v>
          </cell>
          <cell r="J300">
            <v>126</v>
          </cell>
          <cell r="K300" t="str">
            <v>14</v>
          </cell>
          <cell r="L300" t="str">
            <v>Короб, мин. 1</v>
          </cell>
          <cell r="M300" t="str">
            <v>МГ</v>
          </cell>
          <cell r="O300">
            <v>180</v>
          </cell>
          <cell r="P300" t="str">
            <v>Снеки «Мини-чебуречки с сыром и ветчиной» Весовые ТМ «Зареченские» 3,5 кг</v>
          </cell>
          <cell r="U300" t="str">
            <v/>
          </cell>
          <cell r="V300" t="str">
            <v/>
          </cell>
          <cell r="W300" t="str">
            <v>кор</v>
          </cell>
          <cell r="X300">
            <v>0</v>
          </cell>
          <cell r="Y300">
            <v>0</v>
          </cell>
          <cell r="Z300">
            <v>0</v>
          </cell>
          <cell r="AA300" t="str">
            <v/>
          </cell>
          <cell r="AB300" t="str">
            <v/>
          </cell>
          <cell r="AC300" t="str">
            <v>ЕАЭС N RU Д-RU.РА02.В.25079/24, ЕАЭС N RU Д-RU.РА03.В.88195/24</v>
          </cell>
        </row>
        <row r="301">
          <cell r="A301" t="str">
            <v>SU003436</v>
          </cell>
          <cell r="B301" t="str">
            <v>P004439</v>
          </cell>
          <cell r="C301">
            <v>4301135552</v>
          </cell>
          <cell r="D301">
            <v>4640242181431</v>
          </cell>
          <cell r="F301">
            <v>3.5</v>
          </cell>
          <cell r="G301">
            <v>1</v>
          </cell>
          <cell r="H301">
            <v>3.5</v>
          </cell>
          <cell r="I301">
            <v>3.6920000000000002</v>
          </cell>
          <cell r="J301">
            <v>126</v>
          </cell>
          <cell r="K301" t="str">
            <v>14</v>
          </cell>
          <cell r="L301" t="str">
            <v>Короб, мин. 1</v>
          </cell>
          <cell r="M301" t="str">
            <v>МГ</v>
          </cell>
          <cell r="O301">
            <v>180</v>
          </cell>
          <cell r="P301" t="str">
            <v>Снеки «Мини-чебуречки с картофелем и сочной грудинкой» Весовой ТМ «Зареченские продукты» 3,5 кг</v>
          </cell>
          <cell r="U301" t="str">
            <v/>
          </cell>
          <cell r="V301" t="str">
            <v/>
          </cell>
          <cell r="W301" t="str">
            <v>кор</v>
          </cell>
          <cell r="X301">
            <v>0</v>
          </cell>
          <cell r="Y301">
            <v>0</v>
          </cell>
          <cell r="Z301">
            <v>0</v>
          </cell>
          <cell r="AA301" t="str">
            <v/>
          </cell>
          <cell r="AB301" t="str">
            <v/>
          </cell>
          <cell r="AC301" t="str">
            <v>ЕАЭС N RU Д-RU.РА03.В.46679/24</v>
          </cell>
        </row>
        <row r="302">
          <cell r="A302" t="str">
            <v>SU003448</v>
          </cell>
          <cell r="B302" t="str">
            <v>P004394</v>
          </cell>
          <cell r="C302">
            <v>4301135405</v>
          </cell>
          <cell r="D302">
            <v>4640242181523</v>
          </cell>
          <cell r="F302">
            <v>3</v>
          </cell>
          <cell r="G302">
            <v>1</v>
          </cell>
          <cell r="H302">
            <v>3</v>
          </cell>
          <cell r="I302">
            <v>3.1920000000000002</v>
          </cell>
          <cell r="J302">
            <v>126</v>
          </cell>
          <cell r="K302" t="str">
            <v>14</v>
          </cell>
          <cell r="L302" t="str">
            <v>Короб, мин. 1</v>
          </cell>
          <cell r="M302" t="str">
            <v>МГ</v>
          </cell>
          <cell r="O302">
            <v>180</v>
          </cell>
          <cell r="P302" t="str">
            <v>Снеки «Мини-шарики с курочкой и сыром» Весовой ТМ «Зареченские» 3 кг</v>
          </cell>
          <cell r="U302" t="str">
            <v/>
          </cell>
          <cell r="V302" t="str">
            <v/>
          </cell>
          <cell r="W302" t="str">
            <v>кор</v>
          </cell>
          <cell r="X302">
            <v>0</v>
          </cell>
          <cell r="Y302">
            <v>0</v>
          </cell>
          <cell r="Z302">
            <v>0</v>
          </cell>
          <cell r="AA302" t="str">
            <v/>
          </cell>
          <cell r="AB302" t="str">
            <v/>
          </cell>
          <cell r="AC302" t="str">
            <v>ЕАЭС N RU Д-RU.РА02.В.58883/24</v>
          </cell>
        </row>
        <row r="303">
          <cell r="A303" t="str">
            <v>SU003446</v>
          </cell>
          <cell r="B303" t="str">
            <v>P004393</v>
          </cell>
          <cell r="C303">
            <v>4301135404</v>
          </cell>
          <cell r="D303">
            <v>4640242181516</v>
          </cell>
          <cell r="F303">
            <v>3.7</v>
          </cell>
          <cell r="G303">
            <v>1</v>
          </cell>
          <cell r="H303">
            <v>3.7</v>
          </cell>
          <cell r="I303">
            <v>3.8919999999999999</v>
          </cell>
          <cell r="J303">
            <v>126</v>
          </cell>
          <cell r="K303" t="str">
            <v>14</v>
          </cell>
          <cell r="L303" t="str">
            <v>Короб, мин. 1</v>
          </cell>
          <cell r="M303" t="str">
            <v>МГ</v>
          </cell>
          <cell r="O303">
            <v>180</v>
          </cell>
          <cell r="P303" t="str">
            <v>Снеки «Пирожки с клубникой и вишней» Весовые ТМ «Зареченские» 3,7 кг</v>
          </cell>
          <cell r="U303" t="str">
            <v/>
          </cell>
          <cell r="V303" t="str">
            <v/>
          </cell>
          <cell r="W303" t="str">
            <v>кор</v>
          </cell>
          <cell r="X303">
            <v>0</v>
          </cell>
          <cell r="Y303">
            <v>0</v>
          </cell>
          <cell r="Z303">
            <v>0</v>
          </cell>
          <cell r="AA303" t="str">
            <v/>
          </cell>
          <cell r="AB303" t="str">
            <v/>
          </cell>
          <cell r="AC303" t="str">
            <v>ЕАЭС N RU Д-RU.РА03.В.46679/24</v>
          </cell>
        </row>
        <row r="304">
          <cell r="A304" t="str">
            <v>SU003439</v>
          </cell>
          <cell r="B304" t="str">
            <v>P004359</v>
          </cell>
          <cell r="C304">
            <v>4301135375</v>
          </cell>
          <cell r="D304">
            <v>4640242181486</v>
          </cell>
          <cell r="F304">
            <v>3.7</v>
          </cell>
          <cell r="G304">
            <v>1</v>
          </cell>
          <cell r="H304">
            <v>3.7</v>
          </cell>
          <cell r="I304">
            <v>3.8919999999999999</v>
          </cell>
          <cell r="J304">
            <v>126</v>
          </cell>
          <cell r="K304" t="str">
            <v>14</v>
          </cell>
          <cell r="L304" t="str">
            <v>Слой, мин. 1</v>
          </cell>
          <cell r="M304" t="str">
            <v>МГ</v>
          </cell>
          <cell r="O304">
            <v>180</v>
          </cell>
          <cell r="P304" t="str">
            <v>«Пирожки с мясом» Весовые ТМ «Зареченские» 3,7 кг</v>
          </cell>
          <cell r="U304" t="str">
            <v/>
          </cell>
          <cell r="V304" t="str">
            <v/>
          </cell>
          <cell r="W304" t="str">
            <v>кор</v>
          </cell>
          <cell r="X304">
            <v>0</v>
          </cell>
          <cell r="Y304">
            <v>0</v>
          </cell>
          <cell r="Z304">
            <v>0</v>
          </cell>
          <cell r="AA304" t="str">
            <v/>
          </cell>
          <cell r="AB304" t="str">
            <v/>
          </cell>
          <cell r="AC304" t="str">
            <v>ЕАЭС N RU Д-RU.РА02.В.25079/24</v>
          </cell>
        </row>
        <row r="305">
          <cell r="A305" t="str">
            <v>SU003442</v>
          </cell>
          <cell r="B305" t="str">
            <v>P004391</v>
          </cell>
          <cell r="C305">
            <v>4301135402</v>
          </cell>
          <cell r="D305">
            <v>4640242181493</v>
          </cell>
          <cell r="F305">
            <v>3.7</v>
          </cell>
          <cell r="G305">
            <v>1</v>
          </cell>
          <cell r="H305">
            <v>3.7</v>
          </cell>
          <cell r="I305">
            <v>3.8919999999999999</v>
          </cell>
          <cell r="J305">
            <v>126</v>
          </cell>
          <cell r="K305" t="str">
            <v>14</v>
          </cell>
          <cell r="L305" t="str">
            <v>Короб, мин. 1</v>
          </cell>
          <cell r="M305" t="str">
            <v>МГ</v>
          </cell>
          <cell r="O305">
            <v>180</v>
          </cell>
          <cell r="P305" t="str">
            <v>Снеки «Пирожки с мясом, картофелем и грибами» Весовые ТМ «Зареченские» 3,7 кг</v>
          </cell>
          <cell r="U305" t="str">
            <v/>
          </cell>
          <cell r="V305" t="str">
            <v/>
          </cell>
          <cell r="W305" t="str">
            <v>кор</v>
          </cell>
          <cell r="X305">
            <v>0</v>
          </cell>
          <cell r="Y305">
            <v>0</v>
          </cell>
          <cell r="Z305">
            <v>0</v>
          </cell>
          <cell r="AA305" t="str">
            <v/>
          </cell>
          <cell r="AB305" t="str">
            <v/>
          </cell>
          <cell r="AC305" t="str">
            <v>ЕАЭС N RU Д-RU.РА02.В.25079/24</v>
          </cell>
        </row>
        <row r="306">
          <cell r="A306" t="str">
            <v>SU003444</v>
          </cell>
          <cell r="B306" t="str">
            <v>P004392</v>
          </cell>
          <cell r="C306">
            <v>4301135403</v>
          </cell>
          <cell r="D306">
            <v>4640242181509</v>
          </cell>
          <cell r="F306">
            <v>3.7</v>
          </cell>
          <cell r="G306">
            <v>1</v>
          </cell>
          <cell r="H306">
            <v>3.7</v>
          </cell>
          <cell r="I306">
            <v>3.8919999999999999</v>
          </cell>
          <cell r="J306">
            <v>126</v>
          </cell>
          <cell r="K306" t="str">
            <v>14</v>
          </cell>
          <cell r="L306" t="str">
            <v>Короб, мин. 1</v>
          </cell>
          <cell r="M306" t="str">
            <v>МГ</v>
          </cell>
          <cell r="O306">
            <v>180</v>
          </cell>
          <cell r="P306" t="str">
            <v>Снеки «Пирожки с яблоком и грушей» Весовой ТМ «Зареченские» 3,7 кг</v>
          </cell>
          <cell r="U306" t="str">
            <v/>
          </cell>
          <cell r="V306" t="str">
            <v/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  <cell r="AA306" t="str">
            <v/>
          </cell>
          <cell r="AB306" t="str">
            <v/>
          </cell>
          <cell r="AC306" t="str">
            <v>ЕАЭС N RU Д-RU.РА02.В.25079/24</v>
          </cell>
        </row>
        <row r="307">
          <cell r="A307" t="str">
            <v>SU003383</v>
          </cell>
          <cell r="B307" t="str">
            <v>P004191</v>
          </cell>
          <cell r="C307">
            <v>4301135304</v>
          </cell>
          <cell r="D307">
            <v>4640242181240</v>
          </cell>
          <cell r="F307">
            <v>0.3</v>
          </cell>
          <cell r="G307">
            <v>9</v>
          </cell>
          <cell r="H307">
            <v>2.7</v>
          </cell>
          <cell r="I307">
            <v>2.88</v>
          </cell>
          <cell r="J307">
            <v>126</v>
          </cell>
          <cell r="K307" t="str">
            <v>14</v>
          </cell>
          <cell r="L307" t="str">
            <v>Короб, мин. 1</v>
          </cell>
          <cell r="M307" t="str">
            <v>МГ</v>
          </cell>
          <cell r="O307">
            <v>180</v>
          </cell>
          <cell r="P307" t="str">
            <v>Снеки «Мини-пицца с ветчиной и сыром» Фикс.вес 0,3 ф/п ТМ «Зареченские»</v>
          </cell>
          <cell r="U307" t="str">
            <v/>
          </cell>
          <cell r="V307" t="str">
            <v/>
          </cell>
          <cell r="W307" t="str">
            <v>кор</v>
          </cell>
          <cell r="X307">
            <v>0</v>
          </cell>
          <cell r="Y307">
            <v>0</v>
          </cell>
          <cell r="Z307">
            <v>0</v>
          </cell>
          <cell r="AA307" t="str">
            <v/>
          </cell>
          <cell r="AB307" t="str">
            <v/>
          </cell>
          <cell r="AC307" t="str">
            <v>ЕАЭС N RU Д-RU.РА02.В.25079/24</v>
          </cell>
        </row>
        <row r="308">
          <cell r="A308" t="str">
            <v>SU003382</v>
          </cell>
          <cell r="B308" t="str">
            <v>P004195</v>
          </cell>
          <cell r="C308">
            <v>4301135310</v>
          </cell>
          <cell r="D308">
            <v>4640242181318</v>
          </cell>
          <cell r="F308">
            <v>0.3</v>
          </cell>
          <cell r="G308">
            <v>9</v>
          </cell>
          <cell r="H308">
            <v>2.7</v>
          </cell>
          <cell r="I308">
            <v>2.988</v>
          </cell>
          <cell r="J308">
            <v>126</v>
          </cell>
          <cell r="K308" t="str">
            <v>14</v>
          </cell>
          <cell r="L308" t="str">
            <v>Короб, мин. 1</v>
          </cell>
          <cell r="M308" t="str">
            <v>МГ</v>
          </cell>
          <cell r="O308">
            <v>180</v>
          </cell>
          <cell r="P308" t="str">
            <v>Снеки «Мини-сосиски в тесте» Фикс.вес 0,3 ф/п ТМ «Зареченские»</v>
          </cell>
          <cell r="U308" t="str">
            <v/>
          </cell>
          <cell r="V308" t="str">
            <v/>
          </cell>
          <cell r="W308" t="str">
            <v>кор</v>
          </cell>
          <cell r="X308">
            <v>0</v>
          </cell>
          <cell r="Y308">
            <v>0</v>
          </cell>
          <cell r="Z308">
            <v>0</v>
          </cell>
          <cell r="AA308" t="str">
            <v/>
          </cell>
          <cell r="AB308" t="str">
            <v/>
          </cell>
          <cell r="AC308" t="str">
            <v>ЕАЭС N RU Д-RU.РА02.В.58883/24</v>
          </cell>
        </row>
        <row r="309">
          <cell r="A309" t="str">
            <v>SU003377</v>
          </cell>
          <cell r="B309" t="str">
            <v>P004193</v>
          </cell>
          <cell r="C309">
            <v>4301135306</v>
          </cell>
          <cell r="D309">
            <v>4640242181578</v>
          </cell>
          <cell r="F309">
            <v>0.3</v>
          </cell>
          <cell r="G309">
            <v>9</v>
          </cell>
          <cell r="H309">
            <v>2.7</v>
          </cell>
          <cell r="I309">
            <v>2.8450000000000002</v>
          </cell>
          <cell r="J309">
            <v>234</v>
          </cell>
          <cell r="K309" t="str">
            <v>18</v>
          </cell>
          <cell r="L309" t="str">
            <v>Короб, мин. 1</v>
          </cell>
          <cell r="M309" t="str">
            <v>МГ</v>
          </cell>
          <cell r="O309">
            <v>180</v>
          </cell>
          <cell r="P309" t="str">
            <v>Снеки «Мини-чебуречки с мясом» Фикс.вес 0,3 ф/п ТМ «Зареченские»</v>
          </cell>
          <cell r="U309" t="str">
            <v/>
          </cell>
          <cell r="V309" t="str">
            <v/>
          </cell>
          <cell r="W309" t="str">
            <v>кор</v>
          </cell>
          <cell r="X309">
            <v>0</v>
          </cell>
          <cell r="Y309">
            <v>0</v>
          </cell>
          <cell r="Z309">
            <v>0</v>
          </cell>
          <cell r="AA309" t="str">
            <v/>
          </cell>
          <cell r="AB309" t="str">
            <v/>
          </cell>
          <cell r="AC309" t="str">
            <v>ЕАЭС N RU Д-RU.РА02.В.25079/24</v>
          </cell>
        </row>
        <row r="310">
          <cell r="A310" t="str">
            <v>SU003376</v>
          </cell>
          <cell r="B310" t="str">
            <v>P004194</v>
          </cell>
          <cell r="C310">
            <v>4301135305</v>
          </cell>
          <cell r="D310">
            <v>4640242181394</v>
          </cell>
          <cell r="F310">
            <v>0.3</v>
          </cell>
          <cell r="G310">
            <v>9</v>
          </cell>
          <cell r="H310">
            <v>2.7</v>
          </cell>
          <cell r="I310">
            <v>2.8450000000000002</v>
          </cell>
          <cell r="J310">
            <v>234</v>
          </cell>
          <cell r="K310" t="str">
            <v>18</v>
          </cell>
          <cell r="L310" t="str">
            <v>Короб, мин. 1</v>
          </cell>
          <cell r="M310" t="str">
            <v>МГ</v>
          </cell>
          <cell r="O310">
            <v>180</v>
          </cell>
          <cell r="P310" t="str">
            <v>Снеки «Мини-чебуречки с сыром и ветчиной» Фикс.вес 0,3 ф/п ТМ «Зареченские»</v>
          </cell>
          <cell r="U310" t="str">
            <v/>
          </cell>
          <cell r="V310" t="str">
            <v/>
          </cell>
          <cell r="W310" t="str">
            <v>кор</v>
          </cell>
          <cell r="X310">
            <v>0</v>
          </cell>
          <cell r="Y310">
            <v>0</v>
          </cell>
          <cell r="Z310">
            <v>0</v>
          </cell>
          <cell r="AA310" t="str">
            <v/>
          </cell>
          <cell r="AB310" t="str">
            <v/>
          </cell>
          <cell r="AC310" t="str">
            <v>ЕАЭС N RU Д-RU.РА02.В.25079/24</v>
          </cell>
        </row>
        <row r="311">
          <cell r="A311" t="str">
            <v>SU003378</v>
          </cell>
          <cell r="B311" t="str">
            <v>P004196</v>
          </cell>
          <cell r="C311">
            <v>4301135309</v>
          </cell>
          <cell r="D311">
            <v>4640242181332</v>
          </cell>
          <cell r="F311">
            <v>0.3</v>
          </cell>
          <cell r="G311">
            <v>9</v>
          </cell>
          <cell r="H311">
            <v>2.7</v>
          </cell>
          <cell r="I311">
            <v>2.9079999999999999</v>
          </cell>
          <cell r="J311">
            <v>234</v>
          </cell>
          <cell r="K311" t="str">
            <v>18</v>
          </cell>
          <cell r="L311" t="str">
            <v>Короб, мин. 1</v>
          </cell>
          <cell r="M311" t="str">
            <v>МГ</v>
          </cell>
          <cell r="O311">
            <v>180</v>
          </cell>
          <cell r="P311" t="str">
            <v>Снеки «Пирожки с мясом» Фикс.вес 0,3 ф/п ТМ «Зареченские»</v>
          </cell>
          <cell r="U311" t="str">
            <v/>
          </cell>
          <cell r="V311" t="str">
            <v/>
          </cell>
          <cell r="W311" t="str">
            <v>кор</v>
          </cell>
          <cell r="X311">
            <v>0</v>
          </cell>
          <cell r="Y311">
            <v>0</v>
          </cell>
          <cell r="Z311">
            <v>0</v>
          </cell>
          <cell r="AA311" t="str">
            <v/>
          </cell>
          <cell r="AB311" t="str">
            <v/>
          </cell>
          <cell r="AC311" t="str">
            <v>ЕАЭС N RU Д-RU.РА02.В.25079/24</v>
          </cell>
        </row>
        <row r="312">
          <cell r="A312" t="str">
            <v>SU003379</v>
          </cell>
          <cell r="B312" t="str">
            <v>P004197</v>
          </cell>
          <cell r="C312">
            <v>4301135308</v>
          </cell>
          <cell r="D312">
            <v>4640242181349</v>
          </cell>
          <cell r="F312">
            <v>0.3</v>
          </cell>
          <cell r="G312">
            <v>9</v>
          </cell>
          <cell r="H312">
            <v>2.7</v>
          </cell>
          <cell r="I312">
            <v>2.9079999999999999</v>
          </cell>
          <cell r="J312">
            <v>234</v>
          </cell>
          <cell r="K312" t="str">
            <v>18</v>
          </cell>
          <cell r="L312" t="str">
            <v>Короб, мин. 1</v>
          </cell>
          <cell r="M312" t="str">
            <v>МГ</v>
          </cell>
          <cell r="O312">
            <v>180</v>
          </cell>
          <cell r="P312" t="str">
            <v>Снеки «Пирожки с мясом, картофелем и грибами» Фикс.вес 0,3 ф/п ТМ «Зареченские»</v>
          </cell>
          <cell r="U312" t="str">
            <v/>
          </cell>
          <cell r="V312" t="str">
            <v/>
          </cell>
          <cell r="W312" t="str">
            <v>кор</v>
          </cell>
          <cell r="X312">
            <v>0</v>
          </cell>
          <cell r="Y312">
            <v>0</v>
          </cell>
          <cell r="Z312">
            <v>0</v>
          </cell>
          <cell r="AA312" t="str">
            <v/>
          </cell>
          <cell r="AB312" t="str">
            <v/>
          </cell>
          <cell r="AC312" t="str">
            <v>ЕАЭС N RU Д-RU.РА02.В.25079/24</v>
          </cell>
        </row>
        <row r="313">
          <cell r="A313" t="str">
            <v>SU003380</v>
          </cell>
          <cell r="B313" t="str">
            <v>P004192</v>
          </cell>
          <cell r="C313">
            <v>4301135307</v>
          </cell>
          <cell r="D313">
            <v>4640242181370</v>
          </cell>
          <cell r="F313">
            <v>0.3</v>
          </cell>
          <cell r="G313">
            <v>9</v>
          </cell>
          <cell r="H313">
            <v>2.7</v>
          </cell>
          <cell r="I313">
            <v>2.9079999999999999</v>
          </cell>
          <cell r="J313">
            <v>234</v>
          </cell>
          <cell r="K313" t="str">
            <v>18</v>
          </cell>
          <cell r="L313" t="str">
            <v>Короб, мин. 1</v>
          </cell>
          <cell r="M313" t="str">
            <v>МГ</v>
          </cell>
          <cell r="O313">
            <v>180</v>
          </cell>
          <cell r="P313" t="str">
            <v>Снеки «Пирожки с яблоком и грушей» Фикс.вес 0,3 ф/п ТМ «Зареченские»</v>
          </cell>
          <cell r="U313" t="str">
            <v/>
          </cell>
          <cell r="V313" t="str">
            <v/>
          </cell>
          <cell r="W313" t="str">
            <v>кор</v>
          </cell>
          <cell r="X313">
            <v>0</v>
          </cell>
          <cell r="Y313">
            <v>0</v>
          </cell>
          <cell r="Z313">
            <v>0</v>
          </cell>
          <cell r="AA313" t="str">
            <v/>
          </cell>
          <cell r="AB313" t="str">
            <v/>
          </cell>
          <cell r="AC313" t="str">
            <v>ЕАЭС N RU Д-RU. РА04. В.83232/23, ЕАЭС N RU Д-RU.РА02.В.25079/24</v>
          </cell>
        </row>
        <row r="314">
          <cell r="A314" t="str">
            <v>SU002766</v>
          </cell>
          <cell r="B314" t="str">
            <v>P004236</v>
          </cell>
          <cell r="C314">
            <v>4301135318</v>
          </cell>
          <cell r="D314">
            <v>4607111037480</v>
          </cell>
          <cell r="F314">
            <v>1</v>
          </cell>
          <cell r="G314">
            <v>4</v>
          </cell>
          <cell r="H314">
            <v>4</v>
          </cell>
          <cell r="I314">
            <v>4.2724000000000002</v>
          </cell>
          <cell r="J314">
            <v>84</v>
          </cell>
          <cell r="K314" t="str">
            <v>12</v>
          </cell>
          <cell r="L314" t="str">
            <v>Короб, мин. 1</v>
          </cell>
          <cell r="M314" t="str">
            <v>МГ</v>
          </cell>
          <cell r="O314">
            <v>180</v>
          </cell>
          <cell r="P314" t="str">
            <v>Снеки «Смак-мени с картофелем и сочной грудинкой» Фикс.вес 1 ТМ «Зареченские»</v>
          </cell>
          <cell r="U314" t="str">
            <v/>
          </cell>
          <cell r="V314" t="str">
            <v/>
          </cell>
          <cell r="W314" t="str">
            <v>кор</v>
          </cell>
          <cell r="X314">
            <v>0</v>
          </cell>
          <cell r="Y314">
            <v>0</v>
          </cell>
          <cell r="Z314">
            <v>0</v>
          </cell>
          <cell r="AA314" t="str">
            <v/>
          </cell>
          <cell r="AB314" t="str">
            <v/>
          </cell>
          <cell r="AC314" t="str">
            <v>ЕАЭС N RU Д-RU.РА08.В.72250/22, ЕАЭС N RU Д-RU.РА11.В.12797/23</v>
          </cell>
        </row>
        <row r="315">
          <cell r="A315" t="str">
            <v>SU002767</v>
          </cell>
          <cell r="B315" t="str">
            <v>P004238</v>
          </cell>
          <cell r="C315">
            <v>4301135319</v>
          </cell>
          <cell r="D315">
            <v>4607111037473</v>
          </cell>
          <cell r="F315">
            <v>1</v>
          </cell>
          <cell r="G315">
            <v>4</v>
          </cell>
          <cell r="H315">
            <v>4</v>
          </cell>
          <cell r="I315">
            <v>4.2300000000000004</v>
          </cell>
          <cell r="J315">
            <v>84</v>
          </cell>
          <cell r="K315" t="str">
            <v>12</v>
          </cell>
          <cell r="L315" t="str">
            <v>Короб, мин. 1</v>
          </cell>
          <cell r="M315" t="str">
            <v>МГ</v>
          </cell>
          <cell r="O315">
            <v>180</v>
          </cell>
          <cell r="P315" t="str">
            <v>Снеки Смак-мени с мясом ТМ Зареченские ТС Зареченские продукты ф/п ф/в 1,0</v>
          </cell>
          <cell r="U315" t="str">
            <v/>
          </cell>
          <cell r="V315" t="str">
            <v/>
          </cell>
          <cell r="W315" t="str">
            <v>кор</v>
          </cell>
          <cell r="X315">
            <v>0</v>
          </cell>
          <cell r="Y315">
            <v>0</v>
          </cell>
          <cell r="Z315">
            <v>0</v>
          </cell>
          <cell r="AA315" t="str">
            <v/>
          </cell>
          <cell r="AB315" t="str">
            <v/>
          </cell>
          <cell r="AC315" t="str">
            <v>ЕАЭС N RU Д-RU.РА08.В.71672/22</v>
          </cell>
        </row>
        <row r="316">
          <cell r="A316" t="str">
            <v>SU003085</v>
          </cell>
          <cell r="B316" t="str">
            <v>P003651</v>
          </cell>
          <cell r="C316">
            <v>4301135198</v>
          </cell>
          <cell r="D316">
            <v>4640242180663</v>
          </cell>
          <cell r="F316">
            <v>0.9</v>
          </cell>
          <cell r="G316">
            <v>4</v>
          </cell>
          <cell r="H316">
            <v>3.6</v>
          </cell>
          <cell r="I316">
            <v>3.83</v>
          </cell>
          <cell r="J316">
            <v>84</v>
          </cell>
          <cell r="K316" t="str">
            <v>12</v>
          </cell>
          <cell r="L316" t="str">
            <v>Короб, мин. 1</v>
          </cell>
          <cell r="M316" t="str">
            <v>МГ</v>
          </cell>
          <cell r="O316">
            <v>180</v>
          </cell>
          <cell r="P316" t="str">
            <v>Снеки «Смаколадьи с яблоком и грушей» ф/в 0,9 ТМ «Зареченские»</v>
          </cell>
          <cell r="U316" t="str">
            <v/>
          </cell>
          <cell r="V316" t="str">
            <v/>
          </cell>
          <cell r="W316" t="str">
            <v>кор</v>
          </cell>
          <cell r="X316">
            <v>0</v>
          </cell>
          <cell r="Y316">
            <v>0</v>
          </cell>
          <cell r="Z316">
            <v>0</v>
          </cell>
          <cell r="AA316" t="str">
            <v/>
          </cell>
          <cell r="AB316" t="str">
            <v/>
          </cell>
          <cell r="AC316" t="str">
            <v>ЕАЭС N RU Д-RU.РА05.В.59099/23</v>
          </cell>
        </row>
        <row r="317">
          <cell r="A317" t="str">
            <v>SU003823</v>
          </cell>
          <cell r="B317" t="str">
            <v>P004878</v>
          </cell>
          <cell r="C317">
            <v>4301135723</v>
          </cell>
          <cell r="D317">
            <v>4640242181783</v>
          </cell>
          <cell r="F317">
            <v>0.3</v>
          </cell>
          <cell r="G317">
            <v>9</v>
          </cell>
          <cell r="H317">
            <v>2.7</v>
          </cell>
          <cell r="I317">
            <v>2.988</v>
          </cell>
          <cell r="J317">
            <v>126</v>
          </cell>
          <cell r="K317" t="str">
            <v>14</v>
          </cell>
          <cell r="L317" t="str">
            <v>Короб, мин. 1</v>
          </cell>
          <cell r="M317" t="str">
            <v>МГ</v>
          </cell>
          <cell r="O317">
            <v>180</v>
          </cell>
          <cell r="P317" t="str">
            <v>Снеки «Сосисоны» Фикс.вес 0,3 ТМ «Зареченские продукты»</v>
          </cell>
          <cell r="U317" t="str">
            <v/>
          </cell>
          <cell r="V317" t="str">
            <v/>
          </cell>
          <cell r="W317" t="str">
            <v>кор</v>
          </cell>
          <cell r="X317">
            <v>0</v>
          </cell>
          <cell r="Y317">
            <v>0</v>
          </cell>
          <cell r="Z317">
            <v>0</v>
          </cell>
          <cell r="AA317" t="str">
            <v/>
          </cell>
          <cell r="AB317" t="str">
            <v/>
          </cell>
          <cell r="AC317" t="str">
            <v>ЕАЭС N RU Д-RU.РА10.В.24862/24</v>
          </cell>
        </row>
        <row r="318">
          <cell r="P318" t="str">
            <v>Итого</v>
          </cell>
          <cell r="W318" t="str">
            <v>кор</v>
          </cell>
          <cell r="X318">
            <v>0</v>
          </cell>
          <cell r="Y318">
            <v>0</v>
          </cell>
          <cell r="Z318">
            <v>0</v>
          </cell>
        </row>
        <row r="319">
          <cell r="P319" t="str">
            <v>Итого</v>
          </cell>
          <cell r="W319" t="str">
            <v>кг</v>
          </cell>
          <cell r="X319">
            <v>0</v>
          </cell>
          <cell r="Y319">
            <v>0</v>
          </cell>
        </row>
        <row r="320">
          <cell r="A320" t="str">
            <v>Зареченские продукты Светофор</v>
          </cell>
        </row>
        <row r="321">
          <cell r="A321" t="str">
            <v>Снеки</v>
          </cell>
        </row>
        <row r="322">
          <cell r="A322" t="str">
            <v>SU003326</v>
          </cell>
          <cell r="B322" t="str">
            <v>P004075</v>
          </cell>
          <cell r="C322">
            <v>4301135268</v>
          </cell>
          <cell r="D322">
            <v>4640242181134</v>
          </cell>
          <cell r="F322">
            <v>0.8</v>
          </cell>
          <cell r="G322">
            <v>5</v>
          </cell>
          <cell r="H322">
            <v>4</v>
          </cell>
          <cell r="I322">
            <v>4.2830000000000004</v>
          </cell>
          <cell r="J322">
            <v>84</v>
          </cell>
          <cell r="K322" t="str">
            <v>12</v>
          </cell>
          <cell r="L322" t="str">
            <v>Короб, мин. 1</v>
          </cell>
          <cell r="M322" t="str">
            <v>МГ</v>
          </cell>
          <cell r="O322">
            <v>180</v>
          </cell>
          <cell r="P322" t="str">
            <v>Снеки «Смаколадьи спелое яблоко» ф/в 0,8 ТМ «Зареченские»</v>
          </cell>
          <cell r="U322" t="str">
            <v/>
          </cell>
          <cell r="V322" t="str">
            <v/>
          </cell>
          <cell r="W322" t="str">
            <v>кор</v>
          </cell>
          <cell r="X322">
            <v>0</v>
          </cell>
          <cell r="Y322">
            <v>0</v>
          </cell>
          <cell r="Z322">
            <v>0</v>
          </cell>
          <cell r="AA322" t="str">
            <v/>
          </cell>
          <cell r="AB322" t="str">
            <v/>
          </cell>
          <cell r="AC322" t="str">
            <v>ЕАЭС N RU Д-RU.РА11.В.12697/23</v>
          </cell>
        </row>
        <row r="323">
          <cell r="P323" t="str">
            <v>Итого</v>
          </cell>
          <cell r="W323" t="str">
            <v>кор</v>
          </cell>
          <cell r="X323">
            <v>0</v>
          </cell>
          <cell r="Y323">
            <v>0</v>
          </cell>
          <cell r="Z323">
            <v>0</v>
          </cell>
        </row>
        <row r="324">
          <cell r="P324" t="str">
            <v>Итого</v>
          </cell>
          <cell r="W324" t="str">
            <v>кг</v>
          </cell>
          <cell r="X324">
            <v>0</v>
          </cell>
          <cell r="Y324">
            <v>0</v>
          </cell>
        </row>
        <row r="325">
          <cell r="P325" t="str">
            <v>ИТОГО НЕТТО</v>
          </cell>
          <cell r="W325" t="str">
            <v>кг</v>
          </cell>
          <cell r="X325">
            <v>0</v>
          </cell>
          <cell r="Y325">
            <v>0</v>
          </cell>
        </row>
        <row r="326">
          <cell r="P326" t="str">
            <v>ИТОГО БРУТТО</v>
          </cell>
          <cell r="W326" t="str">
            <v>кг</v>
          </cell>
          <cell r="X326">
            <v>0</v>
          </cell>
          <cell r="Y326">
            <v>0</v>
          </cell>
        </row>
        <row r="327">
          <cell r="P327" t="str">
            <v>Кол-во паллет</v>
          </cell>
          <cell r="W327" t="str">
            <v>шт</v>
          </cell>
          <cell r="X327">
            <v>0</v>
          </cell>
          <cell r="Y327">
            <v>0</v>
          </cell>
        </row>
        <row r="328">
          <cell r="P328" t="str">
            <v>Вес брутто  с паллетами</v>
          </cell>
          <cell r="W328" t="str">
            <v>кг</v>
          </cell>
          <cell r="X328">
            <v>0</v>
          </cell>
          <cell r="Y328">
            <v>0</v>
          </cell>
        </row>
        <row r="329">
          <cell r="P329" t="str">
            <v>Кол-во коробок</v>
          </cell>
          <cell r="W329" t="str">
            <v>шт</v>
          </cell>
          <cell r="X329">
            <v>0</v>
          </cell>
          <cell r="Y329">
            <v>0</v>
          </cell>
        </row>
        <row r="330">
          <cell r="P330" t="str">
            <v>Объем заказа</v>
          </cell>
          <cell r="W330" t="str">
            <v>м3</v>
          </cell>
          <cell r="Z330">
            <v>0</v>
          </cell>
        </row>
        <row r="332">
          <cell r="A332" t="str">
            <v>ТОРГОВАЯ МАРКА</v>
          </cell>
          <cell r="B332" t="str">
            <v>Ядрена копоть</v>
          </cell>
          <cell r="C332" t="str">
            <v>Горячая штучка</v>
          </cell>
          <cell r="D332" t="str">
            <v>Горячая штучка</v>
          </cell>
          <cell r="E332" t="str">
            <v>Горячая штучка</v>
          </cell>
          <cell r="F332" t="str">
            <v>Горячая штучка</v>
          </cell>
          <cell r="G332" t="str">
            <v>Горячая штучка</v>
          </cell>
          <cell r="H332" t="str">
            <v>Горячая штучка</v>
          </cell>
          <cell r="I332" t="str">
            <v>Горячая штучка</v>
          </cell>
          <cell r="J332" t="str">
            <v>Горячая штучка</v>
          </cell>
          <cell r="K332" t="str">
            <v>Горячая штучка</v>
          </cell>
          <cell r="L332" t="str">
            <v>Горячая штучка</v>
          </cell>
          <cell r="M332" t="str">
            <v>Горячая штучка</v>
          </cell>
          <cell r="O332" t="str">
            <v>Горячая штучка</v>
          </cell>
          <cell r="P332" t="str">
            <v>Горячая штучка</v>
          </cell>
          <cell r="Q332" t="str">
            <v>Горячая штучка</v>
          </cell>
          <cell r="R332" t="str">
            <v>Горячая штучка</v>
          </cell>
          <cell r="S332" t="str">
            <v>Горячая штучка</v>
          </cell>
          <cell r="T332" t="str">
            <v>Горячая штучка</v>
          </cell>
          <cell r="U332" t="str">
            <v>No Name</v>
          </cell>
          <cell r="V332" t="str">
            <v>No Name</v>
          </cell>
          <cell r="W332" t="str">
            <v>Вязанка</v>
          </cell>
          <cell r="X332" t="str">
            <v>Вязанка</v>
          </cell>
          <cell r="Y332" t="str">
            <v>Стародворье</v>
          </cell>
          <cell r="Z332" t="str">
            <v>Стародворье</v>
          </cell>
          <cell r="AA332" t="str">
            <v>Стародворье</v>
          </cell>
          <cell r="AB332" t="str">
            <v>Стародворье</v>
          </cell>
          <cell r="AC332" t="str">
            <v>Стародворье</v>
          </cell>
          <cell r="AD332" t="str">
            <v>Стародворье</v>
          </cell>
          <cell r="AE332" t="str">
            <v>Стародворье</v>
          </cell>
          <cell r="AF332" t="str">
            <v>Стародворье</v>
          </cell>
        </row>
        <row r="333">
          <cell r="A333" t="str">
            <v>СЕРИЯ</v>
          </cell>
          <cell r="B333" t="str">
            <v>Ядрена копоть</v>
          </cell>
          <cell r="C333" t="str">
            <v>Наггетсы ГШ</v>
          </cell>
          <cell r="D333" t="str">
            <v>Grandmeni</v>
          </cell>
          <cell r="E333" t="str">
            <v>Бигбули ГШ</v>
          </cell>
          <cell r="F333" t="str">
            <v>Foodgital</v>
          </cell>
          <cell r="G333" t="str">
            <v>Бульмени вес ГШ</v>
          </cell>
          <cell r="H333" t="str">
            <v>Бельмеши</v>
          </cell>
          <cell r="I333" t="str">
            <v>Крылышки ГШ</v>
          </cell>
          <cell r="J333" t="str">
            <v>Чебупели</v>
          </cell>
          <cell r="K333" t="str">
            <v>Чебуреки ГШ</v>
          </cell>
          <cell r="L333" t="str">
            <v>Бульмени ГШ</v>
          </cell>
          <cell r="M333" t="str">
            <v>Чебупицца</v>
          </cell>
          <cell r="O333" t="str">
            <v>Хотстеры</v>
          </cell>
          <cell r="P333" t="str">
            <v>Круггетсы</v>
          </cell>
          <cell r="Q333" t="str">
            <v>Пекерсы</v>
          </cell>
          <cell r="R333" t="str">
            <v>Хот-Догстер</v>
          </cell>
          <cell r="S333" t="str">
            <v>Супермени</v>
          </cell>
          <cell r="T333" t="str">
            <v>Чебуманы</v>
          </cell>
          <cell r="U333" t="str">
            <v>Зареченские продукты</v>
          </cell>
          <cell r="V333" t="str">
            <v>No Name ЗПФ</v>
          </cell>
          <cell r="W333" t="str">
            <v>Сливушка</v>
          </cell>
          <cell r="X333" t="str">
            <v>Печеные пельмени</v>
          </cell>
          <cell r="Y333" t="str">
            <v>Стародворье ПГП</v>
          </cell>
          <cell r="Z333" t="str">
            <v>Мясорубская</v>
          </cell>
          <cell r="AA333" t="str">
            <v>Медвежьи ушки</v>
          </cell>
          <cell r="AB333" t="str">
            <v>Медвежье ушко</v>
          </cell>
          <cell r="AC333" t="str">
            <v>Царедворская EDLP/EDPP</v>
          </cell>
          <cell r="AD333" t="str">
            <v>Добросельские ЭТМ</v>
          </cell>
          <cell r="AE333" t="str">
            <v>Бордо</v>
          </cell>
          <cell r="AF333" t="str">
            <v>Сочные</v>
          </cell>
        </row>
        <row r="335">
          <cell r="A335" t="str">
            <v>ИТОГО, кг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</row>
        <row r="337">
          <cell r="A337" t="str">
            <v>ЗПФ, кг</v>
          </cell>
          <cell r="B337" t="str">
            <v xml:space="preserve">ПГП, кг </v>
          </cell>
          <cell r="C337" t="str">
            <v>КИЗ, кг</v>
          </cell>
        </row>
        <row r="338">
          <cell r="A338">
            <v>0</v>
          </cell>
          <cell r="B338">
            <v>0</v>
          </cell>
          <cell r="C3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9"/>
  <sheetViews>
    <sheetView tabSelected="1" workbookViewId="0">
      <pane ySplit="4" topLeftCell="A5" activePane="bottomLeft" state="frozen"/>
      <selection pane="bottomLeft" activeCell="L1" sqref="L1"/>
    </sheetView>
  </sheetViews>
  <sheetFormatPr defaultRowHeight="12.75" x14ac:dyDescent="0.2"/>
  <cols>
    <col min="1" max="1" width="68.42578125" style="8" customWidth="1"/>
    <col min="2" max="2" width="14.28515625" style="16" customWidth="1"/>
    <col min="3" max="3" width="11.5703125" style="16" customWidth="1"/>
    <col min="4" max="4" width="10.7109375" style="8" customWidth="1"/>
    <col min="5" max="5" width="8.140625" style="8" customWidth="1"/>
    <col min="6" max="6" width="7" style="8" bestFit="1" customWidth="1"/>
    <col min="7" max="7" width="11" style="8" bestFit="1" customWidth="1"/>
    <col min="8" max="8" width="14.140625" style="8" bestFit="1" customWidth="1"/>
    <col min="9" max="9" width="45.42578125" style="8" customWidth="1"/>
    <col min="10" max="10" width="7" style="10" customWidth="1"/>
    <col min="11" max="11" width="7.28515625" style="8" customWidth="1"/>
    <col min="12" max="12" width="9" style="8" customWidth="1"/>
    <col min="13" max="13" width="10.7109375" style="8" customWidth="1"/>
    <col min="14" max="14" width="8.7109375" style="17" customWidth="1"/>
    <col min="15" max="15" width="9.28515625" style="24" customWidth="1"/>
    <col min="16" max="16" width="8.5703125" style="18" customWidth="1"/>
    <col min="17" max="17" width="8" style="17" customWidth="1"/>
    <col min="18" max="18" width="7.42578125" style="17" customWidth="1"/>
    <col min="19" max="16384" width="9.140625" style="8"/>
  </cols>
  <sheetData>
    <row r="2" spans="1:21" ht="12.75" customHeight="1" x14ac:dyDescent="0.2">
      <c r="A2" s="34" t="s">
        <v>0</v>
      </c>
      <c r="B2" s="9" t="s">
        <v>64</v>
      </c>
      <c r="C2" s="38" t="s">
        <v>265</v>
      </c>
      <c r="N2" s="17" t="s">
        <v>261</v>
      </c>
      <c r="O2" s="37" t="s">
        <v>256</v>
      </c>
      <c r="P2" s="18" t="s">
        <v>258</v>
      </c>
      <c r="Q2" s="17" t="s">
        <v>262</v>
      </c>
    </row>
    <row r="3" spans="1:21" ht="12.75" customHeight="1" thickBot="1" x14ac:dyDescent="0.25">
      <c r="A3" s="35"/>
      <c r="B3" s="9" t="s">
        <v>65</v>
      </c>
      <c r="C3" s="38" t="s">
        <v>266</v>
      </c>
      <c r="N3" s="17" t="s">
        <v>259</v>
      </c>
      <c r="O3" s="37"/>
      <c r="P3" s="18" t="s">
        <v>257</v>
      </c>
      <c r="Q3" s="17" t="s">
        <v>259</v>
      </c>
      <c r="R3" s="17" t="s">
        <v>263</v>
      </c>
    </row>
    <row r="4" spans="1:21" ht="12.75" customHeight="1" thickBot="1" x14ac:dyDescent="0.25">
      <c r="A4" s="36"/>
      <c r="B4" s="9"/>
      <c r="C4" s="38"/>
      <c r="J4" s="10" t="s">
        <v>245</v>
      </c>
      <c r="K4" s="8" t="s">
        <v>248</v>
      </c>
      <c r="L4" s="8" t="s">
        <v>246</v>
      </c>
      <c r="M4" s="8" t="s">
        <v>247</v>
      </c>
      <c r="N4" s="17" t="s">
        <v>260</v>
      </c>
      <c r="O4" s="24" t="s">
        <v>255</v>
      </c>
      <c r="P4" s="19">
        <f>SUM(P5:P67)</f>
        <v>30.560378510378481</v>
      </c>
      <c r="Q4" s="17" t="s">
        <v>260</v>
      </c>
      <c r="R4" s="19">
        <f>SUM(R5:R67)</f>
        <v>12010.479999999998</v>
      </c>
    </row>
    <row r="5" spans="1:21" s="4" customFormat="1" ht="9.9499999999999993" customHeight="1" x14ac:dyDescent="0.2">
      <c r="A5" s="41" t="s">
        <v>55</v>
      </c>
      <c r="B5" s="3">
        <v>350</v>
      </c>
      <c r="C5" s="42">
        <f>B5*2.7</f>
        <v>945.00000000000011</v>
      </c>
      <c r="D5" s="8" t="s">
        <v>268</v>
      </c>
      <c r="E5" s="11" t="s">
        <v>66</v>
      </c>
      <c r="F5" s="11" t="s">
        <v>67</v>
      </c>
      <c r="G5" s="12">
        <v>4301071038</v>
      </c>
      <c r="H5" s="11">
        <v>4607111039248</v>
      </c>
      <c r="I5" s="13" t="s">
        <v>68</v>
      </c>
      <c r="J5" s="5">
        <f>VLOOKUP(E5,[1]Лист1!$A:$AF,6,0)</f>
        <v>0.7</v>
      </c>
      <c r="K5" s="6">
        <f>VLOOKUP(E5,[1]Лист1!$A:$AF,7,0)</f>
        <v>10</v>
      </c>
      <c r="L5" s="6" t="str">
        <f>VLOOKUP(E5,[1]Лист1!$A:$AF,11,0)</f>
        <v>12</v>
      </c>
      <c r="M5" s="6">
        <f>VLOOKUP(E5,[1]Лист1!$A:$AF,10,0)</f>
        <v>84</v>
      </c>
      <c r="N5" s="17">
        <f>ROUND(C5/J5,0)</f>
        <v>1350</v>
      </c>
      <c r="O5" s="24">
        <f>MROUND(N5,K5*L5)/K5</f>
        <v>132</v>
      </c>
      <c r="P5" s="20">
        <f>O5/M5</f>
        <v>1.5714285714285714</v>
      </c>
      <c r="Q5" s="21">
        <f>O5*K5</f>
        <v>1320</v>
      </c>
      <c r="R5" s="21">
        <f>Q5*J5</f>
        <v>923.99999999999989</v>
      </c>
      <c r="S5" s="8"/>
      <c r="T5" s="8"/>
      <c r="U5" s="8"/>
    </row>
    <row r="6" spans="1:21" s="4" customFormat="1" ht="9.9499999999999993" customHeight="1" x14ac:dyDescent="0.2">
      <c r="A6" s="41" t="s">
        <v>26</v>
      </c>
      <c r="B6" s="3">
        <v>300</v>
      </c>
      <c r="C6" s="42">
        <f t="shared" ref="C6:C14" si="0">B6*2.7</f>
        <v>810</v>
      </c>
      <c r="D6" s="8" t="s">
        <v>268</v>
      </c>
      <c r="E6" s="11" t="s">
        <v>69</v>
      </c>
      <c r="F6" s="11" t="s">
        <v>70</v>
      </c>
      <c r="G6" s="12">
        <v>4301070981</v>
      </c>
      <c r="H6" s="11">
        <v>4607111036728</v>
      </c>
      <c r="I6" s="13" t="s">
        <v>71</v>
      </c>
      <c r="J6" s="5">
        <f>VLOOKUP(E6,[1]Лист1!$A:$AF,6,0)</f>
        <v>5</v>
      </c>
      <c r="K6" s="6">
        <f>VLOOKUP(E6,[1]Лист1!$A:$AF,7,0)</f>
        <v>1</v>
      </c>
      <c r="L6" s="6" t="str">
        <f>VLOOKUP(E6,[1]Лист1!$A:$AF,11,0)</f>
        <v>12</v>
      </c>
      <c r="M6" s="6">
        <f>VLOOKUP(E6,[1]Лист1!$A:$AF,10,0)</f>
        <v>144</v>
      </c>
      <c r="N6" s="17">
        <f t="shared" ref="N6:N67" si="1">ROUND(C6/J6,0)</f>
        <v>162</v>
      </c>
      <c r="O6" s="24">
        <f t="shared" ref="O6:O67" si="2">MROUND(N6,K6*L6)/K6</f>
        <v>168</v>
      </c>
      <c r="P6" s="20">
        <f t="shared" ref="P6:P67" si="3">O6/M6</f>
        <v>1.1666666666666667</v>
      </c>
      <c r="Q6" s="21">
        <f t="shared" ref="Q6:Q67" si="4">O6*K6</f>
        <v>168</v>
      </c>
      <c r="R6" s="21">
        <f t="shared" ref="R6:R67" si="5">Q6*J6</f>
        <v>840</v>
      </c>
      <c r="S6" s="8"/>
      <c r="T6" s="8"/>
      <c r="U6" s="8"/>
    </row>
    <row r="7" spans="1:21" s="4" customFormat="1" ht="9.9499999999999993" customHeight="1" x14ac:dyDescent="0.2">
      <c r="A7" s="41" t="s">
        <v>56</v>
      </c>
      <c r="B7" s="3">
        <v>300</v>
      </c>
      <c r="C7" s="42">
        <f t="shared" si="0"/>
        <v>810</v>
      </c>
      <c r="D7" s="8" t="s">
        <v>268</v>
      </c>
      <c r="E7" s="11" t="s">
        <v>72</v>
      </c>
      <c r="F7" s="11" t="s">
        <v>73</v>
      </c>
      <c r="G7" s="12">
        <v>4301071039</v>
      </c>
      <c r="H7" s="11">
        <v>4607111039279</v>
      </c>
      <c r="I7" s="13" t="s">
        <v>74</v>
      </c>
      <c r="J7" s="5">
        <f>VLOOKUP(E7,[1]Лист1!$A:$AF,6,0)</f>
        <v>0.7</v>
      </c>
      <c r="K7" s="6">
        <f>VLOOKUP(E7,[1]Лист1!$A:$AF,7,0)</f>
        <v>10</v>
      </c>
      <c r="L7" s="6" t="str">
        <f>VLOOKUP(E7,[1]Лист1!$A:$AF,11,0)</f>
        <v>12</v>
      </c>
      <c r="M7" s="6">
        <f>VLOOKUP(E7,[1]Лист1!$A:$AF,10,0)</f>
        <v>84</v>
      </c>
      <c r="N7" s="17">
        <f t="shared" si="1"/>
        <v>1157</v>
      </c>
      <c r="O7" s="24">
        <f t="shared" si="2"/>
        <v>120</v>
      </c>
      <c r="P7" s="20">
        <f t="shared" si="3"/>
        <v>1.4285714285714286</v>
      </c>
      <c r="Q7" s="21">
        <f t="shared" si="4"/>
        <v>1200</v>
      </c>
      <c r="R7" s="21">
        <f t="shared" si="5"/>
        <v>840</v>
      </c>
      <c r="S7" s="8"/>
      <c r="T7" s="8"/>
      <c r="U7" s="8"/>
    </row>
    <row r="8" spans="1:21" s="4" customFormat="1" ht="9.9499999999999993" customHeight="1" x14ac:dyDescent="0.2">
      <c r="A8" s="41" t="s">
        <v>54</v>
      </c>
      <c r="B8" s="3">
        <v>250</v>
      </c>
      <c r="C8" s="42">
        <f t="shared" si="0"/>
        <v>675</v>
      </c>
      <c r="D8" s="8" t="s">
        <v>268</v>
      </c>
      <c r="E8" s="11" t="s">
        <v>75</v>
      </c>
      <c r="F8" s="11" t="s">
        <v>76</v>
      </c>
      <c r="G8" s="12">
        <v>4301071051</v>
      </c>
      <c r="H8" s="11">
        <v>4607111039262</v>
      </c>
      <c r="I8" s="13" t="s">
        <v>77</v>
      </c>
      <c r="J8" s="5">
        <f>VLOOKUP(E8,[1]Лист1!$A:$AF,6,0)</f>
        <v>0.4</v>
      </c>
      <c r="K8" s="6">
        <f>VLOOKUP(E8,[1]Лист1!$A:$AF,7,0)</f>
        <v>16</v>
      </c>
      <c r="L8" s="6" t="str">
        <f>VLOOKUP(E8,[1]Лист1!$A:$AF,11,0)</f>
        <v>12</v>
      </c>
      <c r="M8" s="6">
        <f>VLOOKUP(E8,[1]Лист1!$A:$AF,10,0)</f>
        <v>84</v>
      </c>
      <c r="N8" s="17">
        <f t="shared" si="1"/>
        <v>1688</v>
      </c>
      <c r="O8" s="24">
        <f t="shared" si="2"/>
        <v>108</v>
      </c>
      <c r="P8" s="20">
        <f t="shared" si="3"/>
        <v>1.2857142857142858</v>
      </c>
      <c r="Q8" s="21">
        <f t="shared" si="4"/>
        <v>1728</v>
      </c>
      <c r="R8" s="21">
        <f t="shared" si="5"/>
        <v>691.2</v>
      </c>
      <c r="S8" s="8"/>
      <c r="T8" s="8"/>
      <c r="U8" s="8"/>
    </row>
    <row r="9" spans="1:21" s="4" customFormat="1" ht="9.9499999999999993" customHeight="1" x14ac:dyDescent="0.2">
      <c r="A9" s="41" t="s">
        <v>23</v>
      </c>
      <c r="B9" s="3">
        <v>200</v>
      </c>
      <c r="C9" s="42">
        <f t="shared" si="0"/>
        <v>540</v>
      </c>
      <c r="D9" s="8" t="s">
        <v>268</v>
      </c>
      <c r="E9" s="11" t="s">
        <v>78</v>
      </c>
      <c r="F9" s="11" t="s">
        <v>79</v>
      </c>
      <c r="G9" s="12">
        <v>4301132080</v>
      </c>
      <c r="H9" s="11">
        <v>4640242180397</v>
      </c>
      <c r="I9" s="13" t="s">
        <v>80</v>
      </c>
      <c r="J9" s="5">
        <f>VLOOKUP(E9,[1]Лист1!$A:$AF,6,0)</f>
        <v>1</v>
      </c>
      <c r="K9" s="6">
        <f>VLOOKUP(E9,[1]Лист1!$A:$AF,7,0)</f>
        <v>6</v>
      </c>
      <c r="L9" s="6" t="str">
        <f>VLOOKUP(E9,[1]Лист1!$A:$AF,11,0)</f>
        <v>12</v>
      </c>
      <c r="M9" s="6">
        <f>VLOOKUP(E9,[1]Лист1!$A:$AF,10,0)</f>
        <v>84</v>
      </c>
      <c r="N9" s="17">
        <f t="shared" si="1"/>
        <v>540</v>
      </c>
      <c r="O9" s="24">
        <f t="shared" si="2"/>
        <v>96</v>
      </c>
      <c r="P9" s="20">
        <f t="shared" si="3"/>
        <v>1.1428571428571428</v>
      </c>
      <c r="Q9" s="21">
        <f t="shared" si="4"/>
        <v>576</v>
      </c>
      <c r="R9" s="21">
        <f t="shared" si="5"/>
        <v>576</v>
      </c>
      <c r="S9" s="8"/>
      <c r="T9" s="8"/>
      <c r="U9" s="8"/>
    </row>
    <row r="10" spans="1:21" s="4" customFormat="1" ht="9.9499999999999993" customHeight="1" x14ac:dyDescent="0.2">
      <c r="A10" s="41" t="s">
        <v>38</v>
      </c>
      <c r="B10" s="3">
        <v>200</v>
      </c>
      <c r="C10" s="42">
        <f t="shared" si="0"/>
        <v>540</v>
      </c>
      <c r="D10" s="8" t="s">
        <v>268</v>
      </c>
      <c r="E10" s="11" t="s">
        <v>81</v>
      </c>
      <c r="F10" s="11" t="s">
        <v>82</v>
      </c>
      <c r="G10" s="12">
        <v>4301071029</v>
      </c>
      <c r="H10" s="11">
        <v>4607111035899</v>
      </c>
      <c r="I10" s="13" t="s">
        <v>83</v>
      </c>
      <c r="J10" s="5">
        <f>VLOOKUP(E10,[1]Лист1!$A:$AF,6,0)</f>
        <v>1</v>
      </c>
      <c r="K10" s="6">
        <f>VLOOKUP(E10,[1]Лист1!$A:$AF,7,0)</f>
        <v>5</v>
      </c>
      <c r="L10" s="6" t="str">
        <f>VLOOKUP(E10,[1]Лист1!$A:$AF,11,0)</f>
        <v>12</v>
      </c>
      <c r="M10" s="6">
        <f>VLOOKUP(E10,[1]Лист1!$A:$AF,10,0)</f>
        <v>84</v>
      </c>
      <c r="N10" s="17">
        <f t="shared" si="1"/>
        <v>540</v>
      </c>
      <c r="O10" s="24">
        <f t="shared" si="2"/>
        <v>108</v>
      </c>
      <c r="P10" s="20">
        <f t="shared" si="3"/>
        <v>1.2857142857142858</v>
      </c>
      <c r="Q10" s="21">
        <f t="shared" si="4"/>
        <v>540</v>
      </c>
      <c r="R10" s="21">
        <f t="shared" si="5"/>
        <v>540</v>
      </c>
      <c r="S10" s="8"/>
      <c r="T10" s="8"/>
      <c r="U10" s="8"/>
    </row>
    <row r="11" spans="1:21" s="4" customFormat="1" ht="9.9499999999999993" customHeight="1" x14ac:dyDescent="0.2">
      <c r="A11" s="41" t="s">
        <v>53</v>
      </c>
      <c r="B11" s="3">
        <v>200</v>
      </c>
      <c r="C11" s="42">
        <f t="shared" si="0"/>
        <v>540</v>
      </c>
      <c r="D11" s="8" t="s">
        <v>268</v>
      </c>
      <c r="E11" s="11" t="s">
        <v>84</v>
      </c>
      <c r="F11" s="11" t="s">
        <v>85</v>
      </c>
      <c r="G11" s="12">
        <v>4301136026</v>
      </c>
      <c r="H11" s="11">
        <v>4640242180236</v>
      </c>
      <c r="I11" s="13" t="s">
        <v>86</v>
      </c>
      <c r="J11" s="5">
        <f>VLOOKUP(E11,[1]Лист1!$A:$AF,6,0)</f>
        <v>5</v>
      </c>
      <c r="K11" s="6">
        <f>VLOOKUP(E11,[1]Лист1!$A:$AF,7,0)</f>
        <v>1</v>
      </c>
      <c r="L11" s="6" t="str">
        <f>VLOOKUP(E11,[1]Лист1!$A:$AF,11,0)</f>
        <v>12</v>
      </c>
      <c r="M11" s="6">
        <f>VLOOKUP(E11,[1]Лист1!$A:$AF,10,0)</f>
        <v>84</v>
      </c>
      <c r="N11" s="17">
        <f t="shared" si="1"/>
        <v>108</v>
      </c>
      <c r="O11" s="24">
        <f t="shared" si="2"/>
        <v>108</v>
      </c>
      <c r="P11" s="20">
        <f t="shared" si="3"/>
        <v>1.2857142857142858</v>
      </c>
      <c r="Q11" s="21">
        <f t="shared" si="4"/>
        <v>108</v>
      </c>
      <c r="R11" s="21">
        <f t="shared" si="5"/>
        <v>540</v>
      </c>
      <c r="S11" s="8"/>
      <c r="T11" s="8"/>
      <c r="U11" s="8"/>
    </row>
    <row r="12" spans="1:21" s="4" customFormat="1" ht="9.9499999999999993" customHeight="1" x14ac:dyDescent="0.2">
      <c r="A12" s="41" t="s">
        <v>25</v>
      </c>
      <c r="B12" s="3">
        <v>160</v>
      </c>
      <c r="C12" s="42">
        <f t="shared" si="0"/>
        <v>432</v>
      </c>
      <c r="D12" s="8" t="s">
        <v>268</v>
      </c>
      <c r="E12" s="11" t="s">
        <v>87</v>
      </c>
      <c r="F12" s="11" t="s">
        <v>88</v>
      </c>
      <c r="G12" s="12">
        <v>4301070977</v>
      </c>
      <c r="H12" s="11">
        <v>4607111037411</v>
      </c>
      <c r="I12" s="13" t="s">
        <v>89</v>
      </c>
      <c r="J12" s="5">
        <f>VLOOKUP(E12,[1]Лист1!$A:$AF,6,0)</f>
        <v>2.7</v>
      </c>
      <c r="K12" s="6">
        <f>VLOOKUP(E12,[1]Лист1!$A:$AF,7,0)</f>
        <v>1</v>
      </c>
      <c r="L12" s="6" t="str">
        <f>VLOOKUP(E12,[1]Лист1!$A:$AF,11,0)</f>
        <v>18</v>
      </c>
      <c r="M12" s="6">
        <f>VLOOKUP(E12,[1]Лист1!$A:$AF,10,0)</f>
        <v>234</v>
      </c>
      <c r="N12" s="17">
        <f t="shared" si="1"/>
        <v>160</v>
      </c>
      <c r="O12" s="24">
        <f t="shared" si="2"/>
        <v>162</v>
      </c>
      <c r="P12" s="20">
        <f t="shared" si="3"/>
        <v>0.69230769230769229</v>
      </c>
      <c r="Q12" s="21">
        <f t="shared" si="4"/>
        <v>162</v>
      </c>
      <c r="R12" s="21">
        <f t="shared" si="5"/>
        <v>437.40000000000003</v>
      </c>
      <c r="S12" s="8"/>
      <c r="T12" s="8"/>
      <c r="U12" s="8"/>
    </row>
    <row r="13" spans="1:21" s="4" customFormat="1" ht="9.9499999999999993" customHeight="1" x14ac:dyDescent="0.2">
      <c r="A13" s="41" t="s">
        <v>41</v>
      </c>
      <c r="B13" s="3">
        <v>160</v>
      </c>
      <c r="C13" s="42">
        <f t="shared" si="0"/>
        <v>432</v>
      </c>
      <c r="D13" s="8" t="s">
        <v>268</v>
      </c>
      <c r="E13" s="11" t="s">
        <v>90</v>
      </c>
      <c r="F13" s="11" t="s">
        <v>91</v>
      </c>
      <c r="G13" s="12">
        <v>4301135375</v>
      </c>
      <c r="H13" s="11">
        <v>4640242181486</v>
      </c>
      <c r="I13" s="13" t="s">
        <v>92</v>
      </c>
      <c r="J13" s="5">
        <f>VLOOKUP(E13,[1]Лист1!$A:$AF,6,0)</f>
        <v>3.7</v>
      </c>
      <c r="K13" s="6">
        <f>VLOOKUP(E13,[1]Лист1!$A:$AF,7,0)</f>
        <v>1</v>
      </c>
      <c r="L13" s="6" t="str">
        <f>VLOOKUP(E13,[1]Лист1!$A:$AF,11,0)</f>
        <v>14</v>
      </c>
      <c r="M13" s="6">
        <f>VLOOKUP(E13,[1]Лист1!$A:$AF,10,0)</f>
        <v>126</v>
      </c>
      <c r="N13" s="17">
        <f t="shared" si="1"/>
        <v>117</v>
      </c>
      <c r="O13" s="24">
        <f t="shared" si="2"/>
        <v>112</v>
      </c>
      <c r="P13" s="20">
        <f t="shared" si="3"/>
        <v>0.88888888888888884</v>
      </c>
      <c r="Q13" s="21">
        <f t="shared" si="4"/>
        <v>112</v>
      </c>
      <c r="R13" s="21">
        <f t="shared" si="5"/>
        <v>414.40000000000003</v>
      </c>
      <c r="S13" s="8"/>
      <c r="T13" s="8"/>
      <c r="U13" s="8"/>
    </row>
    <row r="14" spans="1:21" s="4" customFormat="1" ht="9.9499999999999993" customHeight="1" x14ac:dyDescent="0.2">
      <c r="A14" s="41" t="s">
        <v>9</v>
      </c>
      <c r="B14" s="3">
        <v>150</v>
      </c>
      <c r="C14" s="42">
        <f t="shared" si="0"/>
        <v>405</v>
      </c>
      <c r="D14" s="8" t="s">
        <v>268</v>
      </c>
      <c r="E14" s="11" t="s">
        <v>93</v>
      </c>
      <c r="F14" s="11" t="s">
        <v>94</v>
      </c>
      <c r="G14" s="12">
        <v>4301135578</v>
      </c>
      <c r="H14" s="11">
        <v>4607111033444</v>
      </c>
      <c r="I14" s="13" t="s">
        <v>95</v>
      </c>
      <c r="J14" s="5">
        <f>VLOOKUP(E14,[1]Лист1!$A:$AF,6,0)</f>
        <v>0.3</v>
      </c>
      <c r="K14" s="6">
        <f>VLOOKUP(E14,[1]Лист1!$A:$AF,7,0)</f>
        <v>12</v>
      </c>
      <c r="L14" s="6" t="str">
        <f>VLOOKUP(E14,[1]Лист1!$A:$AF,11,0)</f>
        <v>14</v>
      </c>
      <c r="M14" s="6">
        <f>VLOOKUP(E14,[1]Лист1!$A:$AF,10,0)</f>
        <v>70</v>
      </c>
      <c r="N14" s="17">
        <f t="shared" si="1"/>
        <v>1350</v>
      </c>
      <c r="O14" s="24">
        <f t="shared" si="2"/>
        <v>112</v>
      </c>
      <c r="P14" s="20">
        <f t="shared" si="3"/>
        <v>1.6</v>
      </c>
      <c r="Q14" s="21">
        <f t="shared" si="4"/>
        <v>1344</v>
      </c>
      <c r="R14" s="21">
        <f t="shared" si="5"/>
        <v>403.2</v>
      </c>
      <c r="S14" s="8"/>
      <c r="T14" s="8"/>
      <c r="U14" s="8"/>
    </row>
    <row r="15" spans="1:21" s="4" customFormat="1" ht="9.9499999999999993" customHeight="1" x14ac:dyDescent="0.2">
      <c r="A15" s="2" t="s">
        <v>37</v>
      </c>
      <c r="B15" s="3">
        <v>150</v>
      </c>
      <c r="C15" s="39">
        <f t="shared" ref="C6:C67" si="6">B15*2</f>
        <v>300</v>
      </c>
      <c r="D15" s="8" t="s">
        <v>267</v>
      </c>
      <c r="E15" s="11" t="s">
        <v>96</v>
      </c>
      <c r="F15" s="11" t="s">
        <v>97</v>
      </c>
      <c r="G15" s="12">
        <v>4301071050</v>
      </c>
      <c r="H15" s="11">
        <v>4607111036216</v>
      </c>
      <c r="I15" s="13" t="s">
        <v>98</v>
      </c>
      <c r="J15" s="5">
        <f>VLOOKUP(E15,[1]Лист1!$A:$AF,6,0)</f>
        <v>5</v>
      </c>
      <c r="K15" s="6">
        <f>VLOOKUP(E15,[1]Лист1!$A:$AF,7,0)</f>
        <v>1</v>
      </c>
      <c r="L15" s="6" t="str">
        <f>VLOOKUP(E15,[1]Лист1!$A:$AF,11,0)</f>
        <v>12</v>
      </c>
      <c r="M15" s="6">
        <f>VLOOKUP(E15,[1]Лист1!$A:$AF,10,0)</f>
        <v>144</v>
      </c>
      <c r="N15" s="17">
        <f t="shared" si="1"/>
        <v>60</v>
      </c>
      <c r="O15" s="24">
        <f t="shared" si="2"/>
        <v>60</v>
      </c>
      <c r="P15" s="20">
        <f t="shared" si="3"/>
        <v>0.41666666666666669</v>
      </c>
      <c r="Q15" s="21">
        <f t="shared" si="4"/>
        <v>60</v>
      </c>
      <c r="R15" s="21">
        <f t="shared" si="5"/>
        <v>300</v>
      </c>
      <c r="S15" s="8"/>
      <c r="T15" s="8"/>
      <c r="U15" s="8"/>
    </row>
    <row r="16" spans="1:21" s="4" customFormat="1" ht="9.9499999999999993" customHeight="1" x14ac:dyDescent="0.2">
      <c r="A16" s="2" t="s">
        <v>57</v>
      </c>
      <c r="B16" s="3">
        <v>140</v>
      </c>
      <c r="C16" s="39">
        <f t="shared" si="6"/>
        <v>280</v>
      </c>
      <c r="D16" s="8" t="s">
        <v>267</v>
      </c>
      <c r="E16" s="11" t="s">
        <v>99</v>
      </c>
      <c r="F16" s="11" t="s">
        <v>100</v>
      </c>
      <c r="G16" s="12">
        <v>4301071049</v>
      </c>
      <c r="H16" s="11">
        <v>4607111039293</v>
      </c>
      <c r="I16" s="13" t="s">
        <v>101</v>
      </c>
      <c r="J16" s="5">
        <f>VLOOKUP(E16,[1]Лист1!$A:$AF,6,0)</f>
        <v>0.4</v>
      </c>
      <c r="K16" s="6">
        <f>VLOOKUP(E16,[1]Лист1!$A:$AF,7,0)</f>
        <v>16</v>
      </c>
      <c r="L16" s="6" t="str">
        <f>VLOOKUP(E16,[1]Лист1!$A:$AF,11,0)</f>
        <v>12</v>
      </c>
      <c r="M16" s="6">
        <f>VLOOKUP(E16,[1]Лист1!$A:$AF,10,0)</f>
        <v>84</v>
      </c>
      <c r="N16" s="17">
        <f t="shared" si="1"/>
        <v>700</v>
      </c>
      <c r="O16" s="24">
        <f t="shared" si="2"/>
        <v>48</v>
      </c>
      <c r="P16" s="20">
        <f t="shared" si="3"/>
        <v>0.5714285714285714</v>
      </c>
      <c r="Q16" s="21">
        <f t="shared" si="4"/>
        <v>768</v>
      </c>
      <c r="R16" s="21">
        <f t="shared" si="5"/>
        <v>307.20000000000005</v>
      </c>
      <c r="S16" s="8"/>
      <c r="T16" s="8"/>
      <c r="U16" s="8"/>
    </row>
    <row r="17" spans="1:21" s="4" customFormat="1" ht="9.9499999999999993" customHeight="1" x14ac:dyDescent="0.2">
      <c r="A17" s="2" t="s">
        <v>4</v>
      </c>
      <c r="B17" s="3">
        <v>130</v>
      </c>
      <c r="C17" s="39">
        <f t="shared" si="6"/>
        <v>260</v>
      </c>
      <c r="D17" s="8" t="s">
        <v>267</v>
      </c>
      <c r="E17" s="11" t="s">
        <v>102</v>
      </c>
      <c r="F17" s="11" t="s">
        <v>103</v>
      </c>
      <c r="G17" s="12">
        <v>4301135532</v>
      </c>
      <c r="H17" s="11">
        <v>4607111033994</v>
      </c>
      <c r="I17" s="13" t="s">
        <v>104</v>
      </c>
      <c r="J17" s="5">
        <f>VLOOKUP(E17,[1]Лист1!$A:$AF,6,0)</f>
        <v>0.25</v>
      </c>
      <c r="K17" s="6">
        <f>VLOOKUP(E17,[1]Лист1!$A:$AF,7,0)</f>
        <v>12</v>
      </c>
      <c r="L17" s="6" t="str">
        <f>VLOOKUP(E17,[1]Лист1!$A:$AF,11,0)</f>
        <v>14</v>
      </c>
      <c r="M17" s="6">
        <f>VLOOKUP(E17,[1]Лист1!$A:$AF,10,0)</f>
        <v>70</v>
      </c>
      <c r="N17" s="17">
        <f t="shared" si="1"/>
        <v>1040</v>
      </c>
      <c r="O17" s="24">
        <f t="shared" si="2"/>
        <v>84</v>
      </c>
      <c r="P17" s="20">
        <f t="shared" si="3"/>
        <v>1.2</v>
      </c>
      <c r="Q17" s="21">
        <f t="shared" si="4"/>
        <v>1008</v>
      </c>
      <c r="R17" s="21">
        <f t="shared" si="5"/>
        <v>252</v>
      </c>
      <c r="S17" s="8"/>
      <c r="T17" s="8"/>
      <c r="U17" s="8"/>
    </row>
    <row r="18" spans="1:21" s="4" customFormat="1" ht="9.9499999999999993" customHeight="1" x14ac:dyDescent="0.2">
      <c r="A18" s="2" t="s">
        <v>3</v>
      </c>
      <c r="B18" s="3">
        <v>100</v>
      </c>
      <c r="C18" s="39">
        <f t="shared" si="6"/>
        <v>200</v>
      </c>
      <c r="D18" s="8" t="s">
        <v>267</v>
      </c>
      <c r="E18" s="11" t="s">
        <v>105</v>
      </c>
      <c r="F18" s="11" t="s">
        <v>106</v>
      </c>
      <c r="G18" s="12">
        <v>4301135533</v>
      </c>
      <c r="H18" s="11">
        <v>4607111034014</v>
      </c>
      <c r="I18" s="13" t="s">
        <v>107</v>
      </c>
      <c r="J18" s="5">
        <f>VLOOKUP(E18,[1]Лист1!$A:$AF,6,0)</f>
        <v>0.25</v>
      </c>
      <c r="K18" s="6">
        <f>VLOOKUP(E18,[1]Лист1!$A:$AF,7,0)</f>
        <v>12</v>
      </c>
      <c r="L18" s="6" t="str">
        <f>VLOOKUP(E18,[1]Лист1!$A:$AF,11,0)</f>
        <v>14</v>
      </c>
      <c r="M18" s="6">
        <f>VLOOKUP(E18,[1]Лист1!$A:$AF,10,0)</f>
        <v>70</v>
      </c>
      <c r="N18" s="17">
        <f t="shared" si="1"/>
        <v>800</v>
      </c>
      <c r="O18" s="24">
        <f t="shared" si="2"/>
        <v>70</v>
      </c>
      <c r="P18" s="20">
        <f t="shared" si="3"/>
        <v>1</v>
      </c>
      <c r="Q18" s="21">
        <f t="shared" si="4"/>
        <v>840</v>
      </c>
      <c r="R18" s="21">
        <f t="shared" si="5"/>
        <v>210</v>
      </c>
      <c r="S18" s="8"/>
      <c r="T18" s="8"/>
      <c r="U18" s="8"/>
    </row>
    <row r="19" spans="1:21" s="4" customFormat="1" ht="9.9499999999999993" customHeight="1" x14ac:dyDescent="0.2">
      <c r="A19" s="2" t="s">
        <v>7</v>
      </c>
      <c r="B19" s="3">
        <v>100</v>
      </c>
      <c r="C19" s="39">
        <f t="shared" si="6"/>
        <v>200</v>
      </c>
      <c r="D19" s="8" t="s">
        <v>267</v>
      </c>
      <c r="E19" s="11" t="s">
        <v>108</v>
      </c>
      <c r="F19" s="11" t="s">
        <v>109</v>
      </c>
      <c r="G19" s="12">
        <v>4301135565</v>
      </c>
      <c r="H19" s="11">
        <v>4607111033451</v>
      </c>
      <c r="I19" s="13" t="s">
        <v>110</v>
      </c>
      <c r="J19" s="5">
        <f>VLOOKUP(E19,[1]Лист1!$A:$AF,6,0)</f>
        <v>0.3</v>
      </c>
      <c r="K19" s="6">
        <f>VLOOKUP(E19,[1]Лист1!$A:$AF,7,0)</f>
        <v>12</v>
      </c>
      <c r="L19" s="6" t="str">
        <f>VLOOKUP(E19,[1]Лист1!$A:$AF,11,0)</f>
        <v>14</v>
      </c>
      <c r="M19" s="6">
        <f>VLOOKUP(E19,[1]Лист1!$A:$AF,10,0)</f>
        <v>70</v>
      </c>
      <c r="N19" s="17">
        <f t="shared" si="1"/>
        <v>667</v>
      </c>
      <c r="O19" s="24">
        <f t="shared" si="2"/>
        <v>56</v>
      </c>
      <c r="P19" s="20">
        <f t="shared" si="3"/>
        <v>0.8</v>
      </c>
      <c r="Q19" s="21">
        <f t="shared" si="4"/>
        <v>672</v>
      </c>
      <c r="R19" s="21">
        <f t="shared" si="5"/>
        <v>201.6</v>
      </c>
      <c r="S19" s="8"/>
      <c r="T19" s="8"/>
      <c r="U19" s="8"/>
    </row>
    <row r="20" spans="1:21" s="4" customFormat="1" ht="9.9499999999999993" customHeight="1" x14ac:dyDescent="0.2">
      <c r="A20" s="2" t="s">
        <v>12</v>
      </c>
      <c r="B20" s="3">
        <v>100</v>
      </c>
      <c r="C20" s="39">
        <f t="shared" si="6"/>
        <v>200</v>
      </c>
      <c r="D20" s="8" t="s">
        <v>267</v>
      </c>
      <c r="E20" s="11" t="s">
        <v>111</v>
      </c>
      <c r="F20" s="11" t="s">
        <v>112</v>
      </c>
      <c r="G20" s="12">
        <v>4301136029</v>
      </c>
      <c r="H20" s="11">
        <v>4640242180410</v>
      </c>
      <c r="I20" s="13" t="s">
        <v>113</v>
      </c>
      <c r="J20" s="5">
        <f>VLOOKUP(E20,[1]Лист1!$A:$AF,6,0)</f>
        <v>2.2400000000000002</v>
      </c>
      <c r="K20" s="6">
        <f>VLOOKUP(E20,[1]Лист1!$A:$AF,7,0)</f>
        <v>1</v>
      </c>
      <c r="L20" s="6" t="str">
        <f>VLOOKUP(E20,[1]Лист1!$A:$AF,11,0)</f>
        <v>14</v>
      </c>
      <c r="M20" s="6">
        <f>VLOOKUP(E20,[1]Лист1!$A:$AF,10,0)</f>
        <v>126</v>
      </c>
      <c r="N20" s="17">
        <f t="shared" si="1"/>
        <v>89</v>
      </c>
      <c r="O20" s="24">
        <f t="shared" si="2"/>
        <v>84</v>
      </c>
      <c r="P20" s="20">
        <f t="shared" si="3"/>
        <v>0.66666666666666663</v>
      </c>
      <c r="Q20" s="21">
        <f t="shared" si="4"/>
        <v>84</v>
      </c>
      <c r="R20" s="21">
        <f t="shared" si="5"/>
        <v>188.16000000000003</v>
      </c>
      <c r="S20" s="8"/>
      <c r="T20" s="8"/>
      <c r="U20" s="8"/>
    </row>
    <row r="21" spans="1:21" s="4" customFormat="1" ht="9.9499999999999993" customHeight="1" x14ac:dyDescent="0.2">
      <c r="A21" s="2" t="s">
        <v>15</v>
      </c>
      <c r="B21" s="3">
        <v>100</v>
      </c>
      <c r="C21" s="39">
        <f t="shared" si="6"/>
        <v>200</v>
      </c>
      <c r="D21" s="8" t="s">
        <v>267</v>
      </c>
      <c r="E21" s="11" t="s">
        <v>114</v>
      </c>
      <c r="F21" s="11" t="s">
        <v>115</v>
      </c>
      <c r="G21" s="12">
        <v>4301135394</v>
      </c>
      <c r="H21" s="11">
        <v>4640242181561</v>
      </c>
      <c r="I21" s="13" t="s">
        <v>116</v>
      </c>
      <c r="J21" s="5">
        <f>VLOOKUP(E21,[1]Лист1!$A:$AF,6,0)</f>
        <v>3.7</v>
      </c>
      <c r="K21" s="6">
        <f>VLOOKUP(E21,[1]Лист1!$A:$AF,7,0)</f>
        <v>1</v>
      </c>
      <c r="L21" s="6" t="str">
        <f>VLOOKUP(E21,[1]Лист1!$A:$AF,11,0)</f>
        <v>14</v>
      </c>
      <c r="M21" s="6">
        <f>VLOOKUP(E21,[1]Лист1!$A:$AF,10,0)</f>
        <v>126</v>
      </c>
      <c r="N21" s="17">
        <f t="shared" si="1"/>
        <v>54</v>
      </c>
      <c r="O21" s="24">
        <f t="shared" si="2"/>
        <v>56</v>
      </c>
      <c r="P21" s="20">
        <f t="shared" si="3"/>
        <v>0.44444444444444442</v>
      </c>
      <c r="Q21" s="21">
        <f t="shared" si="4"/>
        <v>56</v>
      </c>
      <c r="R21" s="21">
        <f t="shared" si="5"/>
        <v>207.20000000000002</v>
      </c>
      <c r="S21" s="8"/>
      <c r="T21" s="8"/>
      <c r="U21" s="8"/>
    </row>
    <row r="22" spans="1:21" s="4" customFormat="1" ht="9.9499999999999993" customHeight="1" x14ac:dyDescent="0.2">
      <c r="A22" s="2" t="s">
        <v>16</v>
      </c>
      <c r="B22" s="3">
        <v>100</v>
      </c>
      <c r="C22" s="39">
        <f t="shared" si="6"/>
        <v>200</v>
      </c>
      <c r="D22" s="8" t="s">
        <v>267</v>
      </c>
      <c r="E22" s="11" t="s">
        <v>117</v>
      </c>
      <c r="F22" s="11" t="s">
        <v>118</v>
      </c>
      <c r="G22" s="12">
        <v>4301135374</v>
      </c>
      <c r="H22" s="11">
        <v>4640242181424</v>
      </c>
      <c r="I22" s="13" t="s">
        <v>119</v>
      </c>
      <c r="J22" s="5">
        <f>VLOOKUP(E22,[1]Лист1!$A:$AF,6,0)</f>
        <v>5.5</v>
      </c>
      <c r="K22" s="6">
        <f>VLOOKUP(E22,[1]Лист1!$A:$AF,7,0)</f>
        <v>1</v>
      </c>
      <c r="L22" s="6" t="str">
        <f>VLOOKUP(E22,[1]Лист1!$A:$AF,11,0)</f>
        <v>12</v>
      </c>
      <c r="M22" s="6">
        <f>VLOOKUP(E22,[1]Лист1!$A:$AF,10,0)</f>
        <v>84</v>
      </c>
      <c r="N22" s="17">
        <f t="shared" si="1"/>
        <v>36</v>
      </c>
      <c r="O22" s="24">
        <f t="shared" si="2"/>
        <v>36</v>
      </c>
      <c r="P22" s="20">
        <f t="shared" si="3"/>
        <v>0.42857142857142855</v>
      </c>
      <c r="Q22" s="21">
        <f t="shared" si="4"/>
        <v>36</v>
      </c>
      <c r="R22" s="21">
        <f t="shared" si="5"/>
        <v>198</v>
      </c>
      <c r="S22" s="8"/>
      <c r="T22" s="8"/>
      <c r="U22" s="8"/>
    </row>
    <row r="23" spans="1:21" s="4" customFormat="1" ht="9.9499999999999993" customHeight="1" x14ac:dyDescent="0.2">
      <c r="A23" s="2" t="s">
        <v>22</v>
      </c>
      <c r="B23" s="3">
        <v>100</v>
      </c>
      <c r="C23" s="39">
        <f t="shared" si="6"/>
        <v>200</v>
      </c>
      <c r="D23" s="8" t="s">
        <v>267</v>
      </c>
      <c r="E23" s="11" t="s">
        <v>249</v>
      </c>
      <c r="F23" s="11" t="s">
        <v>250</v>
      </c>
      <c r="G23" s="12">
        <v>4301132079</v>
      </c>
      <c r="H23" s="11">
        <v>4607111038487</v>
      </c>
      <c r="I23" s="13" t="s">
        <v>251</v>
      </c>
      <c r="J23" s="5">
        <f>VLOOKUP(E23,[1]Лист1!$A:$AF,6,0)</f>
        <v>0.25</v>
      </c>
      <c r="K23" s="6">
        <f>VLOOKUP(E23,[1]Лист1!$A:$AF,7,0)</f>
        <v>12</v>
      </c>
      <c r="L23" s="6" t="str">
        <f>VLOOKUP(E23,[1]Лист1!$A:$AF,11,0)</f>
        <v>14</v>
      </c>
      <c r="M23" s="6">
        <f>VLOOKUP(E23,[1]Лист1!$A:$AF,10,0)</f>
        <v>70</v>
      </c>
      <c r="N23" s="17">
        <f t="shared" si="1"/>
        <v>800</v>
      </c>
      <c r="O23" s="24">
        <f t="shared" si="2"/>
        <v>70</v>
      </c>
      <c r="P23" s="20">
        <f t="shared" si="3"/>
        <v>1</v>
      </c>
      <c r="Q23" s="21">
        <f t="shared" si="4"/>
        <v>840</v>
      </c>
      <c r="R23" s="21">
        <f t="shared" si="5"/>
        <v>210</v>
      </c>
      <c r="S23" s="8"/>
      <c r="T23" s="8"/>
      <c r="U23" s="8"/>
    </row>
    <row r="24" spans="1:21" s="4" customFormat="1" ht="9.9499999999999993" customHeight="1" x14ac:dyDescent="0.2">
      <c r="A24" s="2" t="s">
        <v>43</v>
      </c>
      <c r="B24" s="3">
        <v>100</v>
      </c>
      <c r="C24" s="39">
        <f t="shared" si="6"/>
        <v>200</v>
      </c>
      <c r="D24" s="8" t="s">
        <v>267</v>
      </c>
      <c r="E24" s="11" t="s">
        <v>120</v>
      </c>
      <c r="F24" s="11" t="s">
        <v>121</v>
      </c>
      <c r="G24" s="12">
        <v>4301071056</v>
      </c>
      <c r="H24" s="11">
        <v>4640242180250</v>
      </c>
      <c r="I24" s="13" t="s">
        <v>122</v>
      </c>
      <c r="J24" s="5">
        <f>VLOOKUP(E24,[1]Лист1!$A:$AF,6,0)</f>
        <v>5</v>
      </c>
      <c r="K24" s="6">
        <f>VLOOKUP(E24,[1]Лист1!$A:$AF,7,0)</f>
        <v>1</v>
      </c>
      <c r="L24" s="6" t="str">
        <f>VLOOKUP(E24,[1]Лист1!$A:$AF,11,0)</f>
        <v>12</v>
      </c>
      <c r="M24" s="6">
        <f>VLOOKUP(E24,[1]Лист1!$A:$AF,10,0)</f>
        <v>144</v>
      </c>
      <c r="N24" s="17">
        <f t="shared" si="1"/>
        <v>40</v>
      </c>
      <c r="O24" s="24">
        <f t="shared" si="2"/>
        <v>36</v>
      </c>
      <c r="P24" s="20">
        <f t="shared" si="3"/>
        <v>0.25</v>
      </c>
      <c r="Q24" s="21">
        <f t="shared" si="4"/>
        <v>36</v>
      </c>
      <c r="R24" s="21">
        <f t="shared" si="5"/>
        <v>180</v>
      </c>
      <c r="S24" s="8"/>
      <c r="T24" s="8"/>
      <c r="U24" s="8"/>
    </row>
    <row r="25" spans="1:21" s="4" customFormat="1" ht="9.9499999999999993" customHeight="1" x14ac:dyDescent="0.2">
      <c r="A25" s="2" t="s">
        <v>51</v>
      </c>
      <c r="B25" s="3">
        <v>100</v>
      </c>
      <c r="C25" s="39">
        <f t="shared" si="6"/>
        <v>200</v>
      </c>
      <c r="D25" s="8" t="s">
        <v>267</v>
      </c>
      <c r="E25" s="11" t="s">
        <v>123</v>
      </c>
      <c r="F25" s="11" t="s">
        <v>124</v>
      </c>
      <c r="G25" s="12">
        <v>4301136028</v>
      </c>
      <c r="H25" s="11">
        <v>4640242180304</v>
      </c>
      <c r="I25" s="13" t="s">
        <v>125</v>
      </c>
      <c r="J25" s="5">
        <f>VLOOKUP(E25,[1]Лист1!$A:$AF,6,0)</f>
        <v>2.7</v>
      </c>
      <c r="K25" s="6">
        <f>VLOOKUP(E25,[1]Лист1!$A:$AF,7,0)</f>
        <v>1</v>
      </c>
      <c r="L25" s="6" t="str">
        <f>VLOOKUP(E25,[1]Лист1!$A:$AF,11,0)</f>
        <v>14</v>
      </c>
      <c r="M25" s="6">
        <f>VLOOKUP(E25,[1]Лист1!$A:$AF,10,0)</f>
        <v>126</v>
      </c>
      <c r="N25" s="17">
        <f t="shared" si="1"/>
        <v>74</v>
      </c>
      <c r="O25" s="24">
        <f t="shared" si="2"/>
        <v>70</v>
      </c>
      <c r="P25" s="20">
        <f t="shared" si="3"/>
        <v>0.55555555555555558</v>
      </c>
      <c r="Q25" s="21">
        <f t="shared" si="4"/>
        <v>70</v>
      </c>
      <c r="R25" s="21">
        <f t="shared" si="5"/>
        <v>189</v>
      </c>
      <c r="S25" s="8"/>
      <c r="T25" s="8"/>
      <c r="U25" s="8"/>
    </row>
    <row r="26" spans="1:21" s="4" customFormat="1" ht="9.9499999999999993" customHeight="1" x14ac:dyDescent="0.2">
      <c r="A26" s="2" t="s">
        <v>36</v>
      </c>
      <c r="B26" s="3">
        <v>90</v>
      </c>
      <c r="C26" s="39">
        <f t="shared" si="6"/>
        <v>180</v>
      </c>
      <c r="D26" s="8" t="s">
        <v>267</v>
      </c>
      <c r="E26" s="11" t="s">
        <v>126</v>
      </c>
      <c r="F26" s="11" t="s">
        <v>127</v>
      </c>
      <c r="G26" s="12">
        <v>4301070920</v>
      </c>
      <c r="H26" s="11">
        <v>4607111035929</v>
      </c>
      <c r="I26" s="13" t="s">
        <v>128</v>
      </c>
      <c r="J26" s="5">
        <f>VLOOKUP(E26,[1]Лист1!$A:$AF,6,0)</f>
        <v>0.9</v>
      </c>
      <c r="K26" s="6">
        <f>VLOOKUP(E26,[1]Лист1!$A:$AF,7,0)</f>
        <v>8</v>
      </c>
      <c r="L26" s="6" t="str">
        <f>VLOOKUP(E26,[1]Лист1!$A:$AF,11,0)</f>
        <v>12</v>
      </c>
      <c r="M26" s="6">
        <f>VLOOKUP(E26,[1]Лист1!$A:$AF,10,0)</f>
        <v>84</v>
      </c>
      <c r="N26" s="17">
        <f t="shared" si="1"/>
        <v>200</v>
      </c>
      <c r="O26" s="24">
        <f t="shared" si="2"/>
        <v>24</v>
      </c>
      <c r="P26" s="20">
        <f t="shared" si="3"/>
        <v>0.2857142857142857</v>
      </c>
      <c r="Q26" s="21">
        <f t="shared" si="4"/>
        <v>192</v>
      </c>
      <c r="R26" s="21">
        <f t="shared" si="5"/>
        <v>172.8</v>
      </c>
      <c r="S26" s="8"/>
      <c r="T26" s="8"/>
      <c r="U26" s="8"/>
    </row>
    <row r="27" spans="1:21" s="4" customFormat="1" ht="9.9499999999999993" customHeight="1" x14ac:dyDescent="0.2">
      <c r="A27" s="2" t="s">
        <v>44</v>
      </c>
      <c r="B27" s="3">
        <v>80</v>
      </c>
      <c r="C27" s="39">
        <f t="shared" si="6"/>
        <v>160</v>
      </c>
      <c r="D27" s="8" t="s">
        <v>267</v>
      </c>
      <c r="E27" s="11" t="s">
        <v>129</v>
      </c>
      <c r="F27" s="11" t="s">
        <v>130</v>
      </c>
      <c r="G27" s="12">
        <v>4301135534</v>
      </c>
      <c r="H27" s="11">
        <v>4607111034199</v>
      </c>
      <c r="I27" s="13" t="s">
        <v>131</v>
      </c>
      <c r="J27" s="5">
        <f>VLOOKUP(E27,[1]Лист1!$A:$AF,6,0)</f>
        <v>0.25</v>
      </c>
      <c r="K27" s="6">
        <f>VLOOKUP(E27,[1]Лист1!$A:$AF,7,0)</f>
        <v>12</v>
      </c>
      <c r="L27" s="6" t="str">
        <f>VLOOKUP(E27,[1]Лист1!$A:$AF,11,0)</f>
        <v>14</v>
      </c>
      <c r="M27" s="6">
        <f>VLOOKUP(E27,[1]Лист1!$A:$AF,10,0)</f>
        <v>70</v>
      </c>
      <c r="N27" s="17">
        <f t="shared" si="1"/>
        <v>640</v>
      </c>
      <c r="O27" s="24">
        <f t="shared" si="2"/>
        <v>56</v>
      </c>
      <c r="P27" s="20">
        <f t="shared" si="3"/>
        <v>0.8</v>
      </c>
      <c r="Q27" s="21">
        <f t="shared" si="4"/>
        <v>672</v>
      </c>
      <c r="R27" s="21">
        <f t="shared" si="5"/>
        <v>168</v>
      </c>
      <c r="S27" s="8"/>
      <c r="T27" s="8"/>
      <c r="U27" s="8"/>
    </row>
    <row r="28" spans="1:21" s="4" customFormat="1" ht="9.9499999999999993" customHeight="1" x14ac:dyDescent="0.2">
      <c r="A28" s="2" t="s">
        <v>19</v>
      </c>
      <c r="B28" s="3">
        <v>70</v>
      </c>
      <c r="C28" s="39">
        <f t="shared" si="6"/>
        <v>140</v>
      </c>
      <c r="D28" s="8" t="s">
        <v>267</v>
      </c>
      <c r="E28" s="11" t="s">
        <v>132</v>
      </c>
      <c r="F28" s="11" t="s">
        <v>133</v>
      </c>
      <c r="G28" s="12">
        <v>4301132186</v>
      </c>
      <c r="H28" s="11">
        <v>4607111036520</v>
      </c>
      <c r="I28" s="13" t="s">
        <v>134</v>
      </c>
      <c r="J28" s="5">
        <f>VLOOKUP(E28,[1]Лист1!$A:$AF,6,0)</f>
        <v>0.25</v>
      </c>
      <c r="K28" s="6">
        <f>VLOOKUP(E28,[1]Лист1!$A:$AF,7,0)</f>
        <v>6</v>
      </c>
      <c r="L28" s="6" t="str">
        <f>VLOOKUP(E28,[1]Лист1!$A:$AF,11,0)</f>
        <v>14</v>
      </c>
      <c r="M28" s="6">
        <f>VLOOKUP(E28,[1]Лист1!$A:$AF,10,0)</f>
        <v>140</v>
      </c>
      <c r="N28" s="17">
        <f t="shared" si="1"/>
        <v>560</v>
      </c>
      <c r="O28" s="24">
        <f t="shared" si="2"/>
        <v>98</v>
      </c>
      <c r="P28" s="20">
        <f t="shared" si="3"/>
        <v>0.7</v>
      </c>
      <c r="Q28" s="21">
        <f t="shared" si="4"/>
        <v>588</v>
      </c>
      <c r="R28" s="21">
        <f t="shared" si="5"/>
        <v>147</v>
      </c>
      <c r="S28" s="8"/>
      <c r="T28" s="8"/>
      <c r="U28" s="8"/>
    </row>
    <row r="29" spans="1:21" s="4" customFormat="1" ht="9.9499999999999993" customHeight="1" x14ac:dyDescent="0.2">
      <c r="A29" s="2" t="s">
        <v>61</v>
      </c>
      <c r="B29" s="3">
        <v>70</v>
      </c>
      <c r="C29" s="39">
        <f t="shared" si="6"/>
        <v>140</v>
      </c>
      <c r="D29" s="8" t="s">
        <v>267</v>
      </c>
      <c r="E29" s="11" t="s">
        <v>135</v>
      </c>
      <c r="F29" s="11" t="s">
        <v>136</v>
      </c>
      <c r="G29" s="12">
        <v>4301071047</v>
      </c>
      <c r="H29" s="11">
        <v>4607111039330</v>
      </c>
      <c r="I29" s="13" t="s">
        <v>137</v>
      </c>
      <c r="J29" s="5">
        <f>VLOOKUP(E29,[1]Лист1!$A:$AF,6,0)</f>
        <v>0.7</v>
      </c>
      <c r="K29" s="6">
        <f>VLOOKUP(E29,[1]Лист1!$A:$AF,7,0)</f>
        <v>10</v>
      </c>
      <c r="L29" s="6" t="str">
        <f>VLOOKUP(E29,[1]Лист1!$A:$AF,11,0)</f>
        <v>12</v>
      </c>
      <c r="M29" s="6">
        <f>VLOOKUP(E29,[1]Лист1!$A:$AF,10,0)</f>
        <v>84</v>
      </c>
      <c r="N29" s="17">
        <f t="shared" si="1"/>
        <v>200</v>
      </c>
      <c r="O29" s="24">
        <f t="shared" si="2"/>
        <v>24</v>
      </c>
      <c r="P29" s="20">
        <f t="shared" si="3"/>
        <v>0.2857142857142857</v>
      </c>
      <c r="Q29" s="21">
        <f t="shared" si="4"/>
        <v>240</v>
      </c>
      <c r="R29" s="21">
        <f t="shared" si="5"/>
        <v>168</v>
      </c>
      <c r="S29" s="8"/>
      <c r="T29" s="8"/>
      <c r="U29" s="8"/>
    </row>
    <row r="30" spans="1:21" s="4" customFormat="1" ht="9.9499999999999993" customHeight="1" x14ac:dyDescent="0.2">
      <c r="A30" s="2" t="s">
        <v>46</v>
      </c>
      <c r="B30" s="3">
        <v>70</v>
      </c>
      <c r="C30" s="39">
        <f t="shared" si="6"/>
        <v>140</v>
      </c>
      <c r="D30" s="8" t="s">
        <v>267</v>
      </c>
      <c r="E30" s="11" t="s">
        <v>252</v>
      </c>
      <c r="F30" s="11" t="s">
        <v>253</v>
      </c>
      <c r="G30" s="12">
        <v>4301131022</v>
      </c>
      <c r="H30" s="11">
        <v>4607111034120</v>
      </c>
      <c r="I30" s="13" t="s">
        <v>254</v>
      </c>
      <c r="J30" s="5">
        <f>VLOOKUP(E30,[1]Лист1!$A:$AF,6,0)</f>
        <v>0.3</v>
      </c>
      <c r="K30" s="6">
        <f>VLOOKUP(E30,[1]Лист1!$A:$AF,7,0)</f>
        <v>12</v>
      </c>
      <c r="L30" s="6" t="str">
        <f>VLOOKUP(E30,[1]Лист1!$A:$AF,11,0)</f>
        <v>14</v>
      </c>
      <c r="M30" s="6">
        <f>VLOOKUP(E30,[1]Лист1!$A:$AF,10,0)</f>
        <v>70</v>
      </c>
      <c r="N30" s="17">
        <f t="shared" si="1"/>
        <v>467</v>
      </c>
      <c r="O30" s="24">
        <f t="shared" si="2"/>
        <v>42</v>
      </c>
      <c r="P30" s="20">
        <f t="shared" si="3"/>
        <v>0.6</v>
      </c>
      <c r="Q30" s="21">
        <f t="shared" si="4"/>
        <v>504</v>
      </c>
      <c r="R30" s="21">
        <f t="shared" si="5"/>
        <v>151.19999999999999</v>
      </c>
      <c r="S30" s="8"/>
      <c r="T30" s="8"/>
      <c r="U30" s="8"/>
    </row>
    <row r="31" spans="1:21" s="4" customFormat="1" ht="9.9499999999999993" customHeight="1" x14ac:dyDescent="0.2">
      <c r="A31" s="2" t="s">
        <v>6</v>
      </c>
      <c r="B31" s="3">
        <v>60</v>
      </c>
      <c r="C31" s="39">
        <f t="shared" si="6"/>
        <v>120</v>
      </c>
      <c r="D31" s="8" t="s">
        <v>267</v>
      </c>
      <c r="E31" s="11" t="s">
        <v>138</v>
      </c>
      <c r="F31" s="11" t="s">
        <v>139</v>
      </c>
      <c r="G31" s="12">
        <v>4301135569</v>
      </c>
      <c r="H31" s="11">
        <v>4607111033628</v>
      </c>
      <c r="I31" s="13" t="s">
        <v>140</v>
      </c>
      <c r="J31" s="5">
        <f>VLOOKUP(E31,[1]Лист1!$A:$AF,6,0)</f>
        <v>0.3</v>
      </c>
      <c r="K31" s="6">
        <f>VLOOKUP(E31,[1]Лист1!$A:$AF,7,0)</f>
        <v>12</v>
      </c>
      <c r="L31" s="6" t="str">
        <f>VLOOKUP(E31,[1]Лист1!$A:$AF,11,0)</f>
        <v>14</v>
      </c>
      <c r="M31" s="6">
        <f>VLOOKUP(E31,[1]Лист1!$A:$AF,10,0)</f>
        <v>70</v>
      </c>
      <c r="N31" s="17">
        <f t="shared" si="1"/>
        <v>400</v>
      </c>
      <c r="O31" s="24">
        <f t="shared" si="2"/>
        <v>28</v>
      </c>
      <c r="P31" s="20">
        <f t="shared" si="3"/>
        <v>0.4</v>
      </c>
      <c r="Q31" s="21">
        <f t="shared" si="4"/>
        <v>336</v>
      </c>
      <c r="R31" s="21">
        <f t="shared" si="5"/>
        <v>100.8</v>
      </c>
      <c r="S31" s="8"/>
      <c r="T31" s="8"/>
      <c r="U31" s="8"/>
    </row>
    <row r="32" spans="1:21" s="4" customFormat="1" ht="9.9499999999999993" customHeight="1" x14ac:dyDescent="0.2">
      <c r="A32" s="2" t="s">
        <v>17</v>
      </c>
      <c r="B32" s="3">
        <v>60</v>
      </c>
      <c r="C32" s="39">
        <f t="shared" si="6"/>
        <v>120</v>
      </c>
      <c r="D32" s="8" t="s">
        <v>267</v>
      </c>
      <c r="E32" s="11" t="s">
        <v>141</v>
      </c>
      <c r="F32" s="11" t="s">
        <v>142</v>
      </c>
      <c r="G32" s="12">
        <v>4301135405</v>
      </c>
      <c r="H32" s="11">
        <v>4640242181523</v>
      </c>
      <c r="I32" s="13" t="s">
        <v>143</v>
      </c>
      <c r="J32" s="5">
        <f>VLOOKUP(E32,[1]Лист1!$A:$AF,6,0)</f>
        <v>3</v>
      </c>
      <c r="K32" s="6">
        <f>VLOOKUP(E32,[1]Лист1!$A:$AF,7,0)</f>
        <v>1</v>
      </c>
      <c r="L32" s="6" t="str">
        <f>VLOOKUP(E32,[1]Лист1!$A:$AF,11,0)</f>
        <v>14</v>
      </c>
      <c r="M32" s="6">
        <f>VLOOKUP(E32,[1]Лист1!$A:$AF,10,0)</f>
        <v>126</v>
      </c>
      <c r="N32" s="17">
        <f t="shared" si="1"/>
        <v>40</v>
      </c>
      <c r="O32" s="24">
        <f t="shared" si="2"/>
        <v>42</v>
      </c>
      <c r="P32" s="20">
        <f t="shared" si="3"/>
        <v>0.33333333333333331</v>
      </c>
      <c r="Q32" s="21">
        <f t="shared" si="4"/>
        <v>42</v>
      </c>
      <c r="R32" s="21">
        <f t="shared" si="5"/>
        <v>126</v>
      </c>
      <c r="S32" s="8"/>
      <c r="T32" s="8"/>
      <c r="U32" s="8"/>
    </row>
    <row r="33" spans="1:21" s="4" customFormat="1" ht="9.9499999999999993" customHeight="1" x14ac:dyDescent="0.2">
      <c r="A33" s="2" t="s">
        <v>42</v>
      </c>
      <c r="B33" s="3">
        <v>60</v>
      </c>
      <c r="C33" s="39">
        <f t="shared" si="6"/>
        <v>120</v>
      </c>
      <c r="D33" s="8" t="s">
        <v>267</v>
      </c>
      <c r="E33" s="11" t="s">
        <v>144</v>
      </c>
      <c r="F33" s="11" t="s">
        <v>145</v>
      </c>
      <c r="G33" s="12">
        <v>4301135402</v>
      </c>
      <c r="H33" s="11">
        <v>4640242181493</v>
      </c>
      <c r="I33" s="13" t="s">
        <v>146</v>
      </c>
      <c r="J33" s="5">
        <f>VLOOKUP(E33,[1]Лист1!$A:$AF,6,0)</f>
        <v>3.7</v>
      </c>
      <c r="K33" s="6">
        <f>VLOOKUP(E33,[1]Лист1!$A:$AF,7,0)</f>
        <v>1</v>
      </c>
      <c r="L33" s="6" t="str">
        <f>VLOOKUP(E33,[1]Лист1!$A:$AF,11,0)</f>
        <v>14</v>
      </c>
      <c r="M33" s="6">
        <f>VLOOKUP(E33,[1]Лист1!$A:$AF,10,0)</f>
        <v>126</v>
      </c>
      <c r="N33" s="17">
        <f t="shared" si="1"/>
        <v>32</v>
      </c>
      <c r="O33" s="24">
        <f t="shared" si="2"/>
        <v>28</v>
      </c>
      <c r="P33" s="20">
        <f t="shared" si="3"/>
        <v>0.22222222222222221</v>
      </c>
      <c r="Q33" s="21">
        <f t="shared" si="4"/>
        <v>28</v>
      </c>
      <c r="R33" s="21">
        <f t="shared" si="5"/>
        <v>103.60000000000001</v>
      </c>
      <c r="S33" s="8"/>
      <c r="T33" s="8"/>
      <c r="U33" s="8"/>
    </row>
    <row r="34" spans="1:21" s="4" customFormat="1" ht="9.9499999999999993" customHeight="1" x14ac:dyDescent="0.2">
      <c r="A34" s="2" t="s">
        <v>48</v>
      </c>
      <c r="B34" s="3">
        <v>60</v>
      </c>
      <c r="C34" s="39">
        <f t="shared" si="6"/>
        <v>120</v>
      </c>
      <c r="D34" s="8" t="s">
        <v>267</v>
      </c>
      <c r="E34" s="11" t="s">
        <v>147</v>
      </c>
      <c r="F34" s="11" t="s">
        <v>148</v>
      </c>
      <c r="G34" s="12">
        <v>4301131021</v>
      </c>
      <c r="H34" s="11">
        <v>4607111034137</v>
      </c>
      <c r="I34" s="13" t="s">
        <v>149</v>
      </c>
      <c r="J34" s="5">
        <f>VLOOKUP(E34,[1]Лист1!$A:$AF,6,0)</f>
        <v>0.3</v>
      </c>
      <c r="K34" s="6">
        <f>VLOOKUP(E34,[1]Лист1!$A:$AF,7,0)</f>
        <v>12</v>
      </c>
      <c r="L34" s="6" t="str">
        <f>VLOOKUP(E34,[1]Лист1!$A:$AF,11,0)</f>
        <v>14</v>
      </c>
      <c r="M34" s="6">
        <f>VLOOKUP(E34,[1]Лист1!$A:$AF,10,0)</f>
        <v>70</v>
      </c>
      <c r="N34" s="17">
        <f t="shared" si="1"/>
        <v>400</v>
      </c>
      <c r="O34" s="24">
        <f t="shared" si="2"/>
        <v>28</v>
      </c>
      <c r="P34" s="20">
        <f t="shared" si="3"/>
        <v>0.4</v>
      </c>
      <c r="Q34" s="21">
        <f t="shared" si="4"/>
        <v>336</v>
      </c>
      <c r="R34" s="21">
        <f t="shared" si="5"/>
        <v>100.8</v>
      </c>
      <c r="S34" s="8"/>
      <c r="T34" s="8"/>
      <c r="U34" s="8"/>
    </row>
    <row r="35" spans="1:21" s="4" customFormat="1" ht="9.9499999999999993" customHeight="1" x14ac:dyDescent="0.2">
      <c r="A35" s="7" t="s">
        <v>2</v>
      </c>
      <c r="B35" s="28">
        <v>50</v>
      </c>
      <c r="C35" s="40"/>
      <c r="D35" s="27" t="s">
        <v>264</v>
      </c>
      <c r="E35" s="29"/>
      <c r="F35" s="29"/>
      <c r="G35" s="30"/>
      <c r="H35" s="29"/>
      <c r="I35" s="31"/>
      <c r="J35" s="32">
        <f>VLOOKUP(E35,[1]Лист1!$A:$AF,6,0)</f>
        <v>0</v>
      </c>
      <c r="K35" s="29">
        <f>VLOOKUP(E35,[1]Лист1!$A:$AF,7,0)</f>
        <v>0</v>
      </c>
      <c r="L35" s="29">
        <f>VLOOKUP(E35,[1]Лист1!$A:$AF,11,0)</f>
        <v>0</v>
      </c>
      <c r="M35" s="29">
        <f>VLOOKUP(E35,[1]Лист1!$A:$AF,10,0)</f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8"/>
      <c r="T35" s="8"/>
      <c r="U35" s="8"/>
    </row>
    <row r="36" spans="1:21" s="4" customFormat="1" ht="9.9499999999999993" customHeight="1" x14ac:dyDescent="0.2">
      <c r="A36" s="2" t="s">
        <v>11</v>
      </c>
      <c r="B36" s="3">
        <v>50</v>
      </c>
      <c r="C36" s="39">
        <f t="shared" si="6"/>
        <v>100</v>
      </c>
      <c r="D36" s="8" t="s">
        <v>267</v>
      </c>
      <c r="E36" s="11" t="s">
        <v>153</v>
      </c>
      <c r="F36" s="11" t="s">
        <v>154</v>
      </c>
      <c r="G36" s="12">
        <v>4301136040</v>
      </c>
      <c r="H36" s="11">
        <v>4607025784319</v>
      </c>
      <c r="I36" s="13" t="s">
        <v>155</v>
      </c>
      <c r="J36" s="5">
        <f>VLOOKUP(E36,[1]Лист1!$A:$AF,6,0)</f>
        <v>0.36</v>
      </c>
      <c r="K36" s="6">
        <f>VLOOKUP(E36,[1]Лист1!$A:$AF,7,0)</f>
        <v>10</v>
      </c>
      <c r="L36" s="6" t="str">
        <f>VLOOKUP(E36,[1]Лист1!$A:$AF,11,0)</f>
        <v>14</v>
      </c>
      <c r="M36" s="6">
        <f>VLOOKUP(E36,[1]Лист1!$A:$AF,10,0)</f>
        <v>70</v>
      </c>
      <c r="N36" s="17">
        <f t="shared" si="1"/>
        <v>278</v>
      </c>
      <c r="O36" s="24">
        <f t="shared" si="2"/>
        <v>28</v>
      </c>
      <c r="P36" s="20">
        <f t="shared" si="3"/>
        <v>0.4</v>
      </c>
      <c r="Q36" s="21">
        <f t="shared" si="4"/>
        <v>280</v>
      </c>
      <c r="R36" s="21">
        <f t="shared" si="5"/>
        <v>100.8</v>
      </c>
      <c r="S36" s="8"/>
      <c r="T36" s="8"/>
      <c r="U36" s="8"/>
    </row>
    <row r="37" spans="1:21" s="4" customFormat="1" ht="9.9499999999999993" customHeight="1" x14ac:dyDescent="0.2">
      <c r="A37" s="2" t="s">
        <v>13</v>
      </c>
      <c r="B37" s="3">
        <v>50</v>
      </c>
      <c r="C37" s="39">
        <f t="shared" si="6"/>
        <v>100</v>
      </c>
      <c r="D37" s="8" t="s">
        <v>267</v>
      </c>
      <c r="E37" s="11" t="s">
        <v>156</v>
      </c>
      <c r="F37" s="11" t="s">
        <v>157</v>
      </c>
      <c r="G37" s="12">
        <v>4301135275</v>
      </c>
      <c r="H37" s="11">
        <v>4607111034380</v>
      </c>
      <c r="I37" s="13" t="s">
        <v>158</v>
      </c>
      <c r="J37" s="5">
        <f>VLOOKUP(E37,[1]Лист1!$A:$AF,6,0)</f>
        <v>0.25</v>
      </c>
      <c r="K37" s="6">
        <f>VLOOKUP(E37,[1]Лист1!$A:$AF,7,0)</f>
        <v>12</v>
      </c>
      <c r="L37" s="6" t="str">
        <f>VLOOKUP(E37,[1]Лист1!$A:$AF,11,0)</f>
        <v>14</v>
      </c>
      <c r="M37" s="6">
        <f>VLOOKUP(E37,[1]Лист1!$A:$AF,10,0)</f>
        <v>70</v>
      </c>
      <c r="N37" s="17">
        <f t="shared" si="1"/>
        <v>400</v>
      </c>
      <c r="O37" s="24">
        <f t="shared" si="2"/>
        <v>28</v>
      </c>
      <c r="P37" s="20">
        <f t="shared" si="3"/>
        <v>0.4</v>
      </c>
      <c r="Q37" s="21">
        <f t="shared" si="4"/>
        <v>336</v>
      </c>
      <c r="R37" s="21">
        <f t="shared" si="5"/>
        <v>84</v>
      </c>
      <c r="S37" s="8"/>
      <c r="T37" s="8"/>
      <c r="U37" s="8"/>
    </row>
    <row r="38" spans="1:21" s="4" customFormat="1" ht="9.9499999999999993" customHeight="1" x14ac:dyDescent="0.2">
      <c r="A38" s="2" t="s">
        <v>14</v>
      </c>
      <c r="B38" s="3">
        <v>50</v>
      </c>
      <c r="C38" s="39">
        <f t="shared" si="6"/>
        <v>100</v>
      </c>
      <c r="D38" s="8" t="s">
        <v>267</v>
      </c>
      <c r="E38" s="11" t="s">
        <v>159</v>
      </c>
      <c r="F38" s="11" t="s">
        <v>160</v>
      </c>
      <c r="G38" s="12">
        <v>4301135277</v>
      </c>
      <c r="H38" s="11">
        <v>4607111034397</v>
      </c>
      <c r="I38" s="13" t="s">
        <v>161</v>
      </c>
      <c r="J38" s="5">
        <f>VLOOKUP(E38,[1]Лист1!$A:$AF,6,0)</f>
        <v>0.25</v>
      </c>
      <c r="K38" s="6">
        <f>VLOOKUP(E38,[1]Лист1!$A:$AF,7,0)</f>
        <v>12</v>
      </c>
      <c r="L38" s="6" t="str">
        <f>VLOOKUP(E38,[1]Лист1!$A:$AF,11,0)</f>
        <v>14</v>
      </c>
      <c r="M38" s="6">
        <f>VLOOKUP(E38,[1]Лист1!$A:$AF,10,0)</f>
        <v>70</v>
      </c>
      <c r="N38" s="17">
        <f t="shared" si="1"/>
        <v>400</v>
      </c>
      <c r="O38" s="24">
        <f t="shared" si="2"/>
        <v>28</v>
      </c>
      <c r="P38" s="20">
        <f t="shared" si="3"/>
        <v>0.4</v>
      </c>
      <c r="Q38" s="21">
        <f t="shared" si="4"/>
        <v>336</v>
      </c>
      <c r="R38" s="21">
        <f t="shared" si="5"/>
        <v>84</v>
      </c>
      <c r="S38" s="8"/>
      <c r="T38" s="8"/>
      <c r="U38" s="8"/>
    </row>
    <row r="39" spans="1:21" s="4" customFormat="1" ht="9.9499999999999993" customHeight="1" x14ac:dyDescent="0.2">
      <c r="A39" s="2" t="s">
        <v>18</v>
      </c>
      <c r="B39" s="3">
        <v>50</v>
      </c>
      <c r="C39" s="39">
        <f t="shared" si="6"/>
        <v>100</v>
      </c>
      <c r="D39" s="8" t="s">
        <v>267</v>
      </c>
      <c r="E39" s="11" t="s">
        <v>162</v>
      </c>
      <c r="F39" s="11" t="s">
        <v>163</v>
      </c>
      <c r="G39" s="12">
        <v>4301132100</v>
      </c>
      <c r="H39" s="11">
        <v>4607111035691</v>
      </c>
      <c r="I39" s="13" t="s">
        <v>164</v>
      </c>
      <c r="J39" s="5">
        <f>VLOOKUP(E39,[1]Лист1!$A:$AF,6,0)</f>
        <v>0.25</v>
      </c>
      <c r="K39" s="6">
        <f>VLOOKUP(E39,[1]Лист1!$A:$AF,7,0)</f>
        <v>12</v>
      </c>
      <c r="L39" s="6" t="str">
        <f>VLOOKUP(E39,[1]Лист1!$A:$AF,11,0)</f>
        <v>14</v>
      </c>
      <c r="M39" s="6">
        <f>VLOOKUP(E39,[1]Лист1!$A:$AF,10,0)</f>
        <v>70</v>
      </c>
      <c r="N39" s="17">
        <f t="shared" si="1"/>
        <v>400</v>
      </c>
      <c r="O39" s="24">
        <f t="shared" si="2"/>
        <v>28</v>
      </c>
      <c r="P39" s="20">
        <f t="shared" si="3"/>
        <v>0.4</v>
      </c>
      <c r="Q39" s="21">
        <f t="shared" si="4"/>
        <v>336</v>
      </c>
      <c r="R39" s="21">
        <f t="shared" si="5"/>
        <v>84</v>
      </c>
      <c r="S39" s="8"/>
      <c r="T39" s="8"/>
      <c r="U39" s="8"/>
    </row>
    <row r="40" spans="1:21" s="4" customFormat="1" ht="9.9499999999999993" customHeight="1" x14ac:dyDescent="0.2">
      <c r="A40" s="2" t="s">
        <v>20</v>
      </c>
      <c r="B40" s="3">
        <v>50</v>
      </c>
      <c r="C40" s="39">
        <f t="shared" si="6"/>
        <v>100</v>
      </c>
      <c r="D40" s="8" t="s">
        <v>267</v>
      </c>
      <c r="E40" s="11" t="s">
        <v>165</v>
      </c>
      <c r="F40" s="11" t="s">
        <v>166</v>
      </c>
      <c r="G40" s="12">
        <v>4301132185</v>
      </c>
      <c r="H40" s="11">
        <v>4607111036537</v>
      </c>
      <c r="I40" s="13" t="s">
        <v>167</v>
      </c>
      <c r="J40" s="5">
        <f>VLOOKUP(E40,[1]Лист1!$A:$AF,6,0)</f>
        <v>0.25</v>
      </c>
      <c r="K40" s="6">
        <f>VLOOKUP(E40,[1]Лист1!$A:$AF,7,0)</f>
        <v>6</v>
      </c>
      <c r="L40" s="6" t="str">
        <f>VLOOKUP(E40,[1]Лист1!$A:$AF,11,0)</f>
        <v>14</v>
      </c>
      <c r="M40" s="6">
        <f>VLOOKUP(E40,[1]Лист1!$A:$AF,10,0)</f>
        <v>140</v>
      </c>
      <c r="N40" s="17">
        <f t="shared" si="1"/>
        <v>400</v>
      </c>
      <c r="O40" s="24">
        <f t="shared" si="2"/>
        <v>70</v>
      </c>
      <c r="P40" s="20">
        <f t="shared" si="3"/>
        <v>0.5</v>
      </c>
      <c r="Q40" s="21">
        <f t="shared" si="4"/>
        <v>420</v>
      </c>
      <c r="R40" s="21">
        <f t="shared" si="5"/>
        <v>105</v>
      </c>
      <c r="S40" s="8"/>
      <c r="T40" s="8"/>
      <c r="U40" s="8"/>
    </row>
    <row r="41" spans="1:21" s="4" customFormat="1" ht="9.9499999999999993" customHeight="1" x14ac:dyDescent="0.2">
      <c r="A41" s="2" t="s">
        <v>47</v>
      </c>
      <c r="B41" s="3">
        <v>50</v>
      </c>
      <c r="C41" s="39">
        <f t="shared" si="6"/>
        <v>100</v>
      </c>
      <c r="D41" s="8" t="s">
        <v>267</v>
      </c>
      <c r="E41" s="11" t="s">
        <v>168</v>
      </c>
      <c r="F41" s="11" t="s">
        <v>169</v>
      </c>
      <c r="G41" s="12">
        <v>4301131019</v>
      </c>
      <c r="H41" s="11">
        <v>4640242180427</v>
      </c>
      <c r="I41" s="13" t="s">
        <v>170</v>
      </c>
      <c r="J41" s="5">
        <f>VLOOKUP(E41,[1]Лист1!$A:$AF,6,0)</f>
        <v>1.8</v>
      </c>
      <c r="K41" s="6">
        <f>VLOOKUP(E41,[1]Лист1!$A:$AF,7,0)</f>
        <v>1</v>
      </c>
      <c r="L41" s="6" t="str">
        <f>VLOOKUP(E41,[1]Лист1!$A:$AF,11,0)</f>
        <v>18</v>
      </c>
      <c r="M41" s="6">
        <f>VLOOKUP(E41,[1]Лист1!$A:$AF,10,0)</f>
        <v>234</v>
      </c>
      <c r="N41" s="17">
        <f t="shared" si="1"/>
        <v>56</v>
      </c>
      <c r="O41" s="24">
        <f t="shared" si="2"/>
        <v>54</v>
      </c>
      <c r="P41" s="20">
        <f t="shared" si="3"/>
        <v>0.23076923076923078</v>
      </c>
      <c r="Q41" s="21">
        <f t="shared" si="4"/>
        <v>54</v>
      </c>
      <c r="R41" s="21">
        <f t="shared" si="5"/>
        <v>97.2</v>
      </c>
      <c r="S41" s="8"/>
      <c r="T41" s="8"/>
      <c r="U41" s="8"/>
    </row>
    <row r="42" spans="1:21" s="4" customFormat="1" ht="9.9499999999999993" customHeight="1" x14ac:dyDescent="0.2">
      <c r="A42" s="2" t="s">
        <v>50</v>
      </c>
      <c r="B42" s="3">
        <v>50</v>
      </c>
      <c r="C42" s="39">
        <f t="shared" si="6"/>
        <v>100</v>
      </c>
      <c r="D42" s="8" t="s">
        <v>267</v>
      </c>
      <c r="E42" s="11" t="s">
        <v>171</v>
      </c>
      <c r="F42" s="11" t="s">
        <v>172</v>
      </c>
      <c r="G42" s="12">
        <v>4301135290</v>
      </c>
      <c r="H42" s="11">
        <v>4607111035028</v>
      </c>
      <c r="I42" s="13" t="s">
        <v>173</v>
      </c>
      <c r="J42" s="5">
        <f>VLOOKUP(E42,[1]Лист1!$A:$AF,6,0)</f>
        <v>0.48</v>
      </c>
      <c r="K42" s="6">
        <f>VLOOKUP(E42,[1]Лист1!$A:$AF,7,0)</f>
        <v>8</v>
      </c>
      <c r="L42" s="6" t="str">
        <f>VLOOKUP(E42,[1]Лист1!$A:$AF,11,0)</f>
        <v>14</v>
      </c>
      <c r="M42" s="6">
        <f>VLOOKUP(E42,[1]Лист1!$A:$AF,10,0)</f>
        <v>70</v>
      </c>
      <c r="N42" s="17">
        <f t="shared" si="1"/>
        <v>208</v>
      </c>
      <c r="O42" s="24">
        <f t="shared" si="2"/>
        <v>28</v>
      </c>
      <c r="P42" s="20">
        <f t="shared" si="3"/>
        <v>0.4</v>
      </c>
      <c r="Q42" s="21">
        <f t="shared" si="4"/>
        <v>224</v>
      </c>
      <c r="R42" s="21">
        <f t="shared" si="5"/>
        <v>107.52</v>
      </c>
      <c r="S42" s="8"/>
      <c r="T42" s="8"/>
      <c r="U42" s="8"/>
    </row>
    <row r="43" spans="1:21" s="4" customFormat="1" ht="9.9499999999999993" customHeight="1" x14ac:dyDescent="0.2">
      <c r="A43" s="2" t="s">
        <v>8</v>
      </c>
      <c r="B43" s="3">
        <v>40</v>
      </c>
      <c r="C43" s="39">
        <f t="shared" si="6"/>
        <v>80</v>
      </c>
      <c r="D43" s="8" t="s">
        <v>267</v>
      </c>
      <c r="E43" s="11" t="s">
        <v>174</v>
      </c>
      <c r="F43" s="11" t="s">
        <v>175</v>
      </c>
      <c r="G43" s="12">
        <v>4301135575</v>
      </c>
      <c r="H43" s="11">
        <v>4607111035141</v>
      </c>
      <c r="I43" s="13" t="s">
        <v>176</v>
      </c>
      <c r="J43" s="5">
        <f>VLOOKUP(E43,[1]Лист1!$A:$AF,6,0)</f>
        <v>0.3</v>
      </c>
      <c r="K43" s="6">
        <f>VLOOKUP(E43,[1]Лист1!$A:$AF,7,0)</f>
        <v>12</v>
      </c>
      <c r="L43" s="6" t="str">
        <f>VLOOKUP(E43,[1]Лист1!$A:$AF,11,0)</f>
        <v>14</v>
      </c>
      <c r="M43" s="6">
        <f>VLOOKUP(E43,[1]Лист1!$A:$AF,10,0)</f>
        <v>70</v>
      </c>
      <c r="N43" s="17">
        <f t="shared" si="1"/>
        <v>267</v>
      </c>
      <c r="O43" s="24">
        <f t="shared" si="2"/>
        <v>28</v>
      </c>
      <c r="P43" s="20">
        <f t="shared" si="3"/>
        <v>0.4</v>
      </c>
      <c r="Q43" s="21">
        <f t="shared" si="4"/>
        <v>336</v>
      </c>
      <c r="R43" s="21">
        <f t="shared" si="5"/>
        <v>100.8</v>
      </c>
      <c r="S43" s="8"/>
      <c r="T43" s="8"/>
      <c r="U43" s="8"/>
    </row>
    <row r="44" spans="1:21" s="4" customFormat="1" ht="9.9499999999999993" customHeight="1" x14ac:dyDescent="0.2">
      <c r="A44" s="2" t="s">
        <v>21</v>
      </c>
      <c r="B44" s="3">
        <v>40</v>
      </c>
      <c r="C44" s="39">
        <f t="shared" si="6"/>
        <v>80</v>
      </c>
      <c r="D44" s="8" t="s">
        <v>267</v>
      </c>
      <c r="E44" s="11" t="s">
        <v>177</v>
      </c>
      <c r="F44" s="11" t="s">
        <v>178</v>
      </c>
      <c r="G44" s="12">
        <v>4301132097</v>
      </c>
      <c r="H44" s="11">
        <v>4607111035721</v>
      </c>
      <c r="I44" s="13" t="s">
        <v>179</v>
      </c>
      <c r="J44" s="5">
        <f>VLOOKUP(E44,[1]Лист1!$A:$AF,6,0)</f>
        <v>0.25</v>
      </c>
      <c r="K44" s="6">
        <f>VLOOKUP(E44,[1]Лист1!$A:$AF,7,0)</f>
        <v>12</v>
      </c>
      <c r="L44" s="6" t="str">
        <f>VLOOKUP(E44,[1]Лист1!$A:$AF,11,0)</f>
        <v>14</v>
      </c>
      <c r="M44" s="6">
        <f>VLOOKUP(E44,[1]Лист1!$A:$AF,10,0)</f>
        <v>70</v>
      </c>
      <c r="N44" s="17">
        <f t="shared" si="1"/>
        <v>320</v>
      </c>
      <c r="O44" s="24">
        <f t="shared" si="2"/>
        <v>28</v>
      </c>
      <c r="P44" s="20">
        <f t="shared" si="3"/>
        <v>0.4</v>
      </c>
      <c r="Q44" s="21">
        <f t="shared" si="4"/>
        <v>336</v>
      </c>
      <c r="R44" s="21">
        <f t="shared" si="5"/>
        <v>84</v>
      </c>
      <c r="S44" s="8"/>
      <c r="T44" s="8"/>
      <c r="U44" s="8"/>
    </row>
    <row r="45" spans="1:21" s="4" customFormat="1" ht="9.9499999999999993" customHeight="1" x14ac:dyDescent="0.2">
      <c r="A45" s="2" t="s">
        <v>30</v>
      </c>
      <c r="B45" s="3">
        <v>40</v>
      </c>
      <c r="C45" s="39">
        <f t="shared" si="6"/>
        <v>80</v>
      </c>
      <c r="D45" s="8" t="s">
        <v>267</v>
      </c>
      <c r="E45" s="11" t="s">
        <v>180</v>
      </c>
      <c r="F45" s="11" t="s">
        <v>181</v>
      </c>
      <c r="G45" s="12">
        <v>4301070960</v>
      </c>
      <c r="H45" s="11">
        <v>4607111038623</v>
      </c>
      <c r="I45" s="13" t="s">
        <v>182</v>
      </c>
      <c r="J45" s="5">
        <f>VLOOKUP(E45,[1]Лист1!$A:$AF,6,0)</f>
        <v>0.7</v>
      </c>
      <c r="K45" s="6">
        <f>VLOOKUP(E45,[1]Лист1!$A:$AF,7,0)</f>
        <v>8</v>
      </c>
      <c r="L45" s="6" t="str">
        <f>VLOOKUP(E45,[1]Лист1!$A:$AF,11,0)</f>
        <v>12</v>
      </c>
      <c r="M45" s="6">
        <f>VLOOKUP(E45,[1]Лист1!$A:$AF,10,0)</f>
        <v>84</v>
      </c>
      <c r="N45" s="17">
        <f t="shared" si="1"/>
        <v>114</v>
      </c>
      <c r="O45" s="24">
        <f t="shared" si="2"/>
        <v>12</v>
      </c>
      <c r="P45" s="20">
        <f t="shared" si="3"/>
        <v>0.14285714285714285</v>
      </c>
      <c r="Q45" s="21">
        <f t="shared" si="4"/>
        <v>96</v>
      </c>
      <c r="R45" s="21">
        <f t="shared" si="5"/>
        <v>67.199999999999989</v>
      </c>
      <c r="S45" s="8"/>
      <c r="T45" s="8"/>
      <c r="U45" s="8"/>
    </row>
    <row r="46" spans="1:21" s="4" customFormat="1" ht="9.9499999999999993" customHeight="1" x14ac:dyDescent="0.2">
      <c r="A46" s="2" t="s">
        <v>31</v>
      </c>
      <c r="B46" s="3">
        <v>40</v>
      </c>
      <c r="C46" s="39">
        <f t="shared" si="6"/>
        <v>80</v>
      </c>
      <c r="D46" s="8" t="s">
        <v>267</v>
      </c>
      <c r="E46" s="11" t="s">
        <v>183</v>
      </c>
      <c r="F46" s="11" t="s">
        <v>184</v>
      </c>
      <c r="G46" s="12">
        <v>4301070966</v>
      </c>
      <c r="H46" s="11">
        <v>4607111038135</v>
      </c>
      <c r="I46" s="13" t="s">
        <v>185</v>
      </c>
      <c r="J46" s="5">
        <f>VLOOKUP(E46,[1]Лист1!$A:$AF,6,0)</f>
        <v>0.7</v>
      </c>
      <c r="K46" s="6">
        <f>VLOOKUP(E46,[1]Лист1!$A:$AF,7,0)</f>
        <v>8</v>
      </c>
      <c r="L46" s="6" t="str">
        <f>VLOOKUP(E46,[1]Лист1!$A:$AF,11,0)</f>
        <v>12</v>
      </c>
      <c r="M46" s="6">
        <f>VLOOKUP(E46,[1]Лист1!$A:$AF,10,0)</f>
        <v>84</v>
      </c>
      <c r="N46" s="17">
        <f t="shared" si="1"/>
        <v>114</v>
      </c>
      <c r="O46" s="24">
        <f t="shared" si="2"/>
        <v>12</v>
      </c>
      <c r="P46" s="20">
        <f t="shared" si="3"/>
        <v>0.14285714285714285</v>
      </c>
      <c r="Q46" s="21">
        <f t="shared" si="4"/>
        <v>96</v>
      </c>
      <c r="R46" s="21">
        <f t="shared" si="5"/>
        <v>67.199999999999989</v>
      </c>
      <c r="S46" s="8"/>
      <c r="T46" s="8"/>
      <c r="U46" s="8"/>
    </row>
    <row r="47" spans="1:21" s="4" customFormat="1" ht="9.9499999999999993" customHeight="1" x14ac:dyDescent="0.2">
      <c r="A47" s="2" t="s">
        <v>32</v>
      </c>
      <c r="B47" s="3">
        <v>40</v>
      </c>
      <c r="C47" s="39">
        <f t="shared" si="6"/>
        <v>80</v>
      </c>
      <c r="D47" s="8" t="s">
        <v>267</v>
      </c>
      <c r="E47" s="11" t="s">
        <v>186</v>
      </c>
      <c r="F47" s="11" t="s">
        <v>187</v>
      </c>
      <c r="G47" s="12">
        <v>4301070990</v>
      </c>
      <c r="H47" s="11">
        <v>4607111038494</v>
      </c>
      <c r="I47" s="13" t="s">
        <v>188</v>
      </c>
      <c r="J47" s="5">
        <f>VLOOKUP(E47,[1]Лист1!$A:$AF,6,0)</f>
        <v>0.7</v>
      </c>
      <c r="K47" s="6">
        <f>VLOOKUP(E47,[1]Лист1!$A:$AF,7,0)</f>
        <v>8</v>
      </c>
      <c r="L47" s="6" t="str">
        <f>VLOOKUP(E47,[1]Лист1!$A:$AF,11,0)</f>
        <v>12</v>
      </c>
      <c r="M47" s="6">
        <f>VLOOKUP(E47,[1]Лист1!$A:$AF,10,0)</f>
        <v>84</v>
      </c>
      <c r="N47" s="17">
        <f t="shared" si="1"/>
        <v>114</v>
      </c>
      <c r="O47" s="24">
        <f t="shared" si="2"/>
        <v>12</v>
      </c>
      <c r="P47" s="20">
        <f t="shared" si="3"/>
        <v>0.14285714285714285</v>
      </c>
      <c r="Q47" s="21">
        <f t="shared" si="4"/>
        <v>96</v>
      </c>
      <c r="R47" s="21">
        <f t="shared" si="5"/>
        <v>67.199999999999989</v>
      </c>
      <c r="S47" s="8"/>
      <c r="T47" s="8"/>
      <c r="U47" s="8"/>
    </row>
    <row r="48" spans="1:21" s="4" customFormat="1" ht="9.9499999999999993" customHeight="1" x14ac:dyDescent="0.2">
      <c r="A48" s="2" t="s">
        <v>34</v>
      </c>
      <c r="B48" s="3">
        <v>40</v>
      </c>
      <c r="C48" s="39">
        <f t="shared" si="6"/>
        <v>80</v>
      </c>
      <c r="D48" s="8" t="s">
        <v>267</v>
      </c>
      <c r="E48" s="11" t="s">
        <v>189</v>
      </c>
      <c r="F48" s="11" t="s">
        <v>190</v>
      </c>
      <c r="G48" s="12">
        <v>4301070921</v>
      </c>
      <c r="H48" s="11">
        <v>4607111035905</v>
      </c>
      <c r="I48" s="13" t="s">
        <v>191</v>
      </c>
      <c r="J48" s="5">
        <f>VLOOKUP(E48,[1]Лист1!$A:$AF,6,0)</f>
        <v>0.9</v>
      </c>
      <c r="K48" s="6">
        <f>VLOOKUP(E48,[1]Лист1!$A:$AF,7,0)</f>
        <v>8</v>
      </c>
      <c r="L48" s="6" t="str">
        <f>VLOOKUP(E48,[1]Лист1!$A:$AF,11,0)</f>
        <v>12</v>
      </c>
      <c r="M48" s="6">
        <f>VLOOKUP(E48,[1]Лист1!$A:$AF,10,0)</f>
        <v>84</v>
      </c>
      <c r="N48" s="17">
        <f t="shared" si="1"/>
        <v>89</v>
      </c>
      <c r="O48" s="24">
        <f t="shared" si="2"/>
        <v>12</v>
      </c>
      <c r="P48" s="20">
        <f t="shared" si="3"/>
        <v>0.14285714285714285</v>
      </c>
      <c r="Q48" s="21">
        <f t="shared" si="4"/>
        <v>96</v>
      </c>
      <c r="R48" s="21">
        <f t="shared" si="5"/>
        <v>86.4</v>
      </c>
      <c r="S48" s="8"/>
      <c r="T48" s="8"/>
      <c r="U48" s="8"/>
    </row>
    <row r="49" spans="1:21" s="4" customFormat="1" ht="9.9499999999999993" customHeight="1" x14ac:dyDescent="0.2">
      <c r="A49" s="2" t="s">
        <v>45</v>
      </c>
      <c r="B49" s="3">
        <v>40</v>
      </c>
      <c r="C49" s="39">
        <f t="shared" si="6"/>
        <v>80</v>
      </c>
      <c r="D49" s="8" t="s">
        <v>267</v>
      </c>
      <c r="E49" s="11" t="s">
        <v>192</v>
      </c>
      <c r="F49" s="11" t="s">
        <v>193</v>
      </c>
      <c r="G49" s="12">
        <v>4301135311</v>
      </c>
      <c r="H49" s="11">
        <v>4607111039095</v>
      </c>
      <c r="I49" s="13" t="s">
        <v>194</v>
      </c>
      <c r="J49" s="5">
        <f>VLOOKUP(E49,[1]Лист1!$A:$AF,6,0)</f>
        <v>0.25</v>
      </c>
      <c r="K49" s="6">
        <f>VLOOKUP(E49,[1]Лист1!$A:$AF,7,0)</f>
        <v>12</v>
      </c>
      <c r="L49" s="6" t="str">
        <f>VLOOKUP(E49,[1]Лист1!$A:$AF,11,0)</f>
        <v>14</v>
      </c>
      <c r="M49" s="6">
        <f>VLOOKUP(E49,[1]Лист1!$A:$AF,10,0)</f>
        <v>70</v>
      </c>
      <c r="N49" s="17">
        <f t="shared" si="1"/>
        <v>320</v>
      </c>
      <c r="O49" s="24">
        <f t="shared" si="2"/>
        <v>28</v>
      </c>
      <c r="P49" s="20">
        <f t="shared" si="3"/>
        <v>0.4</v>
      </c>
      <c r="Q49" s="21">
        <f t="shared" si="4"/>
        <v>336</v>
      </c>
      <c r="R49" s="21">
        <f t="shared" si="5"/>
        <v>84</v>
      </c>
      <c r="S49" s="8"/>
      <c r="T49" s="8"/>
      <c r="U49" s="8"/>
    </row>
    <row r="50" spans="1:21" s="4" customFormat="1" ht="9.9499999999999993" customHeight="1" x14ac:dyDescent="0.2">
      <c r="A50" s="2" t="s">
        <v>49</v>
      </c>
      <c r="B50" s="3">
        <v>40</v>
      </c>
      <c r="C50" s="39">
        <f t="shared" si="6"/>
        <v>80</v>
      </c>
      <c r="D50" s="8" t="s">
        <v>267</v>
      </c>
      <c r="E50" s="11" t="s">
        <v>195</v>
      </c>
      <c r="F50" s="11" t="s">
        <v>196</v>
      </c>
      <c r="G50" s="12">
        <v>4301135285</v>
      </c>
      <c r="H50" s="11">
        <v>4607111036407</v>
      </c>
      <c r="I50" s="13" t="s">
        <v>197</v>
      </c>
      <c r="J50" s="5">
        <f>VLOOKUP(E50,[1]Лист1!$A:$AF,6,0)</f>
        <v>0.3</v>
      </c>
      <c r="K50" s="6">
        <f>VLOOKUP(E50,[1]Лист1!$A:$AF,7,0)</f>
        <v>14</v>
      </c>
      <c r="L50" s="6" t="str">
        <f>VLOOKUP(E50,[1]Лист1!$A:$AF,11,0)</f>
        <v>14</v>
      </c>
      <c r="M50" s="6">
        <f>VLOOKUP(E50,[1]Лист1!$A:$AF,10,0)</f>
        <v>70</v>
      </c>
      <c r="N50" s="17">
        <f t="shared" si="1"/>
        <v>267</v>
      </c>
      <c r="O50" s="24">
        <f t="shared" si="2"/>
        <v>14</v>
      </c>
      <c r="P50" s="20">
        <f t="shared" si="3"/>
        <v>0.2</v>
      </c>
      <c r="Q50" s="21">
        <f t="shared" si="4"/>
        <v>196</v>
      </c>
      <c r="R50" s="21">
        <f t="shared" si="5"/>
        <v>58.8</v>
      </c>
      <c r="S50" s="8"/>
      <c r="T50" s="8"/>
      <c r="U50" s="8"/>
    </row>
    <row r="51" spans="1:21" s="4" customFormat="1" ht="9.9499999999999993" customHeight="1" x14ac:dyDescent="0.2">
      <c r="A51" s="2" t="s">
        <v>52</v>
      </c>
      <c r="B51" s="3">
        <v>40</v>
      </c>
      <c r="C51" s="39">
        <f t="shared" si="6"/>
        <v>80</v>
      </c>
      <c r="D51" s="8" t="s">
        <v>267</v>
      </c>
      <c r="E51" s="11" t="s">
        <v>198</v>
      </c>
      <c r="F51" s="11" t="s">
        <v>199</v>
      </c>
      <c r="G51" s="12">
        <v>4301135596</v>
      </c>
      <c r="H51" s="11">
        <v>4607111039613</v>
      </c>
      <c r="I51" s="13" t="s">
        <v>52</v>
      </c>
      <c r="J51" s="5">
        <f>VLOOKUP(E51,[1]Лист1!$A:$AF,6,0)</f>
        <v>0.09</v>
      </c>
      <c r="K51" s="6">
        <f>VLOOKUP(E51,[1]Лист1!$A:$AF,7,0)</f>
        <v>30</v>
      </c>
      <c r="L51" s="6" t="str">
        <f>VLOOKUP(E51,[1]Лист1!$A:$AF,11,0)</f>
        <v>14</v>
      </c>
      <c r="M51" s="6">
        <f>VLOOKUP(E51,[1]Лист1!$A:$AF,10,0)</f>
        <v>126</v>
      </c>
      <c r="N51" s="17">
        <f t="shared" si="1"/>
        <v>889</v>
      </c>
      <c r="O51" s="24">
        <f t="shared" si="2"/>
        <v>28</v>
      </c>
      <c r="P51" s="20">
        <f t="shared" si="3"/>
        <v>0.22222222222222221</v>
      </c>
      <c r="Q51" s="21">
        <f t="shared" si="4"/>
        <v>840</v>
      </c>
      <c r="R51" s="21">
        <f t="shared" si="5"/>
        <v>75.599999999999994</v>
      </c>
      <c r="S51" s="8"/>
      <c r="T51" s="8"/>
      <c r="U51" s="8"/>
    </row>
    <row r="52" spans="1:21" s="4" customFormat="1" ht="9.9499999999999993" customHeight="1" x14ac:dyDescent="0.2">
      <c r="A52" s="2" t="s">
        <v>1</v>
      </c>
      <c r="B52" s="3">
        <v>30</v>
      </c>
      <c r="C52" s="39">
        <f t="shared" si="6"/>
        <v>60</v>
      </c>
      <c r="D52" s="8" t="s">
        <v>267</v>
      </c>
      <c r="E52" s="11" t="s">
        <v>150</v>
      </c>
      <c r="F52" s="11" t="s">
        <v>151</v>
      </c>
      <c r="G52" s="12">
        <v>4301080153</v>
      </c>
      <c r="H52" s="11">
        <v>4607111036827</v>
      </c>
      <c r="I52" s="13" t="s">
        <v>152</v>
      </c>
      <c r="J52" s="5">
        <f>VLOOKUP(E52,[1]Лист1!$A:$AF,6,0)</f>
        <v>1</v>
      </c>
      <c r="K52" s="6">
        <f>VLOOKUP(E52,[1]Лист1!$A:$AF,7,0)</f>
        <v>5</v>
      </c>
      <c r="L52" s="6" t="str">
        <f>VLOOKUP(E52,[1]Лист1!$A:$AF,11,0)</f>
        <v>12</v>
      </c>
      <c r="M52" s="6">
        <f>VLOOKUP(E52,[1]Лист1!$A:$AF,10,0)</f>
        <v>144</v>
      </c>
      <c r="N52" s="17">
        <f t="shared" si="1"/>
        <v>60</v>
      </c>
      <c r="O52" s="24">
        <f t="shared" ref="O52" si="7">MROUND(N52,K52*L52)/K52</f>
        <v>12</v>
      </c>
      <c r="P52" s="20">
        <f t="shared" ref="P52" si="8">O52/M52</f>
        <v>8.3333333333333329E-2</v>
      </c>
      <c r="Q52" s="21">
        <f t="shared" ref="Q52" si="9">O52*K52</f>
        <v>60</v>
      </c>
      <c r="R52" s="21">
        <f t="shared" ref="R52" si="10">Q52*J52</f>
        <v>60</v>
      </c>
      <c r="S52" s="8"/>
      <c r="T52" s="8"/>
      <c r="U52" s="8"/>
    </row>
    <row r="53" spans="1:21" s="4" customFormat="1" ht="9.9499999999999993" customHeight="1" x14ac:dyDescent="0.2">
      <c r="A53" s="2" t="s">
        <v>5</v>
      </c>
      <c r="B53" s="3">
        <v>30</v>
      </c>
      <c r="C53" s="39">
        <f t="shared" si="6"/>
        <v>60</v>
      </c>
      <c r="D53" s="8" t="s">
        <v>267</v>
      </c>
      <c r="E53" s="11" t="s">
        <v>200</v>
      </c>
      <c r="F53" s="11" t="s">
        <v>201</v>
      </c>
      <c r="G53" s="12">
        <v>4301135584</v>
      </c>
      <c r="H53" s="11">
        <v>4607111033659</v>
      </c>
      <c r="I53" s="13" t="s">
        <v>202</v>
      </c>
      <c r="J53" s="5">
        <f>VLOOKUP(E53,[1]Лист1!$A:$AF,6,0)</f>
        <v>0.3</v>
      </c>
      <c r="K53" s="6">
        <f>VLOOKUP(E53,[1]Лист1!$A:$AF,7,0)</f>
        <v>12</v>
      </c>
      <c r="L53" s="6" t="str">
        <f>VLOOKUP(E53,[1]Лист1!$A:$AF,11,0)</f>
        <v>14</v>
      </c>
      <c r="M53" s="6">
        <f>VLOOKUP(E53,[1]Лист1!$A:$AF,10,0)</f>
        <v>70</v>
      </c>
      <c r="N53" s="17">
        <f t="shared" si="1"/>
        <v>200</v>
      </c>
      <c r="O53" s="24">
        <f t="shared" si="2"/>
        <v>14</v>
      </c>
      <c r="P53" s="20">
        <f t="shared" si="3"/>
        <v>0.2</v>
      </c>
      <c r="Q53" s="21">
        <f t="shared" si="4"/>
        <v>168</v>
      </c>
      <c r="R53" s="21">
        <f t="shared" si="5"/>
        <v>50.4</v>
      </c>
      <c r="S53" s="8"/>
      <c r="T53" s="8"/>
      <c r="U53" s="8"/>
    </row>
    <row r="54" spans="1:21" s="4" customFormat="1" ht="9.9499999999999993" customHeight="1" x14ac:dyDescent="0.2">
      <c r="A54" s="2" t="s">
        <v>59</v>
      </c>
      <c r="B54" s="3">
        <v>30</v>
      </c>
      <c r="C54" s="39">
        <f t="shared" si="6"/>
        <v>60</v>
      </c>
      <c r="D54" s="8" t="s">
        <v>267</v>
      </c>
      <c r="E54" s="11" t="s">
        <v>203</v>
      </c>
      <c r="F54" s="11" t="s">
        <v>204</v>
      </c>
      <c r="G54" s="12">
        <v>4301071044</v>
      </c>
      <c r="H54" s="11">
        <v>4607111039385</v>
      </c>
      <c r="I54" s="13" t="s">
        <v>205</v>
      </c>
      <c r="J54" s="5">
        <f>VLOOKUP(E54,[1]Лист1!$A:$AF,6,0)</f>
        <v>0.7</v>
      </c>
      <c r="K54" s="6">
        <f>VLOOKUP(E54,[1]Лист1!$A:$AF,7,0)</f>
        <v>10</v>
      </c>
      <c r="L54" s="6" t="str">
        <f>VLOOKUP(E54,[1]Лист1!$A:$AF,11,0)</f>
        <v>12</v>
      </c>
      <c r="M54" s="6">
        <f>VLOOKUP(E54,[1]Лист1!$A:$AF,10,0)</f>
        <v>84</v>
      </c>
      <c r="N54" s="17">
        <f t="shared" si="1"/>
        <v>86</v>
      </c>
      <c r="O54" s="24">
        <f t="shared" si="2"/>
        <v>12</v>
      </c>
      <c r="P54" s="20">
        <f t="shared" si="3"/>
        <v>0.14285714285714285</v>
      </c>
      <c r="Q54" s="21">
        <f t="shared" si="4"/>
        <v>120</v>
      </c>
      <c r="R54" s="21">
        <f t="shared" si="5"/>
        <v>84</v>
      </c>
      <c r="S54" s="8"/>
      <c r="T54" s="8"/>
      <c r="U54" s="8"/>
    </row>
    <row r="55" spans="1:21" s="4" customFormat="1" ht="9.9499999999999993" customHeight="1" x14ac:dyDescent="0.2">
      <c r="A55" s="2" t="s">
        <v>63</v>
      </c>
      <c r="B55" s="3">
        <v>30</v>
      </c>
      <c r="C55" s="39">
        <f t="shared" si="6"/>
        <v>60</v>
      </c>
      <c r="D55" s="8" t="s">
        <v>267</v>
      </c>
      <c r="E55" s="11" t="s">
        <v>206</v>
      </c>
      <c r="F55" s="11" t="s">
        <v>207</v>
      </c>
      <c r="G55" s="12">
        <v>4301071031</v>
      </c>
      <c r="H55" s="11">
        <v>4607111038982</v>
      </c>
      <c r="I55" s="13" t="s">
        <v>208</v>
      </c>
      <c r="J55" s="5">
        <f>VLOOKUP(E55,[1]Лист1!$A:$AF,6,0)</f>
        <v>0.7</v>
      </c>
      <c r="K55" s="6">
        <f>VLOOKUP(E55,[1]Лист1!$A:$AF,7,0)</f>
        <v>10</v>
      </c>
      <c r="L55" s="6" t="str">
        <f>VLOOKUP(E55,[1]Лист1!$A:$AF,11,0)</f>
        <v>12</v>
      </c>
      <c r="M55" s="6">
        <f>VLOOKUP(E55,[1]Лист1!$A:$AF,10,0)</f>
        <v>84</v>
      </c>
      <c r="N55" s="17">
        <f t="shared" si="1"/>
        <v>86</v>
      </c>
      <c r="O55" s="24">
        <f t="shared" si="2"/>
        <v>12</v>
      </c>
      <c r="P55" s="20">
        <f t="shared" si="3"/>
        <v>0.14285714285714285</v>
      </c>
      <c r="Q55" s="21">
        <f t="shared" si="4"/>
        <v>120</v>
      </c>
      <c r="R55" s="21">
        <f t="shared" si="5"/>
        <v>84</v>
      </c>
      <c r="S55" s="8"/>
      <c r="T55" s="8"/>
      <c r="U55" s="8"/>
    </row>
    <row r="56" spans="1:21" s="4" customFormat="1" ht="9.9499999999999993" customHeight="1" x14ac:dyDescent="0.2">
      <c r="A56" s="2" t="s">
        <v>35</v>
      </c>
      <c r="B56" s="3">
        <v>30</v>
      </c>
      <c r="C56" s="39">
        <f t="shared" si="6"/>
        <v>60</v>
      </c>
      <c r="D56" s="8" t="s">
        <v>267</v>
      </c>
      <c r="E56" s="11" t="s">
        <v>209</v>
      </c>
      <c r="F56" s="11" t="s">
        <v>210</v>
      </c>
      <c r="G56" s="12">
        <v>4301070917</v>
      </c>
      <c r="H56" s="11">
        <v>4607111035912</v>
      </c>
      <c r="I56" s="13" t="s">
        <v>211</v>
      </c>
      <c r="J56" s="5">
        <f>VLOOKUP(E56,[1]Лист1!$A:$AF,6,0)</f>
        <v>0.43</v>
      </c>
      <c r="K56" s="6">
        <f>VLOOKUP(E56,[1]Лист1!$A:$AF,7,0)</f>
        <v>16</v>
      </c>
      <c r="L56" s="6" t="str">
        <f>VLOOKUP(E56,[1]Лист1!$A:$AF,11,0)</f>
        <v>12</v>
      </c>
      <c r="M56" s="6">
        <f>VLOOKUP(E56,[1]Лист1!$A:$AF,10,0)</f>
        <v>84</v>
      </c>
      <c r="N56" s="17">
        <f t="shared" si="1"/>
        <v>140</v>
      </c>
      <c r="O56" s="24">
        <f t="shared" si="2"/>
        <v>12</v>
      </c>
      <c r="P56" s="20">
        <f t="shared" si="3"/>
        <v>0.14285714285714285</v>
      </c>
      <c r="Q56" s="21">
        <f t="shared" si="4"/>
        <v>192</v>
      </c>
      <c r="R56" s="21">
        <f t="shared" si="5"/>
        <v>82.56</v>
      </c>
      <c r="S56" s="8"/>
      <c r="T56" s="8"/>
      <c r="U56" s="8"/>
    </row>
    <row r="57" spans="1:21" s="4" customFormat="1" ht="9.9499999999999993" customHeight="1" x14ac:dyDescent="0.2">
      <c r="A57" s="2" t="s">
        <v>10</v>
      </c>
      <c r="B57" s="3">
        <v>20</v>
      </c>
      <c r="C57" s="39">
        <f t="shared" si="6"/>
        <v>40</v>
      </c>
      <c r="D57" s="8" t="s">
        <v>267</v>
      </c>
      <c r="E57" s="11" t="s">
        <v>212</v>
      </c>
      <c r="F57" s="11" t="s">
        <v>213</v>
      </c>
      <c r="G57" s="12">
        <v>4301136042</v>
      </c>
      <c r="H57" s="11">
        <v>4607025784012</v>
      </c>
      <c r="I57" s="13" t="s">
        <v>214</v>
      </c>
      <c r="J57" s="5">
        <f>VLOOKUP(E57,[1]Лист1!$A:$AF,6,0)</f>
        <v>0.09</v>
      </c>
      <c r="K57" s="6">
        <f>VLOOKUP(E57,[1]Лист1!$A:$AF,7,0)</f>
        <v>24</v>
      </c>
      <c r="L57" s="6" t="str">
        <f>VLOOKUP(E57,[1]Лист1!$A:$AF,11,0)</f>
        <v>14</v>
      </c>
      <c r="M57" s="6">
        <f>VLOOKUP(E57,[1]Лист1!$A:$AF,10,0)</f>
        <v>126</v>
      </c>
      <c r="N57" s="17">
        <f t="shared" si="1"/>
        <v>444</v>
      </c>
      <c r="O57" s="24">
        <f t="shared" si="2"/>
        <v>14</v>
      </c>
      <c r="P57" s="20">
        <f t="shared" si="3"/>
        <v>0.1111111111111111</v>
      </c>
      <c r="Q57" s="21">
        <f t="shared" si="4"/>
        <v>336</v>
      </c>
      <c r="R57" s="21">
        <f t="shared" si="5"/>
        <v>30.24</v>
      </c>
      <c r="S57" s="8"/>
      <c r="T57" s="8"/>
      <c r="U57" s="8"/>
    </row>
    <row r="58" spans="1:21" s="4" customFormat="1" ht="9.9499999999999993" customHeight="1" x14ac:dyDescent="0.2">
      <c r="A58" s="2" t="s">
        <v>62</v>
      </c>
      <c r="B58" s="3">
        <v>20</v>
      </c>
      <c r="C58" s="39">
        <f t="shared" si="6"/>
        <v>40</v>
      </c>
      <c r="D58" s="8" t="s">
        <v>267</v>
      </c>
      <c r="E58" s="11" t="s">
        <v>215</v>
      </c>
      <c r="F58" s="11" t="s">
        <v>216</v>
      </c>
      <c r="G58" s="12">
        <v>4301071046</v>
      </c>
      <c r="H58" s="11">
        <v>4607111039354</v>
      </c>
      <c r="I58" s="13" t="s">
        <v>217</v>
      </c>
      <c r="J58" s="5">
        <f>VLOOKUP(E58,[1]Лист1!$A:$AF,6,0)</f>
        <v>0.4</v>
      </c>
      <c r="K58" s="6">
        <f>VLOOKUP(E58,[1]Лист1!$A:$AF,7,0)</f>
        <v>16</v>
      </c>
      <c r="L58" s="6" t="str">
        <f>VLOOKUP(E58,[1]Лист1!$A:$AF,11,0)</f>
        <v>12</v>
      </c>
      <c r="M58" s="6">
        <f>VLOOKUP(E58,[1]Лист1!$A:$AF,10,0)</f>
        <v>84</v>
      </c>
      <c r="N58" s="17">
        <f t="shared" si="1"/>
        <v>100</v>
      </c>
      <c r="O58" s="24">
        <f t="shared" si="2"/>
        <v>12</v>
      </c>
      <c r="P58" s="20">
        <f t="shared" si="3"/>
        <v>0.14285714285714285</v>
      </c>
      <c r="Q58" s="21">
        <f t="shared" si="4"/>
        <v>192</v>
      </c>
      <c r="R58" s="21">
        <f t="shared" si="5"/>
        <v>76.800000000000011</v>
      </c>
      <c r="S58" s="8"/>
      <c r="T58" s="8"/>
      <c r="U58" s="8"/>
    </row>
    <row r="59" spans="1:21" s="4" customFormat="1" ht="9.9499999999999993" customHeight="1" x14ac:dyDescent="0.2">
      <c r="A59" s="2" t="s">
        <v>27</v>
      </c>
      <c r="B59" s="3">
        <v>20</v>
      </c>
      <c r="C59" s="39">
        <f t="shared" si="6"/>
        <v>40</v>
      </c>
      <c r="D59" s="8" t="s">
        <v>267</v>
      </c>
      <c r="E59" s="11" t="s">
        <v>218</v>
      </c>
      <c r="F59" s="11" t="s">
        <v>219</v>
      </c>
      <c r="G59" s="12">
        <v>4301070959</v>
      </c>
      <c r="H59" s="11">
        <v>4607111038616</v>
      </c>
      <c r="I59" s="13" t="s">
        <v>220</v>
      </c>
      <c r="J59" s="5">
        <f>VLOOKUP(E59,[1]Лист1!$A:$AF,6,0)</f>
        <v>0.4</v>
      </c>
      <c r="K59" s="6">
        <f>VLOOKUP(E59,[1]Лист1!$A:$AF,7,0)</f>
        <v>16</v>
      </c>
      <c r="L59" s="6" t="str">
        <f>VLOOKUP(E59,[1]Лист1!$A:$AF,11,0)</f>
        <v>12</v>
      </c>
      <c r="M59" s="6">
        <f>VLOOKUP(E59,[1]Лист1!$A:$AF,10,0)</f>
        <v>84</v>
      </c>
      <c r="N59" s="17">
        <f t="shared" si="1"/>
        <v>100</v>
      </c>
      <c r="O59" s="24">
        <f t="shared" si="2"/>
        <v>12</v>
      </c>
      <c r="P59" s="20">
        <f t="shared" si="3"/>
        <v>0.14285714285714285</v>
      </c>
      <c r="Q59" s="21">
        <f t="shared" si="4"/>
        <v>192</v>
      </c>
      <c r="R59" s="21">
        <f t="shared" si="5"/>
        <v>76.800000000000011</v>
      </c>
      <c r="S59" s="8"/>
      <c r="T59" s="8"/>
      <c r="U59" s="8"/>
    </row>
    <row r="60" spans="1:21" s="4" customFormat="1" ht="9.9499999999999993" customHeight="1" x14ac:dyDescent="0.2">
      <c r="A60" s="2" t="s">
        <v>28</v>
      </c>
      <c r="B60" s="3">
        <v>20</v>
      </c>
      <c r="C60" s="39">
        <f t="shared" si="6"/>
        <v>40</v>
      </c>
      <c r="D60" s="8" t="s">
        <v>267</v>
      </c>
      <c r="E60" s="11" t="s">
        <v>221</v>
      </c>
      <c r="F60" s="11" t="s">
        <v>222</v>
      </c>
      <c r="G60" s="12">
        <v>4301070962</v>
      </c>
      <c r="H60" s="11">
        <v>4607111038609</v>
      </c>
      <c r="I60" s="13" t="s">
        <v>223</v>
      </c>
      <c r="J60" s="5">
        <f>VLOOKUP(E60,[1]Лист1!$A:$AF,6,0)</f>
        <v>0.4</v>
      </c>
      <c r="K60" s="6">
        <f>VLOOKUP(E60,[1]Лист1!$A:$AF,7,0)</f>
        <v>16</v>
      </c>
      <c r="L60" s="6" t="str">
        <f>VLOOKUP(E60,[1]Лист1!$A:$AF,11,0)</f>
        <v>12</v>
      </c>
      <c r="M60" s="6">
        <f>VLOOKUP(E60,[1]Лист1!$A:$AF,10,0)</f>
        <v>84</v>
      </c>
      <c r="N60" s="17">
        <f t="shared" si="1"/>
        <v>100</v>
      </c>
      <c r="O60" s="24">
        <f t="shared" si="2"/>
        <v>12</v>
      </c>
      <c r="P60" s="20">
        <f t="shared" si="3"/>
        <v>0.14285714285714285</v>
      </c>
      <c r="Q60" s="21">
        <f t="shared" si="4"/>
        <v>192</v>
      </c>
      <c r="R60" s="21">
        <f t="shared" si="5"/>
        <v>76.800000000000011</v>
      </c>
      <c r="S60" s="8"/>
      <c r="T60" s="8"/>
      <c r="U60" s="8"/>
    </row>
    <row r="61" spans="1:21" s="4" customFormat="1" ht="9.9499999999999993" customHeight="1" x14ac:dyDescent="0.2">
      <c r="A61" s="2" t="s">
        <v>33</v>
      </c>
      <c r="B61" s="3">
        <v>20</v>
      </c>
      <c r="C61" s="39">
        <f t="shared" si="6"/>
        <v>40</v>
      </c>
      <c r="D61" s="8" t="s">
        <v>267</v>
      </c>
      <c r="E61" s="11" t="s">
        <v>224</v>
      </c>
      <c r="F61" s="11" t="s">
        <v>225</v>
      </c>
      <c r="G61" s="12">
        <v>4301070948</v>
      </c>
      <c r="H61" s="11">
        <v>4607111037022</v>
      </c>
      <c r="I61" s="13" t="s">
        <v>226</v>
      </c>
      <c r="J61" s="5">
        <f>VLOOKUP(E61,[1]Лист1!$A:$AF,6,0)</f>
        <v>0.7</v>
      </c>
      <c r="K61" s="6">
        <f>VLOOKUP(E61,[1]Лист1!$A:$AF,7,0)</f>
        <v>8</v>
      </c>
      <c r="L61" s="6" t="str">
        <f>VLOOKUP(E61,[1]Лист1!$A:$AF,11,0)</f>
        <v>12</v>
      </c>
      <c r="M61" s="6">
        <f>VLOOKUP(E61,[1]Лист1!$A:$AF,10,0)</f>
        <v>84</v>
      </c>
      <c r="N61" s="17">
        <f t="shared" si="1"/>
        <v>57</v>
      </c>
      <c r="O61" s="24">
        <f t="shared" si="2"/>
        <v>12</v>
      </c>
      <c r="P61" s="20">
        <f t="shared" si="3"/>
        <v>0.14285714285714285</v>
      </c>
      <c r="Q61" s="21">
        <f t="shared" si="4"/>
        <v>96</v>
      </c>
      <c r="R61" s="21">
        <f t="shared" si="5"/>
        <v>67.199999999999989</v>
      </c>
      <c r="S61" s="8"/>
      <c r="T61" s="8"/>
      <c r="U61" s="8"/>
    </row>
    <row r="62" spans="1:21" s="4" customFormat="1" ht="9.9499999999999993" customHeight="1" x14ac:dyDescent="0.2">
      <c r="A62" s="2" t="s">
        <v>24</v>
      </c>
      <c r="B62" s="3">
        <v>15</v>
      </c>
      <c r="C62" s="39">
        <f t="shared" si="6"/>
        <v>30</v>
      </c>
      <c r="D62" s="8" t="s">
        <v>267</v>
      </c>
      <c r="E62" s="11" t="s">
        <v>227</v>
      </c>
      <c r="F62" s="11" t="s">
        <v>228</v>
      </c>
      <c r="G62" s="12">
        <v>4301135570</v>
      </c>
      <c r="H62" s="11">
        <v>4607111035806</v>
      </c>
      <c r="I62" s="13" t="s">
        <v>229</v>
      </c>
      <c r="J62" s="5">
        <f>VLOOKUP(E62,[1]Лист1!$A:$AF,6,0)</f>
        <v>0.25</v>
      </c>
      <c r="K62" s="6">
        <f>VLOOKUP(E62,[1]Лист1!$A:$AF,7,0)</f>
        <v>12</v>
      </c>
      <c r="L62" s="6" t="str">
        <f>VLOOKUP(E62,[1]Лист1!$A:$AF,11,0)</f>
        <v>14</v>
      </c>
      <c r="M62" s="6">
        <f>VLOOKUP(E62,[1]Лист1!$A:$AF,10,0)</f>
        <v>70</v>
      </c>
      <c r="N62" s="17">
        <f t="shared" si="1"/>
        <v>120</v>
      </c>
      <c r="O62" s="24">
        <f t="shared" si="2"/>
        <v>14</v>
      </c>
      <c r="P62" s="20">
        <f t="shared" si="3"/>
        <v>0.2</v>
      </c>
      <c r="Q62" s="21">
        <f t="shared" si="4"/>
        <v>168</v>
      </c>
      <c r="R62" s="21">
        <f t="shared" si="5"/>
        <v>42</v>
      </c>
      <c r="S62" s="8"/>
      <c r="T62" s="8"/>
      <c r="U62" s="8"/>
    </row>
    <row r="63" spans="1:21" s="4" customFormat="1" ht="9.9499999999999993" customHeight="1" x14ac:dyDescent="0.2">
      <c r="A63" s="2" t="s">
        <v>58</v>
      </c>
      <c r="B63" s="3">
        <v>15</v>
      </c>
      <c r="C63" s="39">
        <f t="shared" si="6"/>
        <v>30</v>
      </c>
      <c r="D63" s="26" t="s">
        <v>269</v>
      </c>
      <c r="E63" s="11" t="s">
        <v>230</v>
      </c>
      <c r="F63" s="11" t="s">
        <v>231</v>
      </c>
      <c r="G63" s="12">
        <v>4301071032</v>
      </c>
      <c r="H63" s="11">
        <v>4607111038999</v>
      </c>
      <c r="I63" s="13" t="s">
        <v>232</v>
      </c>
      <c r="J63" s="5">
        <f>VLOOKUP(E63,[1]Лист1!$A:$AF,6,0)</f>
        <v>0.4</v>
      </c>
      <c r="K63" s="6">
        <f>VLOOKUP(E63,[1]Лист1!$A:$AF,7,0)</f>
        <v>16</v>
      </c>
      <c r="L63" s="6" t="str">
        <f>VLOOKUP(E63,[1]Лист1!$A:$AF,11,0)</f>
        <v>12</v>
      </c>
      <c r="M63" s="6">
        <f>VLOOKUP(E63,[1]Лист1!$A:$AF,10,0)</f>
        <v>84</v>
      </c>
      <c r="N63" s="17">
        <f t="shared" si="1"/>
        <v>75</v>
      </c>
      <c r="O63" s="25">
        <f t="shared" si="2"/>
        <v>0</v>
      </c>
      <c r="P63" s="22">
        <f t="shared" si="3"/>
        <v>0</v>
      </c>
      <c r="Q63" s="23">
        <f t="shared" si="4"/>
        <v>0</v>
      </c>
      <c r="R63" s="23">
        <f t="shared" si="5"/>
        <v>0</v>
      </c>
      <c r="S63" s="8"/>
      <c r="T63" s="8"/>
      <c r="U63" s="8"/>
    </row>
    <row r="64" spans="1:21" s="4" customFormat="1" ht="9.9499999999999993" customHeight="1" x14ac:dyDescent="0.2">
      <c r="A64" s="2" t="s">
        <v>60</v>
      </c>
      <c r="B64" s="3">
        <v>10</v>
      </c>
      <c r="C64" s="39">
        <f t="shared" si="6"/>
        <v>20</v>
      </c>
      <c r="D64" s="26" t="s">
        <v>269</v>
      </c>
      <c r="E64" s="11" t="s">
        <v>233</v>
      </c>
      <c r="F64" s="11" t="s">
        <v>234</v>
      </c>
      <c r="G64" s="12">
        <v>4301071045</v>
      </c>
      <c r="H64" s="11">
        <v>4607111039392</v>
      </c>
      <c r="I64" s="13" t="s">
        <v>235</v>
      </c>
      <c r="J64" s="5">
        <f>VLOOKUP(E64,[1]Лист1!$A:$AF,6,0)</f>
        <v>0.4</v>
      </c>
      <c r="K64" s="6">
        <f>VLOOKUP(E64,[1]Лист1!$A:$AF,7,0)</f>
        <v>16</v>
      </c>
      <c r="L64" s="6" t="str">
        <f>VLOOKUP(E64,[1]Лист1!$A:$AF,11,0)</f>
        <v>12</v>
      </c>
      <c r="M64" s="6">
        <f>VLOOKUP(E64,[1]Лист1!$A:$AF,10,0)</f>
        <v>84</v>
      </c>
      <c r="N64" s="17">
        <f t="shared" si="1"/>
        <v>50</v>
      </c>
      <c r="O64" s="25">
        <f t="shared" si="2"/>
        <v>0</v>
      </c>
      <c r="P64" s="22">
        <f t="shared" si="3"/>
        <v>0</v>
      </c>
      <c r="Q64" s="23">
        <f t="shared" si="4"/>
        <v>0</v>
      </c>
      <c r="R64" s="23">
        <f t="shared" si="5"/>
        <v>0</v>
      </c>
      <c r="S64" s="8"/>
      <c r="T64" s="8"/>
      <c r="U64" s="8"/>
    </row>
    <row r="65" spans="1:21" s="4" customFormat="1" ht="9.9499999999999993" customHeight="1" x14ac:dyDescent="0.2">
      <c r="A65" s="2" t="s">
        <v>29</v>
      </c>
      <c r="B65" s="3">
        <v>10</v>
      </c>
      <c r="C65" s="39">
        <f t="shared" si="6"/>
        <v>20</v>
      </c>
      <c r="D65" s="26" t="s">
        <v>269</v>
      </c>
      <c r="E65" s="11" t="s">
        <v>236</v>
      </c>
      <c r="F65" s="11" t="s">
        <v>237</v>
      </c>
      <c r="G65" s="12">
        <v>4301070963</v>
      </c>
      <c r="H65" s="11">
        <v>4607111038630</v>
      </c>
      <c r="I65" s="13" t="s">
        <v>238</v>
      </c>
      <c r="J65" s="5">
        <f>VLOOKUP(E65,[1]Лист1!$A:$AF,6,0)</f>
        <v>0.7</v>
      </c>
      <c r="K65" s="6">
        <f>VLOOKUP(E65,[1]Лист1!$A:$AF,7,0)</f>
        <v>8</v>
      </c>
      <c r="L65" s="6" t="str">
        <f>VLOOKUP(E65,[1]Лист1!$A:$AF,11,0)</f>
        <v>12</v>
      </c>
      <c r="M65" s="6">
        <f>VLOOKUP(E65,[1]Лист1!$A:$AF,10,0)</f>
        <v>84</v>
      </c>
      <c r="N65" s="17">
        <f t="shared" si="1"/>
        <v>29</v>
      </c>
      <c r="O65" s="25">
        <f t="shared" si="2"/>
        <v>0</v>
      </c>
      <c r="P65" s="22">
        <f t="shared" si="3"/>
        <v>0</v>
      </c>
      <c r="Q65" s="23">
        <f t="shared" si="4"/>
        <v>0</v>
      </c>
      <c r="R65" s="23">
        <f t="shared" si="5"/>
        <v>0</v>
      </c>
      <c r="S65" s="8"/>
      <c r="T65" s="8"/>
      <c r="U65" s="8"/>
    </row>
    <row r="66" spans="1:21" s="4" customFormat="1" ht="9.9499999999999993" customHeight="1" x14ac:dyDescent="0.2">
      <c r="A66" s="2" t="s">
        <v>39</v>
      </c>
      <c r="B66" s="3">
        <v>10</v>
      </c>
      <c r="C66" s="39">
        <f t="shared" si="6"/>
        <v>20</v>
      </c>
      <c r="D66" s="8" t="s">
        <v>267</v>
      </c>
      <c r="E66" s="11" t="s">
        <v>239</v>
      </c>
      <c r="F66" s="11" t="s">
        <v>240</v>
      </c>
      <c r="G66" s="12">
        <v>4301071054</v>
      </c>
      <c r="H66" s="11">
        <v>4607111035639</v>
      </c>
      <c r="I66" s="13" t="s">
        <v>241</v>
      </c>
      <c r="J66" s="5">
        <f>VLOOKUP(E66,[1]Лист1!$A:$AF,6,0)</f>
        <v>0.2</v>
      </c>
      <c r="K66" s="6">
        <f>VLOOKUP(E66,[1]Лист1!$A:$AF,7,0)</f>
        <v>8</v>
      </c>
      <c r="L66" s="6" t="str">
        <f>VLOOKUP(E66,[1]Лист1!$A:$AF,11,0)</f>
        <v>6</v>
      </c>
      <c r="M66" s="6">
        <f>VLOOKUP(E66,[1]Лист1!$A:$AF,10,0)</f>
        <v>72</v>
      </c>
      <c r="N66" s="17">
        <f t="shared" si="1"/>
        <v>100</v>
      </c>
      <c r="O66" s="24">
        <f t="shared" si="2"/>
        <v>12</v>
      </c>
      <c r="P66" s="20">
        <f t="shared" si="3"/>
        <v>0.16666666666666666</v>
      </c>
      <c r="Q66" s="21">
        <f t="shared" si="4"/>
        <v>96</v>
      </c>
      <c r="R66" s="21">
        <f t="shared" si="5"/>
        <v>19.200000000000003</v>
      </c>
      <c r="S66" s="8"/>
      <c r="T66" s="8"/>
      <c r="U66" s="8"/>
    </row>
    <row r="67" spans="1:21" s="4" customFormat="1" ht="9.9499999999999993" customHeight="1" x14ac:dyDescent="0.2">
      <c r="A67" s="2" t="s">
        <v>40</v>
      </c>
      <c r="B67" s="3">
        <v>10</v>
      </c>
      <c r="C67" s="39">
        <f t="shared" si="6"/>
        <v>20</v>
      </c>
      <c r="D67" s="8" t="s">
        <v>267</v>
      </c>
      <c r="E67" s="11" t="s">
        <v>242</v>
      </c>
      <c r="F67" s="11" t="s">
        <v>243</v>
      </c>
      <c r="G67" s="12">
        <v>4301135540</v>
      </c>
      <c r="H67" s="11">
        <v>4607111035646</v>
      </c>
      <c r="I67" s="13" t="s">
        <v>244</v>
      </c>
      <c r="J67" s="5">
        <f>VLOOKUP(E67,[1]Лист1!$A:$AF,6,0)</f>
        <v>0.2</v>
      </c>
      <c r="K67" s="6">
        <f>VLOOKUP(E67,[1]Лист1!$A:$AF,7,0)</f>
        <v>8</v>
      </c>
      <c r="L67" s="6" t="str">
        <f>VLOOKUP(E67,[1]Лист1!$A:$AF,11,0)</f>
        <v>6</v>
      </c>
      <c r="M67" s="6">
        <f>VLOOKUP(E67,[1]Лист1!$A:$AF,10,0)</f>
        <v>72</v>
      </c>
      <c r="N67" s="17">
        <f t="shared" si="1"/>
        <v>100</v>
      </c>
      <c r="O67" s="24">
        <f t="shared" si="2"/>
        <v>12</v>
      </c>
      <c r="P67" s="20">
        <f t="shared" si="3"/>
        <v>0.16666666666666666</v>
      </c>
      <c r="Q67" s="21">
        <f t="shared" si="4"/>
        <v>96</v>
      </c>
      <c r="R67" s="21">
        <f t="shared" si="5"/>
        <v>19.200000000000003</v>
      </c>
      <c r="S67" s="8"/>
      <c r="T67" s="8"/>
      <c r="U67" s="8"/>
    </row>
    <row r="68" spans="1:21" s="14" customFormat="1" ht="12.75" customHeight="1" x14ac:dyDescent="0.2">
      <c r="A68" s="1"/>
      <c r="B68" s="3"/>
      <c r="C68" s="39"/>
      <c r="D68" s="8"/>
      <c r="E68" s="8"/>
      <c r="F68" s="8"/>
      <c r="G68" s="8"/>
      <c r="H68" s="8"/>
      <c r="I68" s="8"/>
      <c r="J68" s="10"/>
      <c r="K68" s="8"/>
      <c r="L68" s="8"/>
      <c r="M68" s="8"/>
      <c r="N68" s="17"/>
      <c r="O68" s="24"/>
      <c r="P68" s="18"/>
      <c r="Q68" s="17"/>
      <c r="R68" s="17"/>
      <c r="S68" s="8"/>
      <c r="T68" s="8"/>
      <c r="U68" s="8"/>
    </row>
    <row r="69" spans="1:21" x14ac:dyDescent="0.2">
      <c r="A69" s="15"/>
      <c r="B69" s="3"/>
      <c r="C69" s="39"/>
    </row>
  </sheetData>
  <autoFilter ref="A2:R67" xr:uid="{6E0BB869-05F6-42D8-B541-980B5FB11ACC}"/>
  <mergeCells count="2">
    <mergeCell ref="A2:A4"/>
    <mergeCell ref="O2:O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Первых Владислав Михайлович</dc:creator>
  <cp:lastModifiedBy>Uaer4</cp:lastModifiedBy>
  <dcterms:created xsi:type="dcterms:W3CDTF">2025-03-26T06:50:47Z</dcterms:created>
  <dcterms:modified xsi:type="dcterms:W3CDTF">2025-03-28T11:46:28Z</dcterms:modified>
</cp:coreProperties>
</file>