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106" i="1" l="1"/>
  <c r="W97" i="1"/>
  <c r="W74" i="1"/>
  <c r="W72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Y53" i="1" s="1"/>
  <c r="W54" i="1"/>
  <c r="Y54" i="1" s="1"/>
  <c r="W55" i="1"/>
  <c r="W56" i="1"/>
  <c r="W57" i="1"/>
  <c r="W58" i="1"/>
  <c r="W59" i="1"/>
  <c r="W60" i="1"/>
  <c r="W61" i="1"/>
  <c r="W62" i="1"/>
  <c r="W63" i="1"/>
  <c r="W64" i="1"/>
  <c r="Z64" i="1" s="1"/>
  <c r="W65" i="1"/>
  <c r="W66" i="1"/>
  <c r="W67" i="1"/>
  <c r="W68" i="1"/>
  <c r="W69" i="1"/>
  <c r="W70" i="1"/>
  <c r="W71" i="1"/>
  <c r="W73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8" i="1"/>
  <c r="W99" i="1"/>
  <c r="W100" i="1"/>
  <c r="W101" i="1"/>
  <c r="W102" i="1"/>
  <c r="W103" i="1"/>
  <c r="W104" i="1"/>
  <c r="W105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7" i="1"/>
  <c r="N1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Y20" i="1" l="1"/>
  <c r="Y64" i="1"/>
  <c r="Z54" i="1"/>
  <c r="AB6" i="1"/>
  <c r="AC6" i="1"/>
  <c r="AD6" i="1"/>
  <c r="AE6" i="1"/>
  <c r="AF6" i="1"/>
  <c r="AG6" i="1"/>
  <c r="AH6" i="1"/>
  <c r="AJ6" i="1"/>
  <c r="AK6" i="1"/>
  <c r="AL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</calcChain>
</file>

<file path=xl/sharedStrings.xml><?xml version="1.0" encoding="utf-8"?>
<sst xmlns="http://schemas.openxmlformats.org/spreadsheetml/2006/main" count="286" uniqueCount="155">
  <si>
    <t>Период: 29.03.2024 - 05.04.2024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</si>
  <si>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</si>
  <si>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</si>
  <si>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</si>
  <si>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</si>
  <si>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</si>
  <si>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</si>
  <si>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</si>
  <si>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</si>
  <si>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</si>
  <si>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</si>
  <si>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</si>
  <si>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</si>
  <si>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</si>
  <si>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</si>
  <si>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</si>
  <si>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</si>
  <si>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</si>
  <si>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</si>
  <si>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</si>
  <si>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</si>
  <si>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</si>
  <si>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</si>
  <si>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</si>
  <si>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</si>
  <si>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</si>
  <si>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</si>
  <si>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</si>
  <si>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</si>
  <si>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</si>
  <si>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</si>
  <si>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</si>
  <si>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</si>
  <si>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</si>
  <si>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</si>
  <si>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</si>
  <si>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</si>
  <si>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</si>
  <si>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</si>
  <si>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</si>
  <si>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</si>
  <si>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</si>
  <si>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</si>
  <si>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</si>
  <si>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</si>
  <si>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</si>
  <si>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</si>
  <si>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</si>
  <si>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</si>
  <si>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</si>
  <si>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</si>
  <si>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</si>
  <si>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</si>
  <si>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</si>
  <si>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</si>
  <si>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</si>
  <si>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</si>
  <si>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</si>
  <si>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</si>
  <si>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</si>
  <si>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</si>
  <si>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</si>
  <si>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</si>
  <si>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</si>
  <si>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</si>
  <si>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</si>
  <si>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</si>
  <si>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</si>
  <si>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</si>
  <si>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</si>
  <si>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</si>
  <si>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</si>
  <si>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</si>
  <si>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</si>
  <si>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</si>
  <si>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</si>
  <si>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</si>
  <si>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</si>
  <si>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</si>
  <si>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</si>
  <si>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</si>
  <si>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</si>
  <si>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</si>
  <si>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</si>
  <si>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</si>
  <si>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</si>
  <si>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</si>
  <si>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</si>
  <si>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</si>
  <si>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</si>
  <si>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</si>
  <si>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</si>
  <si>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</si>
  <si>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</si>
  <si>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</si>
  <si>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</si>
  <si>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</si>
  <si>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</si>
  <si>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</si>
  <si>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</si>
  <si>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</si>
  <si>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</si>
  <si>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</si>
  <si>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</si>
  <si>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</si>
  <si>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</si>
  <si>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</si>
  <si>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</si>
  <si>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</si>
  <si>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</si>
  <si>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</si>
  <si>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</si>
  <si>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</si>
  <si>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</si>
  <si>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</si>
  <si>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</si>
  <si>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</si>
  <si>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</si>
  <si>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</si>
  <si>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</si>
  <si>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</si>
  <si>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</si>
  <si>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</si>
  <si>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</si>
  <si>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</si>
  <si>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</si>
  <si>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</si>
  <si>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</si>
  <si>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</si>
  <si>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</si>
  <si>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</si>
  <si>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</si>
  <si>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</si>
  <si>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</si>
  <si>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</si>
  <si>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</si>
  <si>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</si>
  <si>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</si>
  <si>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</si>
  <si>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</si>
  <si>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08,04,</t>
  </si>
  <si>
    <t>09,04,</t>
  </si>
  <si>
    <t>10,04,</t>
  </si>
  <si>
    <t>11,04,</t>
  </si>
  <si>
    <t>12,04,</t>
  </si>
  <si>
    <t xml:space="preserve"> 418  Колбаса Балыкбургская с мраморным балыком и нотками кориандра 0,06 кг нарезка ТМ Баварушка  ПО</t>
  </si>
  <si>
    <t>15,03,</t>
  </si>
  <si>
    <t>22,03,</t>
  </si>
  <si>
    <t>29,03,</t>
  </si>
  <si>
    <t>05,04,</t>
  </si>
  <si>
    <t>11т</t>
  </si>
  <si>
    <t>17т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</si>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</sst>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0" borderId="3" xfId="0" applyBorder="1" applyAlignment="1"/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28.03.2024 - 04.04.2024</v>
          </cell>
        </row>
        <row r="3">
          <cell r="X3" t="str">
            <v>5,5д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04,04,</v>
          </cell>
          <cell r="M5" t="str">
            <v>08,04,</v>
          </cell>
          <cell r="X5" t="str">
            <v>09,04,</v>
          </cell>
          <cell r="AE5" t="str">
            <v>15,03,</v>
          </cell>
          <cell r="AF5" t="str">
            <v>22,03,</v>
          </cell>
          <cell r="AG5" t="str">
            <v>29,03,</v>
          </cell>
          <cell r="AH5" t="str">
            <v>04,04,</v>
          </cell>
        </row>
        <row r="6">
          <cell r="E6">
            <v>155405.69700000004</v>
          </cell>
          <cell r="F6">
            <v>51543.224999999999</v>
          </cell>
          <cell r="J6">
            <v>174917.08700000003</v>
          </cell>
          <cell r="K6">
            <v>2976.1859999999988</v>
          </cell>
          <cell r="L6">
            <v>27270</v>
          </cell>
          <cell r="M6">
            <v>22370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22648.928400000004</v>
          </cell>
          <cell r="X6">
            <v>24400</v>
          </cell>
          <cell r="AA6">
            <v>3577.7269999999999</v>
          </cell>
          <cell r="AB6">
            <v>0</v>
          </cell>
          <cell r="AC6">
            <v>24985.328000000001</v>
          </cell>
          <cell r="AD6">
            <v>13598</v>
          </cell>
          <cell r="AE6">
            <v>20811.713200000006</v>
          </cell>
          <cell r="AF6">
            <v>21185.255000000008</v>
          </cell>
          <cell r="AG6">
            <v>21118.910800000009</v>
          </cell>
          <cell r="AH6">
            <v>18371.431999999997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63.386000000000003</v>
          </cell>
          <cell r="D7">
            <v>23.602</v>
          </cell>
          <cell r="E7">
            <v>64.935000000000002</v>
          </cell>
          <cell r="F7">
            <v>20.61</v>
          </cell>
          <cell r="G7" t="str">
            <v>н</v>
          </cell>
          <cell r="H7">
            <v>1</v>
          </cell>
          <cell r="I7">
            <v>45</v>
          </cell>
          <cell r="J7">
            <v>60.000999999999998</v>
          </cell>
          <cell r="K7">
            <v>4.9340000000000046</v>
          </cell>
          <cell r="L7">
            <v>10</v>
          </cell>
          <cell r="M7">
            <v>20</v>
          </cell>
          <cell r="W7">
            <v>12.987</v>
          </cell>
          <cell r="X7">
            <v>20</v>
          </cell>
          <cell r="Y7">
            <v>5.4369754369754366</v>
          </cell>
          <cell r="Z7">
            <v>1.586971586971587</v>
          </cell>
          <cell r="AA7">
            <v>0</v>
          </cell>
          <cell r="AC7">
            <v>0</v>
          </cell>
          <cell r="AD7">
            <v>0</v>
          </cell>
          <cell r="AE7">
            <v>8.6212</v>
          </cell>
          <cell r="AF7">
            <v>11.354000000000001</v>
          </cell>
          <cell r="AG7">
            <v>9.8013999999999992</v>
          </cell>
          <cell r="AH7">
            <v>12.987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352.767</v>
          </cell>
          <cell r="D8">
            <v>799.71199999999999</v>
          </cell>
          <cell r="E8">
            <v>604.49800000000005</v>
          </cell>
          <cell r="F8">
            <v>497.11200000000002</v>
          </cell>
          <cell r="G8" t="str">
            <v>н</v>
          </cell>
          <cell r="H8">
            <v>1</v>
          </cell>
          <cell r="I8">
            <v>45</v>
          </cell>
          <cell r="J8">
            <v>642.32799999999997</v>
          </cell>
          <cell r="K8">
            <v>5.0300000000000722</v>
          </cell>
          <cell r="L8">
            <v>300</v>
          </cell>
          <cell r="M8">
            <v>0</v>
          </cell>
          <cell r="W8">
            <v>112.3276</v>
          </cell>
          <cell r="X8">
            <v>100</v>
          </cell>
          <cell r="Y8">
            <v>7.9865678604367947</v>
          </cell>
          <cell r="Z8">
            <v>4.4255552508911435</v>
          </cell>
          <cell r="AA8">
            <v>0</v>
          </cell>
          <cell r="AC8">
            <v>42.86</v>
          </cell>
          <cell r="AD8">
            <v>0</v>
          </cell>
          <cell r="AE8">
            <v>91.292599999999993</v>
          </cell>
          <cell r="AF8">
            <v>80.465799999999987</v>
          </cell>
          <cell r="AG8">
            <v>77.996600000000001</v>
          </cell>
          <cell r="AH8">
            <v>46.585000000000001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303.17500000000001</v>
          </cell>
          <cell r="D9">
            <v>810.58799999999997</v>
          </cell>
          <cell r="E9">
            <v>694.17600000000004</v>
          </cell>
          <cell r="F9">
            <v>230.815</v>
          </cell>
          <cell r="G9" t="str">
            <v>ябл</v>
          </cell>
          <cell r="H9">
            <v>1</v>
          </cell>
          <cell r="I9">
            <v>45</v>
          </cell>
          <cell r="J9">
            <v>874.29499999999996</v>
          </cell>
          <cell r="K9">
            <v>4.383000000000095</v>
          </cell>
          <cell r="L9">
            <v>80</v>
          </cell>
          <cell r="M9">
            <v>90</v>
          </cell>
          <cell r="W9">
            <v>83.970000000000013</v>
          </cell>
          <cell r="X9">
            <v>60</v>
          </cell>
          <cell r="Y9">
            <v>5.4878528045730608</v>
          </cell>
          <cell r="Z9">
            <v>2.7487793259497435</v>
          </cell>
          <cell r="AA9">
            <v>89.823999999999998</v>
          </cell>
          <cell r="AC9">
            <v>184.50200000000001</v>
          </cell>
          <cell r="AD9">
            <v>0</v>
          </cell>
          <cell r="AE9">
            <v>92.599799999999988</v>
          </cell>
          <cell r="AF9">
            <v>79.196399999999997</v>
          </cell>
          <cell r="AG9">
            <v>85.59</v>
          </cell>
          <cell r="AH9">
            <v>76.95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840.09900000000005</v>
          </cell>
          <cell r="D10">
            <v>2185.0239999999999</v>
          </cell>
          <cell r="E10">
            <v>2021.492</v>
          </cell>
          <cell r="F10">
            <v>581.61900000000003</v>
          </cell>
          <cell r="G10" t="str">
            <v>н</v>
          </cell>
          <cell r="H10">
            <v>1</v>
          </cell>
          <cell r="I10">
            <v>45</v>
          </cell>
          <cell r="J10">
            <v>2378.817</v>
          </cell>
          <cell r="K10">
            <v>30.914999999999964</v>
          </cell>
          <cell r="L10">
            <v>600</v>
          </cell>
          <cell r="M10">
            <v>150</v>
          </cell>
          <cell r="W10">
            <v>285.99040000000002</v>
          </cell>
          <cell r="X10">
            <v>240</v>
          </cell>
          <cell r="Y10">
            <v>5.4953557881663162</v>
          </cell>
          <cell r="Z10">
            <v>2.0337011312267825</v>
          </cell>
          <cell r="AA10">
            <v>203.3</v>
          </cell>
          <cell r="AC10">
            <v>388.24</v>
          </cell>
          <cell r="AD10">
            <v>0</v>
          </cell>
          <cell r="AE10">
            <v>242.88299999999998</v>
          </cell>
          <cell r="AF10">
            <v>254.72659999999996</v>
          </cell>
          <cell r="AG10">
            <v>282.88200000000001</v>
          </cell>
          <cell r="AH10">
            <v>173.56299999999999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84.17</v>
          </cell>
          <cell r="D11">
            <v>373.18700000000001</v>
          </cell>
          <cell r="E11">
            <v>281.82499999999999</v>
          </cell>
          <cell r="F11">
            <v>68.938999999999993</v>
          </cell>
          <cell r="G11">
            <v>0</v>
          </cell>
          <cell r="H11">
            <v>1</v>
          </cell>
          <cell r="I11">
            <v>40</v>
          </cell>
          <cell r="J11">
            <v>388.15100000000001</v>
          </cell>
          <cell r="K11">
            <v>-8.9180000000000206</v>
          </cell>
          <cell r="L11">
            <v>30</v>
          </cell>
          <cell r="M11">
            <v>20</v>
          </cell>
          <cell r="W11">
            <v>29.245799999999996</v>
          </cell>
          <cell r="X11">
            <v>40</v>
          </cell>
          <cell r="Y11">
            <v>5.4345923175293551</v>
          </cell>
          <cell r="Z11">
            <v>2.3572273625614621</v>
          </cell>
          <cell r="AA11">
            <v>38.188000000000002</v>
          </cell>
          <cell r="AC11">
            <v>97.408000000000001</v>
          </cell>
          <cell r="AD11">
            <v>0</v>
          </cell>
          <cell r="AE11">
            <v>26.320799999999998</v>
          </cell>
          <cell r="AF11">
            <v>27.806999999999999</v>
          </cell>
          <cell r="AG11">
            <v>28.993200000000002</v>
          </cell>
          <cell r="AH11">
            <v>36.567999999999998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122</v>
          </cell>
          <cell r="D12">
            <v>166</v>
          </cell>
          <cell r="E12">
            <v>248</v>
          </cell>
          <cell r="F12">
            <v>35</v>
          </cell>
          <cell r="G12">
            <v>0</v>
          </cell>
          <cell r="H12">
            <v>0.5</v>
          </cell>
          <cell r="I12">
            <v>45</v>
          </cell>
          <cell r="J12">
            <v>271</v>
          </cell>
          <cell r="K12">
            <v>67</v>
          </cell>
          <cell r="L12">
            <v>50</v>
          </cell>
          <cell r="M12">
            <v>50</v>
          </cell>
          <cell r="W12">
            <v>31.6</v>
          </cell>
          <cell r="X12">
            <v>40</v>
          </cell>
          <cell r="Y12">
            <v>5.5379746835443031</v>
          </cell>
          <cell r="Z12">
            <v>1.1075949367088607</v>
          </cell>
          <cell r="AA12">
            <v>0</v>
          </cell>
          <cell r="AC12">
            <v>90</v>
          </cell>
          <cell r="AD12">
            <v>0</v>
          </cell>
          <cell r="AE12">
            <v>26.4</v>
          </cell>
          <cell r="AF12">
            <v>31.6</v>
          </cell>
          <cell r="AG12">
            <v>29.2</v>
          </cell>
          <cell r="AH12">
            <v>21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907</v>
          </cell>
          <cell r="D13">
            <v>5501</v>
          </cell>
          <cell r="E13">
            <v>2056</v>
          </cell>
          <cell r="F13">
            <v>612</v>
          </cell>
          <cell r="G13" t="str">
            <v>ябл</v>
          </cell>
          <cell r="H13">
            <v>0.4</v>
          </cell>
          <cell r="I13">
            <v>45</v>
          </cell>
          <cell r="J13">
            <v>2312</v>
          </cell>
          <cell r="K13">
            <v>-16</v>
          </cell>
          <cell r="L13">
            <v>300</v>
          </cell>
          <cell r="M13">
            <v>200</v>
          </cell>
          <cell r="W13">
            <v>269.2</v>
          </cell>
          <cell r="X13">
            <v>370</v>
          </cell>
          <cell r="Y13">
            <v>5.5052005943536404</v>
          </cell>
          <cell r="Z13">
            <v>2.2734026745913818</v>
          </cell>
          <cell r="AA13">
            <v>0</v>
          </cell>
          <cell r="AC13">
            <v>240</v>
          </cell>
          <cell r="AD13">
            <v>470</v>
          </cell>
          <cell r="AE13">
            <v>274.60000000000002</v>
          </cell>
          <cell r="AF13">
            <v>253.8</v>
          </cell>
          <cell r="AG13">
            <v>252.4</v>
          </cell>
          <cell r="AH13">
            <v>294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2426</v>
          </cell>
          <cell r="D14">
            <v>4451</v>
          </cell>
          <cell r="E14">
            <v>5478</v>
          </cell>
          <cell r="F14">
            <v>1346</v>
          </cell>
          <cell r="G14">
            <v>0</v>
          </cell>
          <cell r="H14">
            <v>0.45</v>
          </cell>
          <cell r="I14">
            <v>45</v>
          </cell>
          <cell r="J14">
            <v>5488</v>
          </cell>
          <cell r="K14">
            <v>236</v>
          </cell>
          <cell r="L14">
            <v>600</v>
          </cell>
          <cell r="M14">
            <v>700</v>
          </cell>
          <cell r="W14">
            <v>620.4</v>
          </cell>
          <cell r="X14">
            <v>700</v>
          </cell>
          <cell r="Y14">
            <v>5.3932946486137974</v>
          </cell>
          <cell r="Z14">
            <v>2.1695680206318504</v>
          </cell>
          <cell r="AA14">
            <v>0</v>
          </cell>
          <cell r="AC14">
            <v>246</v>
          </cell>
          <cell r="AD14">
            <v>2130</v>
          </cell>
          <cell r="AE14">
            <v>540.4</v>
          </cell>
          <cell r="AF14">
            <v>676</v>
          </cell>
          <cell r="AG14">
            <v>664.8</v>
          </cell>
          <cell r="AH14">
            <v>427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2358</v>
          </cell>
          <cell r="D15">
            <v>3962</v>
          </cell>
          <cell r="E15">
            <v>4625</v>
          </cell>
          <cell r="F15">
            <v>1291</v>
          </cell>
          <cell r="G15">
            <v>0</v>
          </cell>
          <cell r="H15">
            <v>0.45</v>
          </cell>
          <cell r="I15">
            <v>45</v>
          </cell>
          <cell r="J15">
            <v>4974</v>
          </cell>
          <cell r="K15">
            <v>-103</v>
          </cell>
          <cell r="L15">
            <v>700</v>
          </cell>
          <cell r="M15">
            <v>1000</v>
          </cell>
          <cell r="W15">
            <v>739</v>
          </cell>
          <cell r="X15">
            <v>1100</v>
          </cell>
          <cell r="Y15">
            <v>5.535859269282815</v>
          </cell>
          <cell r="Z15">
            <v>1.746955345060893</v>
          </cell>
          <cell r="AA15">
            <v>54</v>
          </cell>
          <cell r="AC15">
            <v>246</v>
          </cell>
          <cell r="AD15">
            <v>630</v>
          </cell>
          <cell r="AE15">
            <v>564.6</v>
          </cell>
          <cell r="AF15">
            <v>569.4</v>
          </cell>
          <cell r="AG15">
            <v>521.6</v>
          </cell>
          <cell r="AH15">
            <v>694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146</v>
          </cell>
          <cell r="D16">
            <v>142</v>
          </cell>
          <cell r="E16">
            <v>272</v>
          </cell>
          <cell r="F16">
            <v>12</v>
          </cell>
          <cell r="G16">
            <v>0</v>
          </cell>
          <cell r="H16">
            <v>0.5</v>
          </cell>
          <cell r="I16">
            <v>40</v>
          </cell>
          <cell r="J16">
            <v>290</v>
          </cell>
          <cell r="K16">
            <v>60</v>
          </cell>
          <cell r="L16">
            <v>40</v>
          </cell>
          <cell r="M16">
            <v>80</v>
          </cell>
          <cell r="W16">
            <v>38.799999999999997</v>
          </cell>
          <cell r="X16">
            <v>80</v>
          </cell>
          <cell r="Y16">
            <v>5.463917525773196</v>
          </cell>
          <cell r="Z16">
            <v>0.30927835051546393</v>
          </cell>
          <cell r="AA16">
            <v>0</v>
          </cell>
          <cell r="AC16">
            <v>78</v>
          </cell>
          <cell r="AD16">
            <v>0</v>
          </cell>
          <cell r="AE16">
            <v>35.4</v>
          </cell>
          <cell r="AF16">
            <v>36.4</v>
          </cell>
          <cell r="AG16">
            <v>29.2</v>
          </cell>
          <cell r="AH16">
            <v>38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36</v>
          </cell>
          <cell r="D17">
            <v>111</v>
          </cell>
          <cell r="E17">
            <v>82</v>
          </cell>
          <cell r="F17">
            <v>64</v>
          </cell>
          <cell r="G17">
            <v>0</v>
          </cell>
          <cell r="H17">
            <v>0.4</v>
          </cell>
          <cell r="I17">
            <v>50</v>
          </cell>
          <cell r="J17">
            <v>88</v>
          </cell>
          <cell r="K17">
            <v>-6</v>
          </cell>
          <cell r="L17">
            <v>0</v>
          </cell>
          <cell r="M17">
            <v>0</v>
          </cell>
          <cell r="W17">
            <v>16.399999999999999</v>
          </cell>
          <cell r="X17">
            <v>30</v>
          </cell>
          <cell r="Y17">
            <v>5.7317073170731714</v>
          </cell>
          <cell r="Z17">
            <v>3.9024390243902443</v>
          </cell>
          <cell r="AA17">
            <v>0</v>
          </cell>
          <cell r="AC17">
            <v>0</v>
          </cell>
          <cell r="AD17">
            <v>0</v>
          </cell>
          <cell r="AE17">
            <v>13.6</v>
          </cell>
          <cell r="AF17">
            <v>17.399999999999999</v>
          </cell>
          <cell r="AG17">
            <v>15.8</v>
          </cell>
          <cell r="AH17">
            <v>17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245</v>
          </cell>
          <cell r="D18">
            <v>1</v>
          </cell>
          <cell r="E18">
            <v>181</v>
          </cell>
          <cell r="F18">
            <v>64</v>
          </cell>
          <cell r="G18">
            <v>0</v>
          </cell>
          <cell r="H18">
            <v>0.17</v>
          </cell>
          <cell r="I18">
            <v>180</v>
          </cell>
          <cell r="J18">
            <v>189</v>
          </cell>
          <cell r="K18">
            <v>-8</v>
          </cell>
          <cell r="L18">
            <v>0</v>
          </cell>
          <cell r="M18">
            <v>70</v>
          </cell>
          <cell r="W18">
            <v>36.200000000000003</v>
          </cell>
          <cell r="X18">
            <v>100</v>
          </cell>
          <cell r="Y18">
            <v>6.4640883977900545</v>
          </cell>
          <cell r="Z18">
            <v>1.7679558011049723</v>
          </cell>
          <cell r="AA18">
            <v>0</v>
          </cell>
          <cell r="AC18">
            <v>0</v>
          </cell>
          <cell r="AD18">
            <v>0</v>
          </cell>
          <cell r="AE18">
            <v>33.6</v>
          </cell>
          <cell r="AF18">
            <v>28.6</v>
          </cell>
          <cell r="AG18">
            <v>20.8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139</v>
          </cell>
          <cell r="D19">
            <v>84</v>
          </cell>
          <cell r="E19">
            <v>170</v>
          </cell>
          <cell r="F19">
            <v>47</v>
          </cell>
          <cell r="G19">
            <v>0</v>
          </cell>
          <cell r="H19">
            <v>0.45</v>
          </cell>
          <cell r="I19">
            <v>45</v>
          </cell>
          <cell r="J19">
            <v>168</v>
          </cell>
          <cell r="K19">
            <v>2</v>
          </cell>
          <cell r="L19">
            <v>50</v>
          </cell>
          <cell r="M19">
            <v>20</v>
          </cell>
          <cell r="W19">
            <v>34</v>
          </cell>
          <cell r="X19">
            <v>60</v>
          </cell>
          <cell r="Y19">
            <v>5.2058823529411766</v>
          </cell>
          <cell r="Z19">
            <v>1.3823529411764706</v>
          </cell>
          <cell r="AA19">
            <v>0</v>
          </cell>
          <cell r="AC19">
            <v>0</v>
          </cell>
          <cell r="AD19">
            <v>0</v>
          </cell>
          <cell r="AE19">
            <v>40</v>
          </cell>
          <cell r="AF19">
            <v>38.6</v>
          </cell>
          <cell r="AG19">
            <v>44.6</v>
          </cell>
          <cell r="AH19">
            <v>0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572</v>
          </cell>
          <cell r="D20">
            <v>774</v>
          </cell>
          <cell r="E20">
            <v>660</v>
          </cell>
          <cell r="F20">
            <v>350</v>
          </cell>
          <cell r="G20">
            <v>0</v>
          </cell>
          <cell r="H20">
            <v>0.5</v>
          </cell>
          <cell r="I20">
            <v>60</v>
          </cell>
          <cell r="J20">
            <v>391</v>
          </cell>
          <cell r="K20">
            <v>-14</v>
          </cell>
          <cell r="L20">
            <v>100</v>
          </cell>
          <cell r="M20">
            <v>60</v>
          </cell>
          <cell r="W20">
            <v>122</v>
          </cell>
          <cell r="X20">
            <v>160</v>
          </cell>
          <cell r="Y20">
            <v>5.4918032786885247</v>
          </cell>
          <cell r="Z20">
            <v>2.8688524590163933</v>
          </cell>
          <cell r="AA20">
            <v>0</v>
          </cell>
          <cell r="AC20">
            <v>50</v>
          </cell>
          <cell r="AD20">
            <v>0</v>
          </cell>
          <cell r="AE20">
            <v>125</v>
          </cell>
          <cell r="AF20">
            <v>117.8</v>
          </cell>
          <cell r="AG20">
            <v>116.8</v>
          </cell>
          <cell r="AH20">
            <v>76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241</v>
          </cell>
          <cell r="D21">
            <v>90</v>
          </cell>
          <cell r="E21">
            <v>295</v>
          </cell>
          <cell r="F21">
            <v>26</v>
          </cell>
          <cell r="G21">
            <v>0</v>
          </cell>
          <cell r="H21">
            <v>0.3</v>
          </cell>
          <cell r="I21">
            <v>40</v>
          </cell>
          <cell r="J21">
            <v>319</v>
          </cell>
          <cell r="K21">
            <v>0</v>
          </cell>
          <cell r="L21">
            <v>80</v>
          </cell>
          <cell r="M21">
            <v>40</v>
          </cell>
          <cell r="W21">
            <v>54.2</v>
          </cell>
          <cell r="X21">
            <v>100</v>
          </cell>
          <cell r="Y21">
            <v>4.5387453874538739</v>
          </cell>
          <cell r="Z21">
            <v>0.47970479704797048</v>
          </cell>
          <cell r="AA21">
            <v>0</v>
          </cell>
          <cell r="AC21">
            <v>24</v>
          </cell>
          <cell r="AD21">
            <v>0</v>
          </cell>
          <cell r="AE21">
            <v>49.4</v>
          </cell>
          <cell r="AF21">
            <v>50.2</v>
          </cell>
          <cell r="AG21">
            <v>42</v>
          </cell>
          <cell r="AH21">
            <v>81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45</v>
          </cell>
          <cell r="D22">
            <v>92</v>
          </cell>
          <cell r="E22">
            <v>129</v>
          </cell>
          <cell r="F22">
            <v>6</v>
          </cell>
          <cell r="G22">
            <v>0</v>
          </cell>
          <cell r="H22">
            <v>0.5</v>
          </cell>
          <cell r="I22">
            <v>60</v>
          </cell>
          <cell r="J22">
            <v>134</v>
          </cell>
          <cell r="K22">
            <v>35</v>
          </cell>
          <cell r="L22">
            <v>0</v>
          </cell>
          <cell r="M22">
            <v>20</v>
          </cell>
          <cell r="W22">
            <v>17.8</v>
          </cell>
          <cell r="X22">
            <v>70</v>
          </cell>
          <cell r="Y22">
            <v>5.393258426966292</v>
          </cell>
          <cell r="Z22">
            <v>0.33707865168539325</v>
          </cell>
          <cell r="AA22">
            <v>0</v>
          </cell>
          <cell r="AC22">
            <v>40</v>
          </cell>
          <cell r="AD22">
            <v>0</v>
          </cell>
          <cell r="AE22">
            <v>13.8</v>
          </cell>
          <cell r="AF22">
            <v>14.2</v>
          </cell>
          <cell r="AG22">
            <v>11.2</v>
          </cell>
          <cell r="AH22">
            <v>15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1699</v>
          </cell>
          <cell r="D23">
            <v>1436</v>
          </cell>
          <cell r="E23">
            <v>1439</v>
          </cell>
          <cell r="F23">
            <v>1680</v>
          </cell>
          <cell r="G23">
            <v>0</v>
          </cell>
          <cell r="H23">
            <v>0.17</v>
          </cell>
          <cell r="I23">
            <v>180</v>
          </cell>
          <cell r="J23">
            <v>1453</v>
          </cell>
          <cell r="K23">
            <v>391</v>
          </cell>
          <cell r="L23">
            <v>0</v>
          </cell>
          <cell r="M23">
            <v>0</v>
          </cell>
          <cell r="W23">
            <v>206.8</v>
          </cell>
          <cell r="Y23">
            <v>8.123791102514506</v>
          </cell>
          <cell r="Z23">
            <v>8.123791102514506</v>
          </cell>
          <cell r="AA23">
            <v>0</v>
          </cell>
          <cell r="AC23">
            <v>405</v>
          </cell>
          <cell r="AD23">
            <v>0</v>
          </cell>
          <cell r="AE23">
            <v>205.4</v>
          </cell>
          <cell r="AF23">
            <v>191</v>
          </cell>
          <cell r="AG23">
            <v>170.2</v>
          </cell>
          <cell r="AH23">
            <v>258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129</v>
          </cell>
          <cell r="D24">
            <v>223</v>
          </cell>
          <cell r="E24">
            <v>281</v>
          </cell>
          <cell r="F24">
            <v>70</v>
          </cell>
          <cell r="G24">
            <v>0</v>
          </cell>
          <cell r="H24">
            <v>0.38</v>
          </cell>
          <cell r="I24">
            <v>40</v>
          </cell>
          <cell r="J24">
            <v>290</v>
          </cell>
          <cell r="K24">
            <v>33</v>
          </cell>
          <cell r="L24">
            <v>40</v>
          </cell>
          <cell r="M24">
            <v>40</v>
          </cell>
          <cell r="W24">
            <v>47.8</v>
          </cell>
          <cell r="X24">
            <v>100</v>
          </cell>
          <cell r="Y24">
            <v>5.2301255230125525</v>
          </cell>
          <cell r="Z24">
            <v>1.4644351464435148</v>
          </cell>
          <cell r="AA24">
            <v>0</v>
          </cell>
          <cell r="AC24">
            <v>42</v>
          </cell>
          <cell r="AD24">
            <v>0</v>
          </cell>
          <cell r="AE24">
            <v>44.4</v>
          </cell>
          <cell r="AF24">
            <v>40.200000000000003</v>
          </cell>
          <cell r="AG24">
            <v>38.799999999999997</v>
          </cell>
          <cell r="AH24">
            <v>78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804</v>
          </cell>
          <cell r="D25">
            <v>535.20000000000005</v>
          </cell>
          <cell r="E25">
            <v>1100.8</v>
          </cell>
          <cell r="F25">
            <v>144.19999999999999</v>
          </cell>
          <cell r="G25">
            <v>0</v>
          </cell>
          <cell r="H25">
            <v>0.35</v>
          </cell>
          <cell r="I25">
            <v>45</v>
          </cell>
          <cell r="J25">
            <v>1317</v>
          </cell>
          <cell r="K25">
            <v>-168.20000000000005</v>
          </cell>
          <cell r="L25">
            <v>300</v>
          </cell>
          <cell r="M25">
            <v>300</v>
          </cell>
          <cell r="W25">
            <v>210.56</v>
          </cell>
          <cell r="X25">
            <v>400</v>
          </cell>
          <cell r="Y25">
            <v>5.4340805471124618</v>
          </cell>
          <cell r="Z25">
            <v>0.68484042553191482</v>
          </cell>
          <cell r="AA25">
            <v>0</v>
          </cell>
          <cell r="AC25">
            <v>48</v>
          </cell>
          <cell r="AD25">
            <v>0</v>
          </cell>
          <cell r="AE25">
            <v>186.4</v>
          </cell>
          <cell r="AF25">
            <v>188.6</v>
          </cell>
          <cell r="AG25">
            <v>160.19999999999999</v>
          </cell>
          <cell r="AH25">
            <v>156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107</v>
          </cell>
          <cell r="D26">
            <v>522</v>
          </cell>
          <cell r="E26">
            <v>455</v>
          </cell>
          <cell r="F26">
            <v>167</v>
          </cell>
          <cell r="G26" t="str">
            <v>н</v>
          </cell>
          <cell r="H26">
            <v>0.35</v>
          </cell>
          <cell r="I26">
            <v>45</v>
          </cell>
          <cell r="J26">
            <v>488</v>
          </cell>
          <cell r="K26">
            <v>-33</v>
          </cell>
          <cell r="L26">
            <v>70</v>
          </cell>
          <cell r="M26">
            <v>0</v>
          </cell>
          <cell r="W26">
            <v>38.200000000000003</v>
          </cell>
          <cell r="Y26">
            <v>6.2041884816753923</v>
          </cell>
          <cell r="Z26">
            <v>4.3717277486910993</v>
          </cell>
          <cell r="AA26">
            <v>0</v>
          </cell>
          <cell r="AC26">
            <v>0</v>
          </cell>
          <cell r="AD26">
            <v>264</v>
          </cell>
          <cell r="AE26">
            <v>32.6</v>
          </cell>
          <cell r="AF26">
            <v>46.4</v>
          </cell>
          <cell r="AG26">
            <v>47.4</v>
          </cell>
          <cell r="AH26">
            <v>31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603</v>
          </cell>
          <cell r="D27">
            <v>173</v>
          </cell>
          <cell r="E27">
            <v>539</v>
          </cell>
          <cell r="F27">
            <v>217</v>
          </cell>
          <cell r="G27">
            <v>0</v>
          </cell>
          <cell r="H27">
            <v>0.35</v>
          </cell>
          <cell r="I27">
            <v>45</v>
          </cell>
          <cell r="J27">
            <v>551</v>
          </cell>
          <cell r="K27">
            <v>48</v>
          </cell>
          <cell r="L27">
            <v>120</v>
          </cell>
          <cell r="M27">
            <v>90</v>
          </cell>
          <cell r="W27">
            <v>95.8</v>
          </cell>
          <cell r="X27">
            <v>100</v>
          </cell>
          <cell r="Y27">
            <v>5.5010438413361173</v>
          </cell>
          <cell r="Z27">
            <v>2.2651356993736953</v>
          </cell>
          <cell r="AA27">
            <v>0</v>
          </cell>
          <cell r="AC27">
            <v>60</v>
          </cell>
          <cell r="AD27">
            <v>0</v>
          </cell>
          <cell r="AE27">
            <v>140.6</v>
          </cell>
          <cell r="AF27">
            <v>111.2</v>
          </cell>
          <cell r="AG27">
            <v>91.8</v>
          </cell>
          <cell r="AH27">
            <v>90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590</v>
          </cell>
          <cell r="D28">
            <v>596</v>
          </cell>
          <cell r="E28">
            <v>886</v>
          </cell>
          <cell r="F28">
            <v>275</v>
          </cell>
          <cell r="G28">
            <v>0</v>
          </cell>
          <cell r="H28">
            <v>0.35</v>
          </cell>
          <cell r="I28">
            <v>45</v>
          </cell>
          <cell r="J28">
            <v>1031</v>
          </cell>
          <cell r="K28">
            <v>-121</v>
          </cell>
          <cell r="L28">
            <v>100</v>
          </cell>
          <cell r="M28">
            <v>300</v>
          </cell>
          <cell r="W28">
            <v>172.4</v>
          </cell>
          <cell r="X28">
            <v>300</v>
          </cell>
          <cell r="Y28">
            <v>5.6554524361948957</v>
          </cell>
          <cell r="Z28">
            <v>1.5951276102088165</v>
          </cell>
          <cell r="AA28">
            <v>0</v>
          </cell>
          <cell r="AC28">
            <v>24</v>
          </cell>
          <cell r="AD28">
            <v>0</v>
          </cell>
          <cell r="AE28">
            <v>171.6</v>
          </cell>
          <cell r="AF28">
            <v>155</v>
          </cell>
          <cell r="AG28">
            <v>138</v>
          </cell>
          <cell r="AH28">
            <v>127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246.42699999999999</v>
          </cell>
          <cell r="D29">
            <v>843.46</v>
          </cell>
          <cell r="E29">
            <v>735.24199999999996</v>
          </cell>
          <cell r="F29">
            <v>190.90299999999999</v>
          </cell>
          <cell r="G29">
            <v>0</v>
          </cell>
          <cell r="H29">
            <v>1</v>
          </cell>
          <cell r="I29">
            <v>50</v>
          </cell>
          <cell r="J29">
            <v>875.80399999999997</v>
          </cell>
          <cell r="K29">
            <v>12.437999999999988</v>
          </cell>
          <cell r="L29">
            <v>180</v>
          </cell>
          <cell r="M29">
            <v>80</v>
          </cell>
          <cell r="W29">
            <v>85.168399999999991</v>
          </cell>
          <cell r="X29">
            <v>50</v>
          </cell>
          <cell r="Y29">
            <v>5.8813245288158527</v>
          </cell>
          <cell r="Z29">
            <v>2.2414768857933227</v>
          </cell>
          <cell r="AA29">
            <v>156.4</v>
          </cell>
          <cell r="AC29">
            <v>153</v>
          </cell>
          <cell r="AD29">
            <v>0</v>
          </cell>
          <cell r="AE29">
            <v>82.337600000000009</v>
          </cell>
          <cell r="AF29">
            <v>77.06519999999999</v>
          </cell>
          <cell r="AG29">
            <v>86.941400000000002</v>
          </cell>
          <cell r="AH29">
            <v>58.08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5196.4610000000002</v>
          </cell>
          <cell r="D30">
            <v>5202.9530000000004</v>
          </cell>
          <cell r="E30">
            <v>7754.058</v>
          </cell>
          <cell r="F30">
            <v>2570.4859999999999</v>
          </cell>
          <cell r="G30">
            <v>0</v>
          </cell>
          <cell r="H30">
            <v>1</v>
          </cell>
          <cell r="I30">
            <v>50</v>
          </cell>
          <cell r="J30">
            <v>7849.8649999999998</v>
          </cell>
          <cell r="K30">
            <v>1764.5110000000002</v>
          </cell>
          <cell r="L30">
            <v>1900</v>
          </cell>
          <cell r="M30">
            <v>1100</v>
          </cell>
          <cell r="W30">
            <v>1178.748</v>
          </cell>
          <cell r="X30">
            <v>1000</v>
          </cell>
          <cell r="Y30">
            <v>5.5741227132516871</v>
          </cell>
          <cell r="Z30">
            <v>2.1806917169742812</v>
          </cell>
          <cell r="AA30">
            <v>0</v>
          </cell>
          <cell r="AC30">
            <v>1860.318</v>
          </cell>
          <cell r="AD30">
            <v>0</v>
          </cell>
          <cell r="AE30">
            <v>1067.8601999999998</v>
          </cell>
          <cell r="AF30">
            <v>1093.0262</v>
          </cell>
          <cell r="AG30">
            <v>1124.8902</v>
          </cell>
          <cell r="AH30">
            <v>740.01800000000003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240.07599999999999</v>
          </cell>
          <cell r="D31">
            <v>385.67599999999999</v>
          </cell>
          <cell r="E31">
            <v>319.82499999999999</v>
          </cell>
          <cell r="F31">
            <v>258.28699999999998</v>
          </cell>
          <cell r="G31">
            <v>0</v>
          </cell>
          <cell r="H31">
            <v>1</v>
          </cell>
          <cell r="I31">
            <v>50</v>
          </cell>
          <cell r="J31">
            <v>351.34500000000003</v>
          </cell>
          <cell r="K31">
            <v>-10.610000000000039</v>
          </cell>
          <cell r="L31">
            <v>70</v>
          </cell>
          <cell r="M31">
            <v>0</v>
          </cell>
          <cell r="W31">
            <v>59.782999999999994</v>
          </cell>
          <cell r="X31">
            <v>50</v>
          </cell>
          <cell r="Y31">
            <v>6.3276684007159227</v>
          </cell>
          <cell r="Z31">
            <v>4.3204088118695951</v>
          </cell>
          <cell r="AA31">
            <v>0</v>
          </cell>
          <cell r="AC31">
            <v>20.91</v>
          </cell>
          <cell r="AD31">
            <v>0</v>
          </cell>
          <cell r="AE31">
            <v>57.9908</v>
          </cell>
          <cell r="AF31">
            <v>63.379999999999995</v>
          </cell>
          <cell r="AG31">
            <v>70.622399999999999</v>
          </cell>
          <cell r="AH31">
            <v>65.489999999999995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421.44299999999998</v>
          </cell>
          <cell r="D32">
            <v>2163.8539999999998</v>
          </cell>
          <cell r="E32">
            <v>1664.0170000000001</v>
          </cell>
          <cell r="F32">
            <v>17.64</v>
          </cell>
          <cell r="G32">
            <v>0</v>
          </cell>
          <cell r="H32">
            <v>1</v>
          </cell>
          <cell r="I32">
            <v>50</v>
          </cell>
          <cell r="J32">
            <v>1978.51</v>
          </cell>
          <cell r="K32">
            <v>21.777000000000044</v>
          </cell>
          <cell r="L32">
            <v>270</v>
          </cell>
          <cell r="M32">
            <v>200</v>
          </cell>
          <cell r="W32">
            <v>124.59880000000001</v>
          </cell>
          <cell r="X32">
            <v>200</v>
          </cell>
          <cell r="Y32">
            <v>5.5188332471901811</v>
          </cell>
          <cell r="Z32">
            <v>0.14157439718520562</v>
          </cell>
          <cell r="AA32">
            <v>704.75300000000004</v>
          </cell>
          <cell r="AC32">
            <v>336.27</v>
          </cell>
          <cell r="AD32">
            <v>0</v>
          </cell>
          <cell r="AE32">
            <v>107.16219999999998</v>
          </cell>
          <cell r="AF32">
            <v>109.7766</v>
          </cell>
          <cell r="AG32">
            <v>109.07599999999999</v>
          </cell>
          <cell r="AH32">
            <v>89.76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172.411</v>
          </cell>
          <cell r="D33">
            <v>348.12</v>
          </cell>
          <cell r="E33">
            <v>338.75700000000001</v>
          </cell>
          <cell r="F33">
            <v>170.43600000000001</v>
          </cell>
          <cell r="G33">
            <v>0</v>
          </cell>
          <cell r="H33">
            <v>1</v>
          </cell>
          <cell r="I33">
            <v>60</v>
          </cell>
          <cell r="J33">
            <v>349.06099999999998</v>
          </cell>
          <cell r="K33">
            <v>-10.303999999999974</v>
          </cell>
          <cell r="L33">
            <v>60</v>
          </cell>
          <cell r="M33">
            <v>0</v>
          </cell>
          <cell r="W33">
            <v>46.008400000000002</v>
          </cell>
          <cell r="X33">
            <v>50</v>
          </cell>
          <cell r="Y33">
            <v>6.0953217238591222</v>
          </cell>
          <cell r="Z33">
            <v>3.7044539692751757</v>
          </cell>
          <cell r="AA33">
            <v>108.715</v>
          </cell>
          <cell r="AC33">
            <v>0</v>
          </cell>
          <cell r="AD33">
            <v>0</v>
          </cell>
          <cell r="AE33">
            <v>41.797600000000003</v>
          </cell>
          <cell r="AF33">
            <v>44.308</v>
          </cell>
          <cell r="AG33">
            <v>49.246400000000001</v>
          </cell>
          <cell r="AH33">
            <v>51.03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9141.4279999999999</v>
          </cell>
          <cell r="D34">
            <v>11789.413</v>
          </cell>
          <cell r="E34">
            <v>12250.986999999999</v>
          </cell>
          <cell r="F34">
            <v>5626.2079999999996</v>
          </cell>
          <cell r="G34">
            <v>0</v>
          </cell>
          <cell r="H34">
            <v>1</v>
          </cell>
          <cell r="I34">
            <v>60</v>
          </cell>
          <cell r="J34">
            <v>15082.99</v>
          </cell>
          <cell r="K34">
            <v>-15.273000000000593</v>
          </cell>
          <cell r="L34">
            <v>1600</v>
          </cell>
          <cell r="M34">
            <v>1600</v>
          </cell>
          <cell r="W34">
            <v>1886.8514</v>
          </cell>
          <cell r="X34">
            <v>1600</v>
          </cell>
          <cell r="Y34">
            <v>5.5257176055305672</v>
          </cell>
          <cell r="Z34">
            <v>2.9817970826955422</v>
          </cell>
          <cell r="AA34">
            <v>0</v>
          </cell>
          <cell r="AC34">
            <v>2816.73</v>
          </cell>
          <cell r="AD34">
            <v>0</v>
          </cell>
          <cell r="AE34">
            <v>1844.6304</v>
          </cell>
          <cell r="AF34">
            <v>1930.4482</v>
          </cell>
          <cell r="AG34">
            <v>1923.7186000000002</v>
          </cell>
          <cell r="AH34">
            <v>1262.039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52.195999999999998</v>
          </cell>
          <cell r="D35">
            <v>69.03</v>
          </cell>
          <cell r="E35">
            <v>67.775999999999996</v>
          </cell>
          <cell r="F35">
            <v>52.57</v>
          </cell>
          <cell r="G35">
            <v>0</v>
          </cell>
          <cell r="H35">
            <v>1</v>
          </cell>
          <cell r="I35">
            <v>50</v>
          </cell>
          <cell r="J35">
            <v>66.459999999999994</v>
          </cell>
          <cell r="K35">
            <v>1.3160000000000025</v>
          </cell>
          <cell r="L35">
            <v>0</v>
          </cell>
          <cell r="M35">
            <v>20</v>
          </cell>
          <cell r="W35">
            <v>13.555199999999999</v>
          </cell>
          <cell r="X35">
            <v>10</v>
          </cell>
          <cell r="Y35">
            <v>6.0913892823418321</v>
          </cell>
          <cell r="Z35">
            <v>3.878216477809254</v>
          </cell>
          <cell r="AA35">
            <v>0</v>
          </cell>
          <cell r="AC35">
            <v>0</v>
          </cell>
          <cell r="AD35">
            <v>0</v>
          </cell>
          <cell r="AE35">
            <v>11.216800000000001</v>
          </cell>
          <cell r="AF35">
            <v>12.793200000000001</v>
          </cell>
          <cell r="AG35">
            <v>12.84</v>
          </cell>
          <cell r="AH35">
            <v>13.2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290.36099999999999</v>
          </cell>
          <cell r="D36">
            <v>1195.289</v>
          </cell>
          <cell r="E36">
            <v>779.14800000000002</v>
          </cell>
          <cell r="F36">
            <v>11.44</v>
          </cell>
          <cell r="G36">
            <v>0</v>
          </cell>
          <cell r="H36">
            <v>1</v>
          </cell>
          <cell r="I36">
            <v>50</v>
          </cell>
          <cell r="J36">
            <v>1069.3399999999999</v>
          </cell>
          <cell r="K36">
            <v>-32.931999999999903</v>
          </cell>
          <cell r="L36">
            <v>250</v>
          </cell>
          <cell r="M36">
            <v>150</v>
          </cell>
          <cell r="W36">
            <v>104.3776</v>
          </cell>
          <cell r="X36">
            <v>160</v>
          </cell>
          <cell r="Y36">
            <v>5.4747378747930595</v>
          </cell>
          <cell r="Z36">
            <v>0.1096020602121528</v>
          </cell>
          <cell r="AA36">
            <v>0</v>
          </cell>
          <cell r="AC36">
            <v>257.26</v>
          </cell>
          <cell r="AD36">
            <v>0</v>
          </cell>
          <cell r="AE36">
            <v>94.328800000000001</v>
          </cell>
          <cell r="AF36">
            <v>93.994599999999991</v>
          </cell>
          <cell r="AG36">
            <v>101.1948</v>
          </cell>
          <cell r="AH36">
            <v>69.52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2668.3679999999999</v>
          </cell>
          <cell r="D37">
            <v>7091.0780000000004</v>
          </cell>
          <cell r="E37">
            <v>5545.68</v>
          </cell>
          <cell r="F37">
            <v>2537.643</v>
          </cell>
          <cell r="G37">
            <v>0</v>
          </cell>
          <cell r="H37">
            <v>1</v>
          </cell>
          <cell r="I37">
            <v>60</v>
          </cell>
          <cell r="J37">
            <v>7136.88</v>
          </cell>
          <cell r="K37">
            <v>27.320000000000164</v>
          </cell>
          <cell r="L37">
            <v>1000</v>
          </cell>
          <cell r="M37">
            <v>400</v>
          </cell>
          <cell r="W37">
            <v>785.43200000000002</v>
          </cell>
          <cell r="X37">
            <v>1000</v>
          </cell>
          <cell r="Y37">
            <v>6.2865314884038339</v>
          </cell>
          <cell r="Z37">
            <v>3.2308882245694091</v>
          </cell>
          <cell r="AA37">
            <v>0</v>
          </cell>
          <cell r="AC37">
            <v>1618.52</v>
          </cell>
          <cell r="AD37">
            <v>0</v>
          </cell>
          <cell r="AE37">
            <v>559.93960000000004</v>
          </cell>
          <cell r="AF37">
            <v>583.34179999999992</v>
          </cell>
          <cell r="AG37">
            <v>596.49720000000002</v>
          </cell>
          <cell r="AH37">
            <v>487.73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3031.3</v>
          </cell>
          <cell r="D38">
            <v>8500.7960000000003</v>
          </cell>
          <cell r="E38">
            <v>6579.7910000000002</v>
          </cell>
          <cell r="F38">
            <v>2747.8960000000002</v>
          </cell>
          <cell r="G38">
            <v>0</v>
          </cell>
          <cell r="H38">
            <v>1</v>
          </cell>
          <cell r="I38">
            <v>60</v>
          </cell>
          <cell r="J38">
            <v>8619.7450000000008</v>
          </cell>
          <cell r="K38">
            <v>94.905999999999494</v>
          </cell>
          <cell r="L38">
            <v>500</v>
          </cell>
          <cell r="M38">
            <v>900</v>
          </cell>
          <cell r="W38">
            <v>888.98620000000005</v>
          </cell>
          <cell r="X38">
            <v>1100</v>
          </cell>
          <cell r="Y38">
            <v>5.9032367431575432</v>
          </cell>
          <cell r="Z38">
            <v>3.091044607891551</v>
          </cell>
          <cell r="AA38">
            <v>0</v>
          </cell>
          <cell r="AC38">
            <v>2134.86</v>
          </cell>
          <cell r="AD38">
            <v>0</v>
          </cell>
          <cell r="AE38">
            <v>702.8900000000001</v>
          </cell>
          <cell r="AF38">
            <v>694.89580000000001</v>
          </cell>
          <cell r="AG38">
            <v>775.02120000000002</v>
          </cell>
          <cell r="AH38">
            <v>648.64499999999998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196.67099999999999</v>
          </cell>
          <cell r="D39">
            <v>407.34300000000002</v>
          </cell>
          <cell r="E39">
            <v>410.81799999999998</v>
          </cell>
          <cell r="F39">
            <v>94.238</v>
          </cell>
          <cell r="G39">
            <v>0</v>
          </cell>
          <cell r="H39">
            <v>1</v>
          </cell>
          <cell r="I39">
            <v>60</v>
          </cell>
          <cell r="J39">
            <v>492.78899999999999</v>
          </cell>
          <cell r="K39">
            <v>7.2890000000000015</v>
          </cell>
          <cell r="L39">
            <v>100</v>
          </cell>
          <cell r="M39">
            <v>90</v>
          </cell>
          <cell r="W39">
            <v>64.311599999999999</v>
          </cell>
          <cell r="X39">
            <v>70</v>
          </cell>
          <cell r="Y39">
            <v>5.5081509401103377</v>
          </cell>
          <cell r="Z39">
            <v>1.4653344031247861</v>
          </cell>
          <cell r="AA39">
            <v>0</v>
          </cell>
          <cell r="AC39">
            <v>89.26</v>
          </cell>
          <cell r="AD39">
            <v>0</v>
          </cell>
          <cell r="AE39">
            <v>56.85</v>
          </cell>
          <cell r="AF39">
            <v>57.4876</v>
          </cell>
          <cell r="AG39">
            <v>58.131799999999998</v>
          </cell>
          <cell r="AH39">
            <v>66.075000000000003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226.851</v>
          </cell>
          <cell r="D40">
            <v>365.23200000000003</v>
          </cell>
          <cell r="E40">
            <v>336.20600000000002</v>
          </cell>
          <cell r="F40">
            <v>167.01499999999999</v>
          </cell>
          <cell r="G40">
            <v>0</v>
          </cell>
          <cell r="H40">
            <v>1</v>
          </cell>
          <cell r="I40">
            <v>60</v>
          </cell>
          <cell r="J40">
            <v>469.37400000000002</v>
          </cell>
          <cell r="K40">
            <v>-59.266000000000005</v>
          </cell>
          <cell r="L40">
            <v>120</v>
          </cell>
          <cell r="M40">
            <v>0</v>
          </cell>
          <cell r="W40">
            <v>52.460800000000006</v>
          </cell>
          <cell r="X40">
            <v>50</v>
          </cell>
          <cell r="Y40">
            <v>6.4241300170794187</v>
          </cell>
          <cell r="Z40">
            <v>3.1836151945833837</v>
          </cell>
          <cell r="AA40">
            <v>0</v>
          </cell>
          <cell r="AC40">
            <v>73.902000000000001</v>
          </cell>
          <cell r="AD40">
            <v>0</v>
          </cell>
          <cell r="AE40">
            <v>61.478400000000001</v>
          </cell>
          <cell r="AF40">
            <v>53.621799999999993</v>
          </cell>
          <cell r="AG40">
            <v>63.531799999999997</v>
          </cell>
          <cell r="AH40">
            <v>54.56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47.027000000000001</v>
          </cell>
          <cell r="D41">
            <v>10.063000000000001</v>
          </cell>
          <cell r="E41">
            <v>40.402999999999999</v>
          </cell>
          <cell r="F41">
            <v>15.561999999999999</v>
          </cell>
          <cell r="G41">
            <v>0</v>
          </cell>
          <cell r="H41">
            <v>1</v>
          </cell>
          <cell r="I41">
            <v>180</v>
          </cell>
          <cell r="J41">
            <v>40.523000000000003</v>
          </cell>
          <cell r="K41">
            <v>8.8179999999999961</v>
          </cell>
          <cell r="L41">
            <v>30</v>
          </cell>
          <cell r="M41">
            <v>0</v>
          </cell>
          <cell r="W41">
            <v>6.2929999999999993</v>
          </cell>
          <cell r="Y41">
            <v>7.2401080565707936</v>
          </cell>
          <cell r="Z41">
            <v>2.472906403940887</v>
          </cell>
          <cell r="AA41">
            <v>0</v>
          </cell>
          <cell r="AC41">
            <v>8.9380000000000006</v>
          </cell>
          <cell r="AD41">
            <v>0</v>
          </cell>
          <cell r="AE41">
            <v>4.6375999999999999</v>
          </cell>
          <cell r="AF41">
            <v>3.9694000000000003</v>
          </cell>
          <cell r="AG41">
            <v>5.4</v>
          </cell>
          <cell r="AH41">
            <v>5.625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309.89400000000001</v>
          </cell>
          <cell r="D42">
            <v>857.63300000000004</v>
          </cell>
          <cell r="E42">
            <v>680.31399999999996</v>
          </cell>
          <cell r="F42">
            <v>386.80399999999997</v>
          </cell>
          <cell r="G42">
            <v>0</v>
          </cell>
          <cell r="H42">
            <v>1</v>
          </cell>
          <cell r="I42">
            <v>60</v>
          </cell>
          <cell r="J42">
            <v>744.87199999999996</v>
          </cell>
          <cell r="K42">
            <v>19.961000000000013</v>
          </cell>
          <cell r="L42">
            <v>100</v>
          </cell>
          <cell r="M42">
            <v>80</v>
          </cell>
          <cell r="W42">
            <v>119.15899999999999</v>
          </cell>
          <cell r="X42">
            <v>150</v>
          </cell>
          <cell r="Y42">
            <v>6.015525474366183</v>
          </cell>
          <cell r="Z42">
            <v>3.246116533371378</v>
          </cell>
          <cell r="AA42">
            <v>0</v>
          </cell>
          <cell r="AC42">
            <v>84.519000000000005</v>
          </cell>
          <cell r="AD42">
            <v>0</v>
          </cell>
          <cell r="AE42">
            <v>104.5998</v>
          </cell>
          <cell r="AF42">
            <v>113.69739999999999</v>
          </cell>
          <cell r="AG42">
            <v>121.8416</v>
          </cell>
          <cell r="AH42">
            <v>104.958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30.785</v>
          </cell>
          <cell r="D43">
            <v>151.828</v>
          </cell>
          <cell r="E43">
            <v>105.86199999999999</v>
          </cell>
          <cell r="F43">
            <v>8.8490000000000002</v>
          </cell>
          <cell r="G43" t="str">
            <v>н</v>
          </cell>
          <cell r="H43">
            <v>1</v>
          </cell>
          <cell r="I43">
            <v>35</v>
          </cell>
          <cell r="J43">
            <v>173.001</v>
          </cell>
          <cell r="K43">
            <v>3.299999999998704E-2</v>
          </cell>
          <cell r="L43">
            <v>30</v>
          </cell>
          <cell r="M43">
            <v>0</v>
          </cell>
          <cell r="W43">
            <v>7.7379999999999995</v>
          </cell>
          <cell r="X43">
            <v>10</v>
          </cell>
          <cell r="Y43">
            <v>6.3128715430343769</v>
          </cell>
          <cell r="Z43">
            <v>1.1435771517187905</v>
          </cell>
          <cell r="AA43">
            <v>0</v>
          </cell>
          <cell r="AC43">
            <v>67.171999999999997</v>
          </cell>
          <cell r="AD43">
            <v>0</v>
          </cell>
          <cell r="AE43">
            <v>7.6869999999999949</v>
          </cell>
          <cell r="AF43">
            <v>7.497399999999999</v>
          </cell>
          <cell r="AG43">
            <v>10.512</v>
          </cell>
          <cell r="AH43">
            <v>13.14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61.758000000000003</v>
          </cell>
          <cell r="D44">
            <v>191.58199999999999</v>
          </cell>
          <cell r="E44">
            <v>191.30099999999999</v>
          </cell>
          <cell r="F44">
            <v>22.4</v>
          </cell>
          <cell r="G44">
            <v>0</v>
          </cell>
          <cell r="H44">
            <v>1</v>
          </cell>
          <cell r="I44">
            <v>30</v>
          </cell>
          <cell r="J44">
            <v>269.51600000000002</v>
          </cell>
          <cell r="K44">
            <v>-38.576000000000029</v>
          </cell>
          <cell r="L44">
            <v>60</v>
          </cell>
          <cell r="M44">
            <v>30</v>
          </cell>
          <cell r="W44">
            <v>24.015199999999993</v>
          </cell>
          <cell r="X44">
            <v>30</v>
          </cell>
          <cell r="Y44">
            <v>5.9295779339751506</v>
          </cell>
          <cell r="Z44">
            <v>0.93274259635564161</v>
          </cell>
          <cell r="AA44">
            <v>31.585999999999999</v>
          </cell>
          <cell r="AC44">
            <v>39.639000000000003</v>
          </cell>
          <cell r="AD44">
            <v>0</v>
          </cell>
          <cell r="AE44">
            <v>24.541800000000002</v>
          </cell>
          <cell r="AF44">
            <v>19.704999999999998</v>
          </cell>
          <cell r="AG44">
            <v>23.736000000000001</v>
          </cell>
          <cell r="AH44">
            <v>10.32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83.308000000000007</v>
          </cell>
          <cell r="D45">
            <v>209.27199999999999</v>
          </cell>
          <cell r="E45">
            <v>194.45699999999999</v>
          </cell>
          <cell r="F45">
            <v>33.445999999999998</v>
          </cell>
          <cell r="G45" t="str">
            <v>н</v>
          </cell>
          <cell r="H45">
            <v>1</v>
          </cell>
          <cell r="I45">
            <v>30</v>
          </cell>
          <cell r="J45">
            <v>267.78100000000001</v>
          </cell>
          <cell r="K45">
            <v>-17.467000000000013</v>
          </cell>
          <cell r="L45">
            <v>70</v>
          </cell>
          <cell r="M45">
            <v>30</v>
          </cell>
          <cell r="W45">
            <v>27.72</v>
          </cell>
          <cell r="X45">
            <v>30</v>
          </cell>
          <cell r="Y45">
            <v>5.8963203463203469</v>
          </cell>
          <cell r="Z45">
            <v>1.2065656565656566</v>
          </cell>
          <cell r="AA45">
            <v>0</v>
          </cell>
          <cell r="AC45">
            <v>55.856999999999999</v>
          </cell>
          <cell r="AD45">
            <v>0</v>
          </cell>
          <cell r="AE45">
            <v>24.237399999999997</v>
          </cell>
          <cell r="AF45">
            <v>26.876200000000001</v>
          </cell>
          <cell r="AG45">
            <v>28.727999999999998</v>
          </cell>
          <cell r="AH45">
            <v>22.68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512.06100000000004</v>
          </cell>
          <cell r="D46">
            <v>3525.529</v>
          </cell>
          <cell r="E46">
            <v>1872.07</v>
          </cell>
          <cell r="F46">
            <v>293.81700000000001</v>
          </cell>
          <cell r="G46">
            <v>0</v>
          </cell>
          <cell r="H46">
            <v>1</v>
          </cell>
          <cell r="I46">
            <v>30</v>
          </cell>
          <cell r="J46">
            <v>2135.5540000000001</v>
          </cell>
          <cell r="K46">
            <v>4.9179999999998358</v>
          </cell>
          <cell r="L46">
            <v>400</v>
          </cell>
          <cell r="M46">
            <v>350</v>
          </cell>
          <cell r="W46">
            <v>288.30679999999995</v>
          </cell>
          <cell r="X46">
            <v>500</v>
          </cell>
          <cell r="Y46">
            <v>5.3547713754930522</v>
          </cell>
          <cell r="Z46">
            <v>1.0191122790027847</v>
          </cell>
          <cell r="AA46">
            <v>162.13399999999999</v>
          </cell>
          <cell r="AC46">
            <v>268.40199999999999</v>
          </cell>
          <cell r="AD46">
            <v>0</v>
          </cell>
          <cell r="AE46">
            <v>251.22219999999999</v>
          </cell>
          <cell r="AF46">
            <v>253.68339999999998</v>
          </cell>
          <cell r="AG46">
            <v>263.07820000000004</v>
          </cell>
          <cell r="AH46">
            <v>243.88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81.03</v>
          </cell>
          <cell r="D47">
            <v>60.671999999999997</v>
          </cell>
          <cell r="E47">
            <v>73.7</v>
          </cell>
          <cell r="F47">
            <v>65.322000000000003</v>
          </cell>
          <cell r="G47">
            <v>0</v>
          </cell>
          <cell r="H47">
            <v>1</v>
          </cell>
          <cell r="I47">
            <v>40</v>
          </cell>
          <cell r="J47">
            <v>79.305000000000007</v>
          </cell>
          <cell r="K47">
            <v>-5.605000000000004</v>
          </cell>
          <cell r="L47">
            <v>0</v>
          </cell>
          <cell r="M47">
            <v>30</v>
          </cell>
          <cell r="W47">
            <v>14.74</v>
          </cell>
          <cell r="Y47">
            <v>6.4668928086838537</v>
          </cell>
          <cell r="Z47">
            <v>4.4316146540027139</v>
          </cell>
          <cell r="AA47">
            <v>0</v>
          </cell>
          <cell r="AC47">
            <v>0</v>
          </cell>
          <cell r="AD47">
            <v>0</v>
          </cell>
          <cell r="AE47">
            <v>13.372</v>
          </cell>
          <cell r="AF47">
            <v>14.950399999999998</v>
          </cell>
          <cell r="AG47">
            <v>15.276</v>
          </cell>
          <cell r="AH47">
            <v>9.3800000000000008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169.16900000000001</v>
          </cell>
          <cell r="D48">
            <v>548.47</v>
          </cell>
          <cell r="E48">
            <v>365.44900000000001</v>
          </cell>
          <cell r="F48">
            <v>-1.37</v>
          </cell>
          <cell r="G48" t="str">
            <v>н</v>
          </cell>
          <cell r="H48">
            <v>1</v>
          </cell>
          <cell r="I48">
            <v>35</v>
          </cell>
          <cell r="J48">
            <v>527.721</v>
          </cell>
          <cell r="K48">
            <v>-46.649999999999991</v>
          </cell>
          <cell r="L48">
            <v>70</v>
          </cell>
          <cell r="M48">
            <v>120</v>
          </cell>
          <cell r="W48">
            <v>35.613999999999997</v>
          </cell>
          <cell r="X48">
            <v>30</v>
          </cell>
          <cell r="Y48">
            <v>6.1388779693379014</v>
          </cell>
          <cell r="Z48">
            <v>-3.8468018195091824E-2</v>
          </cell>
          <cell r="AA48">
            <v>71.757000000000005</v>
          </cell>
          <cell r="AC48">
            <v>115.622</v>
          </cell>
          <cell r="AD48">
            <v>0</v>
          </cell>
          <cell r="AE48">
            <v>39.696599999999997</v>
          </cell>
          <cell r="AF48">
            <v>26.314599999999995</v>
          </cell>
          <cell r="AG48">
            <v>27.157999999999998</v>
          </cell>
          <cell r="AH48">
            <v>1.37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119.027</v>
          </cell>
          <cell r="D49">
            <v>98.944999999999993</v>
          </cell>
          <cell r="E49">
            <v>142.13999999999999</v>
          </cell>
          <cell r="F49">
            <v>73.072000000000003</v>
          </cell>
          <cell r="G49">
            <v>0</v>
          </cell>
          <cell r="H49">
            <v>1</v>
          </cell>
          <cell r="I49">
            <v>30</v>
          </cell>
          <cell r="J49">
            <v>136.85599999999999</v>
          </cell>
          <cell r="K49">
            <v>5.2839999999999918</v>
          </cell>
          <cell r="L49">
            <v>0</v>
          </cell>
          <cell r="M49">
            <v>40</v>
          </cell>
          <cell r="W49">
            <v>28.427999999999997</v>
          </cell>
          <cell r="X49">
            <v>40</v>
          </cell>
          <cell r="Y49">
            <v>5.38455044322499</v>
          </cell>
          <cell r="Z49">
            <v>2.5704235261010275</v>
          </cell>
          <cell r="AA49">
            <v>0</v>
          </cell>
          <cell r="AC49">
            <v>0</v>
          </cell>
          <cell r="AD49">
            <v>0</v>
          </cell>
          <cell r="AE49">
            <v>24.6</v>
          </cell>
          <cell r="AF49">
            <v>35.092599999999997</v>
          </cell>
          <cell r="AG49">
            <v>22.246400000000001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180.322</v>
          </cell>
          <cell r="D50">
            <v>325.13</v>
          </cell>
          <cell r="E50">
            <v>341.15</v>
          </cell>
          <cell r="F50">
            <v>157.86699999999999</v>
          </cell>
          <cell r="G50" t="str">
            <v>н</v>
          </cell>
          <cell r="H50">
            <v>1</v>
          </cell>
          <cell r="I50">
            <v>45</v>
          </cell>
          <cell r="J50">
            <v>350.14299999999997</v>
          </cell>
          <cell r="K50">
            <v>-8.992999999999995</v>
          </cell>
          <cell r="L50">
            <v>60</v>
          </cell>
          <cell r="M50">
            <v>100</v>
          </cell>
          <cell r="W50">
            <v>68.22999999999999</v>
          </cell>
          <cell r="X50">
            <v>70</v>
          </cell>
          <cell r="Y50">
            <v>5.6846988128389278</v>
          </cell>
          <cell r="Z50">
            <v>2.3137476183496997</v>
          </cell>
          <cell r="AA50">
            <v>0</v>
          </cell>
          <cell r="AC50">
            <v>0</v>
          </cell>
          <cell r="AD50">
            <v>0</v>
          </cell>
          <cell r="AE50">
            <v>62.847400000000007</v>
          </cell>
          <cell r="AF50">
            <v>57.761400000000002</v>
          </cell>
          <cell r="AG50">
            <v>61.503999999999998</v>
          </cell>
          <cell r="AH50">
            <v>50.765000000000001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177.69900000000001</v>
          </cell>
          <cell r="D51">
            <v>187.839</v>
          </cell>
          <cell r="E51">
            <v>325.04199999999997</v>
          </cell>
          <cell r="F51">
            <v>111</v>
          </cell>
          <cell r="G51" t="str">
            <v>н</v>
          </cell>
          <cell r="H51">
            <v>1</v>
          </cell>
          <cell r="I51">
            <v>45</v>
          </cell>
          <cell r="J51">
            <v>418.125</v>
          </cell>
          <cell r="K51">
            <v>-49.946000000000026</v>
          </cell>
          <cell r="L51">
            <v>70</v>
          </cell>
          <cell r="M51">
            <v>100</v>
          </cell>
          <cell r="W51">
            <v>56.380999999999993</v>
          </cell>
          <cell r="X51">
            <v>50</v>
          </cell>
          <cell r="Y51">
            <v>5.8707720686046727</v>
          </cell>
          <cell r="Z51">
            <v>1.9687483372057966</v>
          </cell>
          <cell r="AA51">
            <v>0</v>
          </cell>
          <cell r="AC51">
            <v>43.137</v>
          </cell>
          <cell r="AD51">
            <v>0</v>
          </cell>
          <cell r="AE51">
            <v>48.016399999999997</v>
          </cell>
          <cell r="AF51">
            <v>50.899799999999999</v>
          </cell>
          <cell r="AG51">
            <v>53.127800000000001</v>
          </cell>
          <cell r="AH51">
            <v>48.28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206.12200000000001</v>
          </cell>
          <cell r="D52">
            <v>262.17399999999998</v>
          </cell>
          <cell r="E52">
            <v>282.93700000000001</v>
          </cell>
          <cell r="F52">
            <v>142.38300000000001</v>
          </cell>
          <cell r="G52" t="str">
            <v>н</v>
          </cell>
          <cell r="H52">
            <v>1</v>
          </cell>
          <cell r="I52">
            <v>45</v>
          </cell>
          <cell r="J52">
            <v>324.37099999999998</v>
          </cell>
          <cell r="K52">
            <v>-3.4469999999999672</v>
          </cell>
          <cell r="L52">
            <v>40</v>
          </cell>
          <cell r="M52">
            <v>80</v>
          </cell>
          <cell r="W52">
            <v>48.99</v>
          </cell>
          <cell r="X52">
            <v>50</v>
          </cell>
          <cell r="Y52">
            <v>6.3764645846091046</v>
          </cell>
          <cell r="Z52">
            <v>2.9063686466625844</v>
          </cell>
          <cell r="AA52">
            <v>0</v>
          </cell>
          <cell r="AC52">
            <v>37.987000000000002</v>
          </cell>
          <cell r="AD52">
            <v>0</v>
          </cell>
          <cell r="AE52">
            <v>48.946599999999997</v>
          </cell>
          <cell r="AF52">
            <v>48.003</v>
          </cell>
          <cell r="AG52">
            <v>47.872199999999999</v>
          </cell>
          <cell r="AH52">
            <v>37.630000000000003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1493</v>
          </cell>
          <cell r="D53">
            <v>2505</v>
          </cell>
          <cell r="E53">
            <v>2433</v>
          </cell>
          <cell r="F53">
            <v>606</v>
          </cell>
          <cell r="G53" t="str">
            <v>акк</v>
          </cell>
          <cell r="H53">
            <v>0.35</v>
          </cell>
          <cell r="I53">
            <v>40</v>
          </cell>
          <cell r="J53">
            <v>2561</v>
          </cell>
          <cell r="K53">
            <v>-12</v>
          </cell>
          <cell r="L53">
            <v>450</v>
          </cell>
          <cell r="M53">
            <v>450</v>
          </cell>
          <cell r="W53">
            <v>370.2</v>
          </cell>
          <cell r="X53">
            <v>500</v>
          </cell>
          <cell r="Y53">
            <v>5.4186925985953538</v>
          </cell>
          <cell r="Z53">
            <v>1.6369529983792546</v>
          </cell>
          <cell r="AA53">
            <v>0</v>
          </cell>
          <cell r="AC53">
            <v>582</v>
          </cell>
          <cell r="AD53">
            <v>0</v>
          </cell>
          <cell r="AE53">
            <v>401.8</v>
          </cell>
          <cell r="AF53">
            <v>369.4</v>
          </cell>
          <cell r="AG53">
            <v>340</v>
          </cell>
          <cell r="AH53">
            <v>265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3349</v>
          </cell>
          <cell r="D54">
            <v>10875</v>
          </cell>
          <cell r="E54">
            <v>5847</v>
          </cell>
          <cell r="F54">
            <v>2501</v>
          </cell>
          <cell r="G54" t="str">
            <v>акк</v>
          </cell>
          <cell r="H54">
            <v>0.4</v>
          </cell>
          <cell r="I54">
            <v>40</v>
          </cell>
          <cell r="J54">
            <v>5278</v>
          </cell>
          <cell r="K54">
            <v>-29</v>
          </cell>
          <cell r="L54">
            <v>1000</v>
          </cell>
          <cell r="M54">
            <v>800</v>
          </cell>
          <cell r="W54">
            <v>923.4</v>
          </cell>
          <cell r="X54">
            <v>800</v>
          </cell>
          <cell r="Y54">
            <v>5.5241498808750276</v>
          </cell>
          <cell r="Z54">
            <v>2.7084687026207495</v>
          </cell>
          <cell r="AA54">
            <v>54</v>
          </cell>
          <cell r="AC54">
            <v>624</v>
          </cell>
          <cell r="AD54">
            <v>552</v>
          </cell>
          <cell r="AE54">
            <v>862.8</v>
          </cell>
          <cell r="AF54">
            <v>881.2</v>
          </cell>
          <cell r="AG54">
            <v>937.8</v>
          </cell>
          <cell r="AH54">
            <v>639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2496</v>
          </cell>
          <cell r="D55">
            <v>4728</v>
          </cell>
          <cell r="E55">
            <v>4240</v>
          </cell>
          <cell r="F55">
            <v>2635</v>
          </cell>
          <cell r="G55">
            <v>0</v>
          </cell>
          <cell r="H55">
            <v>0.45</v>
          </cell>
          <cell r="I55">
            <v>45</v>
          </cell>
          <cell r="J55">
            <v>4560</v>
          </cell>
          <cell r="K55">
            <v>-40</v>
          </cell>
          <cell r="L55">
            <v>900</v>
          </cell>
          <cell r="M55">
            <v>0</v>
          </cell>
          <cell r="W55">
            <v>674</v>
          </cell>
          <cell r="X55">
            <v>500</v>
          </cell>
          <cell r="Y55">
            <v>5.9866468842729974</v>
          </cell>
          <cell r="Z55">
            <v>3.9094955489614245</v>
          </cell>
          <cell r="AA55">
            <v>0</v>
          </cell>
          <cell r="AC55">
            <v>280</v>
          </cell>
          <cell r="AD55">
            <v>590</v>
          </cell>
          <cell r="AE55">
            <v>753.6</v>
          </cell>
          <cell r="AF55">
            <v>788.2</v>
          </cell>
          <cell r="AG55">
            <v>704.4</v>
          </cell>
          <cell r="AH55">
            <v>299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704.16200000000003</v>
          </cell>
          <cell r="D56">
            <v>945.60900000000004</v>
          </cell>
          <cell r="E56">
            <v>632.81600000000003</v>
          </cell>
          <cell r="F56">
            <v>431</v>
          </cell>
          <cell r="G56" t="str">
            <v>оконч</v>
          </cell>
          <cell r="H56">
            <v>1</v>
          </cell>
          <cell r="I56">
            <v>40</v>
          </cell>
          <cell r="J56">
            <v>760.06399999999996</v>
          </cell>
          <cell r="K56">
            <v>-7.337999999999937</v>
          </cell>
          <cell r="L56">
            <v>0</v>
          </cell>
          <cell r="M56">
            <v>40</v>
          </cell>
          <cell r="W56">
            <v>102.58120000000001</v>
          </cell>
          <cell r="X56">
            <v>100</v>
          </cell>
          <cell r="Y56">
            <v>5.566322094106912</v>
          </cell>
          <cell r="Z56">
            <v>4.2015496016813989</v>
          </cell>
          <cell r="AA56">
            <v>0</v>
          </cell>
          <cell r="AC56">
            <v>119.91</v>
          </cell>
          <cell r="AD56">
            <v>0</v>
          </cell>
          <cell r="AE56">
            <v>162.25140000000002</v>
          </cell>
          <cell r="AF56">
            <v>167.58539999999999</v>
          </cell>
          <cell r="AG56">
            <v>185.2</v>
          </cell>
          <cell r="AH56">
            <v>83.7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800</v>
          </cell>
          <cell r="D57">
            <v>810</v>
          </cell>
          <cell r="E57">
            <v>533</v>
          </cell>
          <cell r="F57">
            <v>1068</v>
          </cell>
          <cell r="G57">
            <v>0</v>
          </cell>
          <cell r="H57">
            <v>0.1</v>
          </cell>
          <cell r="I57">
            <v>730</v>
          </cell>
          <cell r="J57">
            <v>542</v>
          </cell>
          <cell r="K57">
            <v>-9</v>
          </cell>
          <cell r="L57">
            <v>0</v>
          </cell>
          <cell r="M57">
            <v>0</v>
          </cell>
          <cell r="W57">
            <v>106.6</v>
          </cell>
          <cell r="Y57">
            <v>10.0187617260788</v>
          </cell>
          <cell r="Z57">
            <v>10.0187617260788</v>
          </cell>
          <cell r="AA57">
            <v>0</v>
          </cell>
          <cell r="AC57">
            <v>0</v>
          </cell>
          <cell r="AD57">
            <v>0</v>
          </cell>
          <cell r="AE57">
            <v>80</v>
          </cell>
          <cell r="AF57">
            <v>64</v>
          </cell>
          <cell r="AG57">
            <v>89.4</v>
          </cell>
          <cell r="AH57">
            <v>131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80</v>
          </cell>
          <cell r="D58">
            <v>32</v>
          </cell>
          <cell r="E58">
            <v>43</v>
          </cell>
          <cell r="F58">
            <v>68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48</v>
          </cell>
          <cell r="K58">
            <v>-5</v>
          </cell>
          <cell r="L58">
            <v>0</v>
          </cell>
          <cell r="M58">
            <v>0</v>
          </cell>
          <cell r="W58">
            <v>8.6</v>
          </cell>
          <cell r="Y58">
            <v>7.9069767441860472</v>
          </cell>
          <cell r="Z58">
            <v>7.9069767441860472</v>
          </cell>
          <cell r="AA58">
            <v>0</v>
          </cell>
          <cell r="AC58">
            <v>0</v>
          </cell>
          <cell r="AD58">
            <v>0</v>
          </cell>
          <cell r="AE58">
            <v>10.199999999999999</v>
          </cell>
          <cell r="AF58">
            <v>14.8</v>
          </cell>
          <cell r="AG58">
            <v>5.2</v>
          </cell>
          <cell r="AH58">
            <v>9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661</v>
          </cell>
          <cell r="D59">
            <v>1337</v>
          </cell>
          <cell r="E59">
            <v>1417</v>
          </cell>
          <cell r="F59">
            <v>353</v>
          </cell>
          <cell r="G59">
            <v>0</v>
          </cell>
          <cell r="H59">
            <v>0.35</v>
          </cell>
          <cell r="I59">
            <v>40</v>
          </cell>
          <cell r="J59">
            <v>1627</v>
          </cell>
          <cell r="K59">
            <v>-6</v>
          </cell>
          <cell r="L59">
            <v>300</v>
          </cell>
          <cell r="M59">
            <v>350</v>
          </cell>
          <cell r="W59">
            <v>242.6</v>
          </cell>
          <cell r="X59">
            <v>350</v>
          </cell>
          <cell r="Y59">
            <v>5.5770816158285248</v>
          </cell>
          <cell r="Z59">
            <v>1.4550700741962077</v>
          </cell>
          <cell r="AA59">
            <v>0</v>
          </cell>
          <cell r="AC59">
            <v>204</v>
          </cell>
          <cell r="AD59">
            <v>0</v>
          </cell>
          <cell r="AE59">
            <v>235.2</v>
          </cell>
          <cell r="AF59">
            <v>225.6</v>
          </cell>
          <cell r="AG59">
            <v>212</v>
          </cell>
          <cell r="AH59">
            <v>268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173.345</v>
          </cell>
          <cell r="D60">
            <v>223.61500000000001</v>
          </cell>
          <cell r="E60">
            <v>256.99799999999999</v>
          </cell>
          <cell r="F60">
            <v>136.38200000000001</v>
          </cell>
          <cell r="G60">
            <v>0</v>
          </cell>
          <cell r="H60">
            <v>1</v>
          </cell>
          <cell r="I60">
            <v>40</v>
          </cell>
          <cell r="J60">
            <v>260.87200000000001</v>
          </cell>
          <cell r="K60">
            <v>-3.8740000000000236</v>
          </cell>
          <cell r="L60">
            <v>0</v>
          </cell>
          <cell r="M60">
            <v>80</v>
          </cell>
          <cell r="W60">
            <v>41.038799999999995</v>
          </cell>
          <cell r="X60">
            <v>50</v>
          </cell>
          <cell r="Y60">
            <v>6.4909792683996619</v>
          </cell>
          <cell r="Z60">
            <v>3.3232453190639109</v>
          </cell>
          <cell r="AA60">
            <v>51.804000000000002</v>
          </cell>
          <cell r="AC60">
            <v>0</v>
          </cell>
          <cell r="AD60">
            <v>0</v>
          </cell>
          <cell r="AE60">
            <v>42.712600000000002</v>
          </cell>
          <cell r="AF60">
            <v>42.915599999999998</v>
          </cell>
          <cell r="AG60">
            <v>38.898000000000003</v>
          </cell>
          <cell r="AH60">
            <v>20.742000000000001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1582</v>
          </cell>
          <cell r="D61">
            <v>7716</v>
          </cell>
          <cell r="E61">
            <v>3176</v>
          </cell>
          <cell r="F61">
            <v>849</v>
          </cell>
          <cell r="G61">
            <v>0</v>
          </cell>
          <cell r="H61">
            <v>0.4</v>
          </cell>
          <cell r="I61">
            <v>35</v>
          </cell>
          <cell r="J61">
            <v>3723</v>
          </cell>
          <cell r="K61">
            <v>-61</v>
          </cell>
          <cell r="L61">
            <v>1000</v>
          </cell>
          <cell r="M61">
            <v>500</v>
          </cell>
          <cell r="W61">
            <v>538</v>
          </cell>
          <cell r="X61">
            <v>600</v>
          </cell>
          <cell r="Y61">
            <v>5.4814126394052041</v>
          </cell>
          <cell r="Z61">
            <v>1.5780669144981412</v>
          </cell>
          <cell r="AA61">
            <v>0</v>
          </cell>
          <cell r="AC61">
            <v>486</v>
          </cell>
          <cell r="AD61">
            <v>0</v>
          </cell>
          <cell r="AE61">
            <v>514</v>
          </cell>
          <cell r="AF61">
            <v>493.4</v>
          </cell>
          <cell r="AG61">
            <v>513.6</v>
          </cell>
          <cell r="AH61">
            <v>552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2157</v>
          </cell>
          <cell r="D62">
            <v>9401</v>
          </cell>
          <cell r="E62">
            <v>4047</v>
          </cell>
          <cell r="F62">
            <v>1624</v>
          </cell>
          <cell r="G62">
            <v>0</v>
          </cell>
          <cell r="H62">
            <v>0.4</v>
          </cell>
          <cell r="I62">
            <v>40</v>
          </cell>
          <cell r="J62">
            <v>4875</v>
          </cell>
          <cell r="K62">
            <v>-96</v>
          </cell>
          <cell r="L62">
            <v>900</v>
          </cell>
          <cell r="M62">
            <v>600</v>
          </cell>
          <cell r="W62">
            <v>663</v>
          </cell>
          <cell r="X62">
            <v>500</v>
          </cell>
          <cell r="Y62">
            <v>5.4660633484162897</v>
          </cell>
          <cell r="Z62">
            <v>2.4494720965309202</v>
          </cell>
          <cell r="AA62">
            <v>0</v>
          </cell>
          <cell r="AC62">
            <v>732</v>
          </cell>
          <cell r="AD62">
            <v>0</v>
          </cell>
          <cell r="AE62">
            <v>702.8</v>
          </cell>
          <cell r="AF62">
            <v>666</v>
          </cell>
          <cell r="AG62">
            <v>677.4</v>
          </cell>
          <cell r="AH62">
            <v>653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98.216999999999999</v>
          </cell>
          <cell r="D63">
            <v>22.942</v>
          </cell>
          <cell r="E63">
            <v>66.495000000000005</v>
          </cell>
          <cell r="F63">
            <v>51.804000000000002</v>
          </cell>
          <cell r="G63" t="str">
            <v>лид, я</v>
          </cell>
          <cell r="H63">
            <v>1</v>
          </cell>
          <cell r="I63">
            <v>40</v>
          </cell>
          <cell r="J63">
            <v>69.055000000000007</v>
          </cell>
          <cell r="K63">
            <v>-2.5600000000000023</v>
          </cell>
          <cell r="L63">
            <v>0</v>
          </cell>
          <cell r="M63">
            <v>30</v>
          </cell>
          <cell r="W63">
            <v>13.299000000000001</v>
          </cell>
          <cell r="Y63">
            <v>6.1511391833972473</v>
          </cell>
          <cell r="Z63">
            <v>3.8953304759756371</v>
          </cell>
          <cell r="AA63">
            <v>0</v>
          </cell>
          <cell r="AC63">
            <v>0</v>
          </cell>
          <cell r="AD63">
            <v>0</v>
          </cell>
          <cell r="AE63">
            <v>18.149999999999999</v>
          </cell>
          <cell r="AF63">
            <v>14.801599999999999</v>
          </cell>
          <cell r="AG63">
            <v>12.298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352.79500000000002</v>
          </cell>
          <cell r="D64">
            <v>639.70500000000004</v>
          </cell>
          <cell r="E64">
            <v>450</v>
          </cell>
          <cell r="F64">
            <v>331</v>
          </cell>
          <cell r="G64" t="str">
            <v>акк</v>
          </cell>
          <cell r="H64">
            <v>1</v>
          </cell>
          <cell r="I64">
            <v>40</v>
          </cell>
          <cell r="J64">
            <v>183.45599999999999</v>
          </cell>
          <cell r="K64">
            <v>-2.5240000000000009</v>
          </cell>
          <cell r="L64">
            <v>50</v>
          </cell>
          <cell r="M64">
            <v>40</v>
          </cell>
          <cell r="W64">
            <v>81.412599999999998</v>
          </cell>
          <cell r="X64">
            <v>50</v>
          </cell>
          <cell r="Y64">
            <v>5.7853452659662024</v>
          </cell>
          <cell r="Z64">
            <v>4.0657097304348468</v>
          </cell>
          <cell r="AA64">
            <v>42.936999999999998</v>
          </cell>
          <cell r="AC64">
            <v>0</v>
          </cell>
          <cell r="AD64">
            <v>0</v>
          </cell>
          <cell r="AE64">
            <v>76.748400000000004</v>
          </cell>
          <cell r="AF64">
            <v>70.599999999999994</v>
          </cell>
          <cell r="AG64">
            <v>86.4</v>
          </cell>
          <cell r="AH64">
            <v>37.18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729</v>
          </cell>
          <cell r="D65">
            <v>1470</v>
          </cell>
          <cell r="E65">
            <v>1557</v>
          </cell>
          <cell r="F65">
            <v>346</v>
          </cell>
          <cell r="G65" t="str">
            <v>лид, я</v>
          </cell>
          <cell r="H65">
            <v>0.35</v>
          </cell>
          <cell r="I65">
            <v>40</v>
          </cell>
          <cell r="J65">
            <v>1847</v>
          </cell>
          <cell r="K65">
            <v>-26</v>
          </cell>
          <cell r="L65">
            <v>350</v>
          </cell>
          <cell r="M65">
            <v>400</v>
          </cell>
          <cell r="W65">
            <v>258.60000000000002</v>
          </cell>
          <cell r="X65">
            <v>350</v>
          </cell>
          <cell r="Y65">
            <v>5.5916473317865423</v>
          </cell>
          <cell r="Z65">
            <v>1.3379737045630316</v>
          </cell>
          <cell r="AA65">
            <v>0</v>
          </cell>
          <cell r="AC65">
            <v>264</v>
          </cell>
          <cell r="AD65">
            <v>0</v>
          </cell>
          <cell r="AE65">
            <v>245.6</v>
          </cell>
          <cell r="AF65">
            <v>234.8</v>
          </cell>
          <cell r="AG65">
            <v>229.4</v>
          </cell>
          <cell r="AH65">
            <v>295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1019</v>
          </cell>
          <cell r="D66">
            <v>1737</v>
          </cell>
          <cell r="E66">
            <v>2021</v>
          </cell>
          <cell r="F66">
            <v>401</v>
          </cell>
          <cell r="G66" t="str">
            <v>неакк</v>
          </cell>
          <cell r="H66">
            <v>0.35</v>
          </cell>
          <cell r="I66">
            <v>40</v>
          </cell>
          <cell r="J66">
            <v>2336</v>
          </cell>
          <cell r="K66">
            <v>-15</v>
          </cell>
          <cell r="L66">
            <v>400</v>
          </cell>
          <cell r="M66">
            <v>500</v>
          </cell>
          <cell r="W66">
            <v>344.2</v>
          </cell>
          <cell r="X66">
            <v>600</v>
          </cell>
          <cell r="Y66">
            <v>5.5229517722254506</v>
          </cell>
          <cell r="Z66">
            <v>1.1650203370133643</v>
          </cell>
          <cell r="AA66">
            <v>0</v>
          </cell>
          <cell r="AC66">
            <v>300</v>
          </cell>
          <cell r="AD66">
            <v>0</v>
          </cell>
          <cell r="AE66">
            <v>337.2</v>
          </cell>
          <cell r="AF66">
            <v>325.60000000000002</v>
          </cell>
          <cell r="AG66">
            <v>286.8</v>
          </cell>
          <cell r="AH66">
            <v>358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500</v>
          </cell>
          <cell r="D67">
            <v>1376</v>
          </cell>
          <cell r="E67">
            <v>1272</v>
          </cell>
          <cell r="F67">
            <v>342</v>
          </cell>
          <cell r="G67">
            <v>0</v>
          </cell>
          <cell r="H67">
            <v>0.4</v>
          </cell>
          <cell r="I67">
            <v>35</v>
          </cell>
          <cell r="J67">
            <v>1532</v>
          </cell>
          <cell r="K67">
            <v>-14</v>
          </cell>
          <cell r="L67">
            <v>250</v>
          </cell>
          <cell r="M67">
            <v>300</v>
          </cell>
          <cell r="W67">
            <v>205.2</v>
          </cell>
          <cell r="X67">
            <v>250</v>
          </cell>
          <cell r="Y67">
            <v>5.5653021442495128</v>
          </cell>
          <cell r="Z67">
            <v>1.6666666666666667</v>
          </cell>
          <cell r="AA67">
            <v>0</v>
          </cell>
          <cell r="AC67">
            <v>246</v>
          </cell>
          <cell r="AD67">
            <v>0</v>
          </cell>
          <cell r="AE67">
            <v>183.2</v>
          </cell>
          <cell r="AF67">
            <v>192.4</v>
          </cell>
          <cell r="AG67">
            <v>191.4</v>
          </cell>
          <cell r="AH67">
            <v>225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164.3</v>
          </cell>
          <cell r="D68">
            <v>204.46600000000001</v>
          </cell>
          <cell r="E68">
            <v>274.52999999999997</v>
          </cell>
          <cell r="F68">
            <v>50.68</v>
          </cell>
          <cell r="G68">
            <v>0</v>
          </cell>
          <cell r="H68">
            <v>1</v>
          </cell>
          <cell r="I68">
            <v>50</v>
          </cell>
          <cell r="J68">
            <v>320.40699999999998</v>
          </cell>
          <cell r="K68">
            <v>-13.076000000000008</v>
          </cell>
          <cell r="L68">
            <v>80</v>
          </cell>
          <cell r="M68">
            <v>60</v>
          </cell>
          <cell r="W68">
            <v>48.345799999999997</v>
          </cell>
          <cell r="X68">
            <v>80</v>
          </cell>
          <cell r="Y68">
            <v>5.598831749603896</v>
          </cell>
          <cell r="Z68">
            <v>1.0482813398475153</v>
          </cell>
          <cell r="AA68">
            <v>0</v>
          </cell>
          <cell r="AC68">
            <v>32.801000000000002</v>
          </cell>
          <cell r="AD68">
            <v>0</v>
          </cell>
          <cell r="AE68">
            <v>41.181200000000004</v>
          </cell>
          <cell r="AF68">
            <v>30.448199999999996</v>
          </cell>
          <cell r="AG68">
            <v>38.183399999999999</v>
          </cell>
          <cell r="AH68">
            <v>57.749000000000002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827.89300000000003</v>
          </cell>
          <cell r="D69">
            <v>1274.7329999999999</v>
          </cell>
          <cell r="E69">
            <v>909.97500000000002</v>
          </cell>
          <cell r="F69">
            <v>199.48500000000001</v>
          </cell>
          <cell r="G69" t="str">
            <v>н</v>
          </cell>
          <cell r="H69">
            <v>1</v>
          </cell>
          <cell r="I69">
            <v>50</v>
          </cell>
          <cell r="J69">
            <v>1005.774</v>
          </cell>
          <cell r="K69">
            <v>2.5310000000000201</v>
          </cell>
          <cell r="L69">
            <v>200</v>
          </cell>
          <cell r="M69">
            <v>200</v>
          </cell>
          <cell r="W69">
            <v>162.32900000000001</v>
          </cell>
          <cell r="X69">
            <v>300</v>
          </cell>
          <cell r="Y69">
            <v>5.5411232743379184</v>
          </cell>
          <cell r="Z69">
            <v>1.2288931737397508</v>
          </cell>
          <cell r="AA69">
            <v>0</v>
          </cell>
          <cell r="AC69">
            <v>98.33</v>
          </cell>
          <cell r="AD69">
            <v>0</v>
          </cell>
          <cell r="AE69">
            <v>191.26840000000001</v>
          </cell>
          <cell r="AF69">
            <v>157.24039999999999</v>
          </cell>
          <cell r="AG69">
            <v>168.529</v>
          </cell>
          <cell r="AH69">
            <v>75.88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101.509</v>
          </cell>
          <cell r="D70">
            <v>120.81</v>
          </cell>
          <cell r="E70">
            <v>140.655</v>
          </cell>
          <cell r="F70">
            <v>20.509</v>
          </cell>
          <cell r="G70">
            <v>0</v>
          </cell>
          <cell r="H70">
            <v>1</v>
          </cell>
          <cell r="I70">
            <v>50</v>
          </cell>
          <cell r="J70">
            <v>201.28200000000001</v>
          </cell>
          <cell r="K70">
            <v>-0.97200000000000841</v>
          </cell>
          <cell r="L70">
            <v>40</v>
          </cell>
          <cell r="M70">
            <v>40</v>
          </cell>
          <cell r="W70">
            <v>16.2</v>
          </cell>
          <cell r="Y70">
            <v>6.2042592592592598</v>
          </cell>
          <cell r="Z70">
            <v>1.2659876543209878</v>
          </cell>
          <cell r="AA70">
            <v>0</v>
          </cell>
          <cell r="AC70">
            <v>59.655000000000001</v>
          </cell>
          <cell r="AD70">
            <v>0</v>
          </cell>
          <cell r="AE70">
            <v>19.811799999999998</v>
          </cell>
          <cell r="AF70">
            <v>14.3888</v>
          </cell>
          <cell r="AG70">
            <v>16.8</v>
          </cell>
          <cell r="AH70">
            <v>6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1243.242</v>
          </cell>
          <cell r="D71">
            <v>3110.502</v>
          </cell>
          <cell r="E71">
            <v>2590.61</v>
          </cell>
          <cell r="F71">
            <v>1242.365</v>
          </cell>
          <cell r="G71">
            <v>0</v>
          </cell>
          <cell r="H71">
            <v>1</v>
          </cell>
          <cell r="I71">
            <v>40</v>
          </cell>
          <cell r="J71">
            <v>3079.9870000000001</v>
          </cell>
          <cell r="K71">
            <v>16.535000000000025</v>
          </cell>
          <cell r="L71">
            <v>800</v>
          </cell>
          <cell r="M71">
            <v>50</v>
          </cell>
          <cell r="W71">
            <v>416.93960000000004</v>
          </cell>
          <cell r="X71">
            <v>300</v>
          </cell>
          <cell r="Y71">
            <v>5.7379174345636628</v>
          </cell>
          <cell r="Z71">
            <v>2.9797241614852603</v>
          </cell>
          <cell r="AA71">
            <v>0</v>
          </cell>
          <cell r="AC71">
            <v>505.91199999999998</v>
          </cell>
          <cell r="AD71">
            <v>0</v>
          </cell>
          <cell r="AE71">
            <v>364.37139999999999</v>
          </cell>
          <cell r="AF71">
            <v>367.93340000000001</v>
          </cell>
          <cell r="AG71">
            <v>411.86</v>
          </cell>
          <cell r="AH71">
            <v>205.2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2628</v>
          </cell>
          <cell r="D72">
            <v>7695</v>
          </cell>
          <cell r="E72">
            <v>9455</v>
          </cell>
          <cell r="F72">
            <v>284</v>
          </cell>
          <cell r="G72">
            <v>0</v>
          </cell>
          <cell r="H72">
            <v>0.45</v>
          </cell>
          <cell r="I72">
            <v>50</v>
          </cell>
          <cell r="J72">
            <v>9965</v>
          </cell>
          <cell r="K72">
            <v>-30</v>
          </cell>
          <cell r="L72">
            <v>1000</v>
          </cell>
          <cell r="M72">
            <v>1200</v>
          </cell>
          <cell r="W72">
            <v>835</v>
          </cell>
          <cell r="X72">
            <v>1700</v>
          </cell>
          <cell r="Y72">
            <v>5.0107784431137725</v>
          </cell>
          <cell r="Z72">
            <v>0.34011976047904191</v>
          </cell>
          <cell r="AA72">
            <v>0</v>
          </cell>
          <cell r="AC72">
            <v>480</v>
          </cell>
          <cell r="AD72">
            <v>4800</v>
          </cell>
          <cell r="AE72">
            <v>610</v>
          </cell>
          <cell r="AF72">
            <v>609.6</v>
          </cell>
          <cell r="AG72">
            <v>626.20000000000005</v>
          </cell>
          <cell r="AH72">
            <v>755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2580</v>
          </cell>
          <cell r="D73">
            <v>11222</v>
          </cell>
          <cell r="E73">
            <v>6327</v>
          </cell>
          <cell r="F73">
            <v>2110</v>
          </cell>
          <cell r="G73" t="str">
            <v>акяб</v>
          </cell>
          <cell r="H73">
            <v>0.45</v>
          </cell>
          <cell r="I73">
            <v>50</v>
          </cell>
          <cell r="J73">
            <v>6326</v>
          </cell>
          <cell r="K73">
            <v>471</v>
          </cell>
          <cell r="L73">
            <v>800</v>
          </cell>
          <cell r="M73">
            <v>1000</v>
          </cell>
          <cell r="W73">
            <v>599.4</v>
          </cell>
          <cell r="X73">
            <v>600</v>
          </cell>
          <cell r="Y73">
            <v>7.5241908575241911</v>
          </cell>
          <cell r="Z73">
            <v>3.5201868535201868</v>
          </cell>
          <cell r="AA73">
            <v>120</v>
          </cell>
          <cell r="AC73">
            <v>470</v>
          </cell>
          <cell r="AD73">
            <v>2740</v>
          </cell>
          <cell r="AE73">
            <v>539</v>
          </cell>
          <cell r="AF73">
            <v>640.6</v>
          </cell>
          <cell r="AG73">
            <v>598.20000000000005</v>
          </cell>
          <cell r="AH73">
            <v>542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1473</v>
          </cell>
          <cell r="D74">
            <v>199</v>
          </cell>
          <cell r="E74">
            <v>1042</v>
          </cell>
          <cell r="F74">
            <v>525</v>
          </cell>
          <cell r="G74">
            <v>0</v>
          </cell>
          <cell r="H74">
            <v>0.45</v>
          </cell>
          <cell r="I74">
            <v>50</v>
          </cell>
          <cell r="J74">
            <v>1300</v>
          </cell>
          <cell r="K74">
            <v>-168</v>
          </cell>
          <cell r="L74">
            <v>200</v>
          </cell>
          <cell r="M74">
            <v>300</v>
          </cell>
          <cell r="W74">
            <v>190.4</v>
          </cell>
          <cell r="X74">
            <v>250</v>
          </cell>
          <cell r="Y74">
            <v>6.6964285714285712</v>
          </cell>
          <cell r="Z74">
            <v>2.7573529411764706</v>
          </cell>
          <cell r="AA74">
            <v>0</v>
          </cell>
          <cell r="AC74">
            <v>90</v>
          </cell>
          <cell r="AD74">
            <v>0</v>
          </cell>
          <cell r="AE74">
            <v>241.8</v>
          </cell>
          <cell r="AF74">
            <v>207.6</v>
          </cell>
          <cell r="AG74">
            <v>194.4</v>
          </cell>
          <cell r="AH74">
            <v>39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256</v>
          </cell>
          <cell r="D75">
            <v>512</v>
          </cell>
          <cell r="E75">
            <v>516</v>
          </cell>
          <cell r="F75">
            <v>69</v>
          </cell>
          <cell r="G75">
            <v>0</v>
          </cell>
          <cell r="H75">
            <v>0.4</v>
          </cell>
          <cell r="I75">
            <v>40</v>
          </cell>
          <cell r="J75">
            <v>809</v>
          </cell>
          <cell r="K75">
            <v>-119</v>
          </cell>
          <cell r="L75">
            <v>230</v>
          </cell>
          <cell r="M75">
            <v>100</v>
          </cell>
          <cell r="W75">
            <v>68.400000000000006</v>
          </cell>
          <cell r="Y75">
            <v>5.833333333333333</v>
          </cell>
          <cell r="Z75">
            <v>1.0087719298245612</v>
          </cell>
          <cell r="AA75">
            <v>0</v>
          </cell>
          <cell r="AC75">
            <v>174</v>
          </cell>
          <cell r="AD75">
            <v>0</v>
          </cell>
          <cell r="AE75">
            <v>67.599999999999994</v>
          </cell>
          <cell r="AF75">
            <v>66</v>
          </cell>
          <cell r="AG75">
            <v>64.2</v>
          </cell>
          <cell r="AH75">
            <v>25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221</v>
          </cell>
          <cell r="D76">
            <v>1035</v>
          </cell>
          <cell r="E76">
            <v>533</v>
          </cell>
          <cell r="F76">
            <v>-43</v>
          </cell>
          <cell r="G76">
            <v>0</v>
          </cell>
          <cell r="H76">
            <v>0.4</v>
          </cell>
          <cell r="I76">
            <v>40</v>
          </cell>
          <cell r="J76">
            <v>693</v>
          </cell>
          <cell r="K76">
            <v>-10</v>
          </cell>
          <cell r="L76">
            <v>180</v>
          </cell>
          <cell r="M76">
            <v>200</v>
          </cell>
          <cell r="W76">
            <v>76.599999999999994</v>
          </cell>
          <cell r="X76">
            <v>80</v>
          </cell>
          <cell r="Y76">
            <v>5.4438642297650137</v>
          </cell>
          <cell r="Z76">
            <v>-0.56135770234986948</v>
          </cell>
          <cell r="AA76">
            <v>0</v>
          </cell>
          <cell r="AC76">
            <v>150</v>
          </cell>
          <cell r="AD76">
            <v>0</v>
          </cell>
          <cell r="AE76">
            <v>71.2</v>
          </cell>
          <cell r="AF76">
            <v>68</v>
          </cell>
          <cell r="AG76">
            <v>67.8</v>
          </cell>
          <cell r="AH76">
            <v>55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711.05100000000004</v>
          </cell>
          <cell r="D77">
            <v>3544.9140000000002</v>
          </cell>
          <cell r="E77">
            <v>1633</v>
          </cell>
          <cell r="F77">
            <v>924</v>
          </cell>
          <cell r="G77" t="str">
            <v>ак апр</v>
          </cell>
          <cell r="H77">
            <v>1</v>
          </cell>
          <cell r="I77">
            <v>50</v>
          </cell>
          <cell r="J77">
            <v>1774.095</v>
          </cell>
          <cell r="K77">
            <v>-4.1150000000000091</v>
          </cell>
          <cell r="L77">
            <v>900</v>
          </cell>
          <cell r="M77">
            <v>200</v>
          </cell>
          <cell r="W77">
            <v>216.62899999999999</v>
          </cell>
          <cell r="X77">
            <v>200</v>
          </cell>
          <cell r="Y77">
            <v>10.266400158796838</v>
          </cell>
          <cell r="Z77">
            <v>4.2653569005073191</v>
          </cell>
          <cell r="AA77">
            <v>205.191</v>
          </cell>
          <cell r="AC77">
            <v>344.66399999999999</v>
          </cell>
          <cell r="AD77">
            <v>0</v>
          </cell>
          <cell r="AE77">
            <v>169.73239999999998</v>
          </cell>
          <cell r="AF77">
            <v>160.1498</v>
          </cell>
          <cell r="AG77">
            <v>154.73699999999999</v>
          </cell>
          <cell r="AH77">
            <v>89.67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796</v>
          </cell>
          <cell r="D78">
            <v>509</v>
          </cell>
          <cell r="E78">
            <v>348</v>
          </cell>
          <cell r="F78">
            <v>949</v>
          </cell>
          <cell r="G78">
            <v>0</v>
          </cell>
          <cell r="H78">
            <v>0.1</v>
          </cell>
          <cell r="I78">
            <v>730</v>
          </cell>
          <cell r="J78">
            <v>359</v>
          </cell>
          <cell r="K78">
            <v>-11</v>
          </cell>
          <cell r="L78">
            <v>0</v>
          </cell>
          <cell r="M78">
            <v>0</v>
          </cell>
          <cell r="W78">
            <v>69.599999999999994</v>
          </cell>
          <cell r="Y78">
            <v>13.63505747126437</v>
          </cell>
          <cell r="Z78">
            <v>13.63505747126437</v>
          </cell>
          <cell r="AA78">
            <v>0</v>
          </cell>
          <cell r="AC78">
            <v>0</v>
          </cell>
          <cell r="AD78">
            <v>0</v>
          </cell>
          <cell r="AE78">
            <v>62</v>
          </cell>
          <cell r="AF78">
            <v>48.2</v>
          </cell>
          <cell r="AG78">
            <v>52</v>
          </cell>
          <cell r="AH78">
            <v>114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106.295</v>
          </cell>
          <cell r="D79">
            <v>278.76</v>
          </cell>
          <cell r="E79">
            <v>247.18</v>
          </cell>
          <cell r="F79">
            <v>17.931999999999999</v>
          </cell>
          <cell r="G79">
            <v>0</v>
          </cell>
          <cell r="H79">
            <v>1</v>
          </cell>
          <cell r="I79">
            <v>50</v>
          </cell>
          <cell r="J79">
            <v>395.18299999999999</v>
          </cell>
          <cell r="K79">
            <v>-33.48899999999999</v>
          </cell>
          <cell r="L79">
            <v>80</v>
          </cell>
          <cell r="M79">
            <v>40</v>
          </cell>
          <cell r="W79">
            <v>26.533200000000001</v>
          </cell>
          <cell r="X79">
            <v>40</v>
          </cell>
          <cell r="Y79">
            <v>6.7060135980582825</v>
          </cell>
          <cell r="Z79">
            <v>0.67583254187206965</v>
          </cell>
          <cell r="AA79">
            <v>0</v>
          </cell>
          <cell r="AC79">
            <v>114.514</v>
          </cell>
          <cell r="AD79">
            <v>0</v>
          </cell>
          <cell r="AE79">
            <v>28.538400000000003</v>
          </cell>
          <cell r="AF79">
            <v>24.968</v>
          </cell>
          <cell r="AG79">
            <v>28.454799999999999</v>
          </cell>
          <cell r="AH79">
            <v>20.21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1591</v>
          </cell>
          <cell r="D80">
            <v>9856</v>
          </cell>
          <cell r="E80">
            <v>4199</v>
          </cell>
          <cell r="F80">
            <v>1047</v>
          </cell>
          <cell r="G80">
            <v>0</v>
          </cell>
          <cell r="H80">
            <v>0.4</v>
          </cell>
          <cell r="I80">
            <v>40</v>
          </cell>
          <cell r="J80">
            <v>4724</v>
          </cell>
          <cell r="K80">
            <v>33</v>
          </cell>
          <cell r="L80">
            <v>700</v>
          </cell>
          <cell r="M80">
            <v>900</v>
          </cell>
          <cell r="W80">
            <v>597.4</v>
          </cell>
          <cell r="X80">
            <v>700</v>
          </cell>
          <cell r="Y80">
            <v>5.6026113157013731</v>
          </cell>
          <cell r="Z80">
            <v>1.7525945764981588</v>
          </cell>
          <cell r="AA80">
            <v>0</v>
          </cell>
          <cell r="AC80">
            <v>558</v>
          </cell>
          <cell r="AD80">
            <v>654</v>
          </cell>
          <cell r="AE80">
            <v>499.8</v>
          </cell>
          <cell r="AF80">
            <v>535</v>
          </cell>
          <cell r="AG80">
            <v>544.79999999999995</v>
          </cell>
          <cell r="AH80">
            <v>418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1119</v>
          </cell>
          <cell r="D81">
            <v>5319</v>
          </cell>
          <cell r="E81">
            <v>2625</v>
          </cell>
          <cell r="F81">
            <v>407</v>
          </cell>
          <cell r="G81">
            <v>0</v>
          </cell>
          <cell r="H81">
            <v>0.4</v>
          </cell>
          <cell r="I81">
            <v>40</v>
          </cell>
          <cell r="J81">
            <v>3177</v>
          </cell>
          <cell r="K81">
            <v>6</v>
          </cell>
          <cell r="L81">
            <v>600</v>
          </cell>
          <cell r="M81">
            <v>900</v>
          </cell>
          <cell r="W81">
            <v>413.4</v>
          </cell>
          <cell r="X81">
            <v>400</v>
          </cell>
          <cell r="Y81">
            <v>5.5805515239477508</v>
          </cell>
          <cell r="Z81">
            <v>0.98451862602806006</v>
          </cell>
          <cell r="AA81">
            <v>0</v>
          </cell>
          <cell r="AC81">
            <v>558</v>
          </cell>
          <cell r="AD81">
            <v>0</v>
          </cell>
          <cell r="AE81">
            <v>383.8</v>
          </cell>
          <cell r="AF81">
            <v>372.6</v>
          </cell>
          <cell r="AG81">
            <v>358.2</v>
          </cell>
          <cell r="AH81">
            <v>354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330.327</v>
          </cell>
          <cell r="D82">
            <v>823.35900000000004</v>
          </cell>
          <cell r="E82">
            <v>1027.7470000000001</v>
          </cell>
          <cell r="F82">
            <v>117.87</v>
          </cell>
          <cell r="G82" t="str">
            <v>ябл</v>
          </cell>
          <cell r="H82">
            <v>1</v>
          </cell>
          <cell r="I82">
            <v>40</v>
          </cell>
          <cell r="J82">
            <v>1030.645</v>
          </cell>
          <cell r="K82">
            <v>288.85700000000008</v>
          </cell>
          <cell r="L82">
            <v>150</v>
          </cell>
          <cell r="M82">
            <v>130</v>
          </cell>
          <cell r="W82">
            <v>86.337800000000016</v>
          </cell>
          <cell r="X82">
            <v>100</v>
          </cell>
          <cell r="Y82">
            <v>5.7665356309750759</v>
          </cell>
          <cell r="Z82">
            <v>1.3652189423404346</v>
          </cell>
          <cell r="AA82">
            <v>304.303</v>
          </cell>
          <cell r="AC82">
            <v>291.755</v>
          </cell>
          <cell r="AD82">
            <v>0</v>
          </cell>
          <cell r="AE82">
            <v>85.785799999999995</v>
          </cell>
          <cell r="AF82">
            <v>83.709800000000001</v>
          </cell>
          <cell r="AG82">
            <v>77.596199999999996</v>
          </cell>
          <cell r="AH82">
            <v>74.492000000000004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214.43799999999999</v>
          </cell>
          <cell r="D83">
            <v>592.69899999999996</v>
          </cell>
          <cell r="E83">
            <v>575.55499999999995</v>
          </cell>
          <cell r="F83">
            <v>15.763</v>
          </cell>
          <cell r="G83">
            <v>0</v>
          </cell>
          <cell r="H83">
            <v>1</v>
          </cell>
          <cell r="I83">
            <v>40</v>
          </cell>
          <cell r="J83">
            <v>818.29499999999996</v>
          </cell>
          <cell r="K83">
            <v>-35.028999999999996</v>
          </cell>
          <cell r="L83">
            <v>160</v>
          </cell>
          <cell r="M83">
            <v>120</v>
          </cell>
          <cell r="W83">
            <v>61.882399999999983</v>
          </cell>
          <cell r="X83">
            <v>70</v>
          </cell>
          <cell r="Y83">
            <v>5.9106143265290312</v>
          </cell>
          <cell r="Z83">
            <v>0.25472509146380884</v>
          </cell>
          <cell r="AA83">
            <v>58.432000000000002</v>
          </cell>
          <cell r="AC83">
            <v>207.71100000000001</v>
          </cell>
          <cell r="AD83">
            <v>0</v>
          </cell>
          <cell r="AE83">
            <v>56.649600000000007</v>
          </cell>
          <cell r="AF83">
            <v>66.84259999999999</v>
          </cell>
          <cell r="AG83">
            <v>56.207399999999993</v>
          </cell>
          <cell r="AH83">
            <v>38.07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362.24099999999999</v>
          </cell>
          <cell r="D84">
            <v>1125.2249999999999</v>
          </cell>
          <cell r="E84">
            <v>1081.0119999999999</v>
          </cell>
          <cell r="F84">
            <v>188.387</v>
          </cell>
          <cell r="G84" t="str">
            <v>ябл</v>
          </cell>
          <cell r="H84">
            <v>1</v>
          </cell>
          <cell r="I84">
            <v>40</v>
          </cell>
          <cell r="J84">
            <v>1292.117</v>
          </cell>
          <cell r="K84">
            <v>-19.694000000000017</v>
          </cell>
          <cell r="L84">
            <v>140</v>
          </cell>
          <cell r="M84">
            <v>250</v>
          </cell>
          <cell r="W84">
            <v>126.208</v>
          </cell>
          <cell r="X84">
            <v>150</v>
          </cell>
          <cell r="Y84">
            <v>5.7713219447261661</v>
          </cell>
          <cell r="Z84">
            <v>1.492670829107505</v>
          </cell>
          <cell r="AA84">
            <v>258.56099999999998</v>
          </cell>
          <cell r="AC84">
            <v>191.411</v>
          </cell>
          <cell r="AD84">
            <v>0</v>
          </cell>
          <cell r="AE84">
            <v>106.52979999999999</v>
          </cell>
          <cell r="AF84">
            <v>117.55760000000001</v>
          </cell>
          <cell r="AG84">
            <v>108.9256</v>
          </cell>
          <cell r="AH84">
            <v>96.39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232.386</v>
          </cell>
          <cell r="D85">
            <v>922.25099999999998</v>
          </cell>
          <cell r="E85">
            <v>825.40899999999999</v>
          </cell>
          <cell r="F85">
            <v>231.08099999999999</v>
          </cell>
          <cell r="G85">
            <v>0</v>
          </cell>
          <cell r="H85">
            <v>1</v>
          </cell>
          <cell r="I85">
            <v>40</v>
          </cell>
          <cell r="J85">
            <v>915.55700000000002</v>
          </cell>
          <cell r="K85">
            <v>-8.1780000000000257</v>
          </cell>
          <cell r="L85">
            <v>90</v>
          </cell>
          <cell r="M85">
            <v>100</v>
          </cell>
          <cell r="W85">
            <v>97.51939999999999</v>
          </cell>
          <cell r="X85">
            <v>130</v>
          </cell>
          <cell r="Y85">
            <v>5.6509884187146362</v>
          </cell>
          <cell r="Z85">
            <v>2.3695900508001486</v>
          </cell>
          <cell r="AA85">
            <v>255.84200000000001</v>
          </cell>
          <cell r="AC85">
            <v>81.97</v>
          </cell>
          <cell r="AD85">
            <v>0</v>
          </cell>
          <cell r="AE85">
            <v>79.914599999999993</v>
          </cell>
          <cell r="AF85">
            <v>90.383999999999986</v>
          </cell>
          <cell r="AG85">
            <v>90.386200000000002</v>
          </cell>
          <cell r="AH85">
            <v>106.11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43</v>
          </cell>
          <cell r="D86">
            <v>107</v>
          </cell>
          <cell r="E86">
            <v>96</v>
          </cell>
          <cell r="F86">
            <v>52</v>
          </cell>
          <cell r="G86" t="str">
            <v>дк</v>
          </cell>
          <cell r="H86">
            <v>0.6</v>
          </cell>
          <cell r="I86">
            <v>60</v>
          </cell>
          <cell r="J86">
            <v>101</v>
          </cell>
          <cell r="K86">
            <v>31</v>
          </cell>
          <cell r="L86">
            <v>20</v>
          </cell>
          <cell r="M86">
            <v>0</v>
          </cell>
          <cell r="W86">
            <v>12</v>
          </cell>
          <cell r="Y86">
            <v>6</v>
          </cell>
          <cell r="Z86">
            <v>4.333333333333333</v>
          </cell>
          <cell r="AA86">
            <v>0</v>
          </cell>
          <cell r="AC86">
            <v>36</v>
          </cell>
          <cell r="AD86">
            <v>0</v>
          </cell>
          <cell r="AE86">
            <v>13.2</v>
          </cell>
          <cell r="AF86">
            <v>16.8</v>
          </cell>
          <cell r="AG86">
            <v>14.4</v>
          </cell>
          <cell r="AH86">
            <v>18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36</v>
          </cell>
          <cell r="D87">
            <v>217</v>
          </cell>
          <cell r="E87">
            <v>166</v>
          </cell>
          <cell r="F87">
            <v>86</v>
          </cell>
          <cell r="G87" t="str">
            <v>ябл</v>
          </cell>
          <cell r="H87">
            <v>0.6</v>
          </cell>
          <cell r="I87">
            <v>60</v>
          </cell>
          <cell r="J87">
            <v>183</v>
          </cell>
          <cell r="K87">
            <v>19</v>
          </cell>
          <cell r="L87">
            <v>30</v>
          </cell>
          <cell r="M87">
            <v>50</v>
          </cell>
          <cell r="W87">
            <v>26</v>
          </cell>
          <cell r="Y87">
            <v>6.384615384615385</v>
          </cell>
          <cell r="Z87">
            <v>3.3076923076923075</v>
          </cell>
          <cell r="AA87">
            <v>0</v>
          </cell>
          <cell r="AC87">
            <v>36</v>
          </cell>
          <cell r="AD87">
            <v>0</v>
          </cell>
          <cell r="AE87">
            <v>26.6</v>
          </cell>
          <cell r="AF87">
            <v>23.4</v>
          </cell>
          <cell r="AG87">
            <v>26.8</v>
          </cell>
          <cell r="AH87">
            <v>8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93</v>
          </cell>
          <cell r="D88">
            <v>224</v>
          </cell>
          <cell r="E88">
            <v>206</v>
          </cell>
          <cell r="F88">
            <v>108</v>
          </cell>
          <cell r="G88" t="str">
            <v>ябл</v>
          </cell>
          <cell r="H88">
            <v>0.6</v>
          </cell>
          <cell r="I88">
            <v>60</v>
          </cell>
          <cell r="J88">
            <v>232</v>
          </cell>
          <cell r="K88">
            <v>4</v>
          </cell>
          <cell r="L88">
            <v>80</v>
          </cell>
          <cell r="M88">
            <v>20</v>
          </cell>
          <cell r="W88">
            <v>35.200000000000003</v>
          </cell>
          <cell r="Y88">
            <v>5.9090909090909083</v>
          </cell>
          <cell r="Z88">
            <v>3.0681818181818179</v>
          </cell>
          <cell r="AA88">
            <v>0</v>
          </cell>
          <cell r="AC88">
            <v>30</v>
          </cell>
          <cell r="AD88">
            <v>0</v>
          </cell>
          <cell r="AE88">
            <v>39.799999999999997</v>
          </cell>
          <cell r="AF88">
            <v>32</v>
          </cell>
          <cell r="AG88">
            <v>41</v>
          </cell>
          <cell r="AH88">
            <v>26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142.22200000000001</v>
          </cell>
          <cell r="D89">
            <v>420.226</v>
          </cell>
          <cell r="E89">
            <v>389.57600000000002</v>
          </cell>
          <cell r="F89">
            <v>14.587999999999999</v>
          </cell>
          <cell r="G89">
            <v>0</v>
          </cell>
          <cell r="H89">
            <v>1</v>
          </cell>
          <cell r="I89">
            <v>30</v>
          </cell>
          <cell r="J89">
            <v>561.69500000000005</v>
          </cell>
          <cell r="K89">
            <v>-17.737000000000023</v>
          </cell>
          <cell r="L89">
            <v>90</v>
          </cell>
          <cell r="M89">
            <v>80</v>
          </cell>
          <cell r="W89">
            <v>47.038800000000002</v>
          </cell>
          <cell r="X89">
            <v>80</v>
          </cell>
          <cell r="Y89">
            <v>5.6248883900099482</v>
          </cell>
          <cell r="Z89">
            <v>0.31012695902106341</v>
          </cell>
          <cell r="AA89">
            <v>0</v>
          </cell>
          <cell r="AC89">
            <v>154.38200000000001</v>
          </cell>
          <cell r="AD89">
            <v>0</v>
          </cell>
          <cell r="AE89">
            <v>41.373599999999996</v>
          </cell>
          <cell r="AF89">
            <v>50.169599999999996</v>
          </cell>
          <cell r="AG89">
            <v>41.051400000000001</v>
          </cell>
          <cell r="AH89">
            <v>35.170999999999999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97.930999999999997</v>
          </cell>
          <cell r="D90">
            <v>4.05</v>
          </cell>
          <cell r="E90">
            <v>59.4</v>
          </cell>
          <cell r="F90">
            <v>38.530999999999999</v>
          </cell>
          <cell r="G90">
            <v>0</v>
          </cell>
          <cell r="H90">
            <v>1</v>
          </cell>
          <cell r="I90">
            <v>50</v>
          </cell>
          <cell r="J90">
            <v>62.500999999999998</v>
          </cell>
          <cell r="K90">
            <v>-3.1009999999999991</v>
          </cell>
          <cell r="L90">
            <v>0</v>
          </cell>
          <cell r="M90">
            <v>20</v>
          </cell>
          <cell r="W90">
            <v>11.879999999999999</v>
          </cell>
          <cell r="X90">
            <v>20</v>
          </cell>
          <cell r="Y90">
            <v>6.6103535353535365</v>
          </cell>
          <cell r="Z90">
            <v>3.2433501683501684</v>
          </cell>
          <cell r="AA90">
            <v>0</v>
          </cell>
          <cell r="AC90">
            <v>0</v>
          </cell>
          <cell r="AD90">
            <v>0</v>
          </cell>
          <cell r="AE90">
            <v>14.2606</v>
          </cell>
          <cell r="AF90">
            <v>7.5436000000000005</v>
          </cell>
          <cell r="AG90">
            <v>10.26</v>
          </cell>
          <cell r="AH90">
            <v>10.8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198</v>
          </cell>
          <cell r="D91">
            <v>450</v>
          </cell>
          <cell r="E91">
            <v>450</v>
          </cell>
          <cell r="F91">
            <v>183</v>
          </cell>
          <cell r="G91" t="str">
            <v>ябл,дк</v>
          </cell>
          <cell r="H91">
            <v>0.6</v>
          </cell>
          <cell r="I91">
            <v>60</v>
          </cell>
          <cell r="J91">
            <v>479</v>
          </cell>
          <cell r="K91">
            <v>103</v>
          </cell>
          <cell r="L91">
            <v>170</v>
          </cell>
          <cell r="M91">
            <v>0</v>
          </cell>
          <cell r="W91">
            <v>63.6</v>
          </cell>
          <cell r="Y91">
            <v>5.550314465408805</v>
          </cell>
          <cell r="Z91">
            <v>2.8773584905660377</v>
          </cell>
          <cell r="AA91">
            <v>0</v>
          </cell>
          <cell r="AC91">
            <v>132</v>
          </cell>
          <cell r="AD91">
            <v>0</v>
          </cell>
          <cell r="AE91">
            <v>75.599999999999994</v>
          </cell>
          <cell r="AF91">
            <v>66</v>
          </cell>
          <cell r="AG91">
            <v>75.8</v>
          </cell>
          <cell r="AH91">
            <v>39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215</v>
          </cell>
          <cell r="D92">
            <v>458</v>
          </cell>
          <cell r="E92">
            <v>512</v>
          </cell>
          <cell r="F92">
            <v>151</v>
          </cell>
          <cell r="G92" t="str">
            <v>ябл,дк</v>
          </cell>
          <cell r="H92">
            <v>0.6</v>
          </cell>
          <cell r="I92">
            <v>60</v>
          </cell>
          <cell r="J92">
            <v>521</v>
          </cell>
          <cell r="K92">
            <v>123</v>
          </cell>
          <cell r="L92">
            <v>170</v>
          </cell>
          <cell r="M92">
            <v>40</v>
          </cell>
          <cell r="W92">
            <v>76</v>
          </cell>
          <cell r="X92">
            <v>60</v>
          </cell>
          <cell r="Y92">
            <v>5.5394736842105265</v>
          </cell>
          <cell r="Z92">
            <v>1.986842105263158</v>
          </cell>
          <cell r="AA92">
            <v>0</v>
          </cell>
          <cell r="AC92">
            <v>132</v>
          </cell>
          <cell r="AD92">
            <v>0</v>
          </cell>
          <cell r="AE92">
            <v>90.4</v>
          </cell>
          <cell r="AF92">
            <v>62</v>
          </cell>
          <cell r="AG92">
            <v>80.400000000000006</v>
          </cell>
          <cell r="AH92">
            <v>73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1087</v>
          </cell>
          <cell r="D93">
            <v>4297</v>
          </cell>
          <cell r="E93">
            <v>1742</v>
          </cell>
          <cell r="F93">
            <v>1050</v>
          </cell>
          <cell r="G93">
            <v>0</v>
          </cell>
          <cell r="H93">
            <v>0.28000000000000003</v>
          </cell>
          <cell r="I93">
            <v>35</v>
          </cell>
          <cell r="J93">
            <v>2082</v>
          </cell>
          <cell r="K93">
            <v>-100</v>
          </cell>
          <cell r="L93">
            <v>300</v>
          </cell>
          <cell r="M93">
            <v>0</v>
          </cell>
          <cell r="W93">
            <v>300.39999999999998</v>
          </cell>
          <cell r="X93">
            <v>300</v>
          </cell>
          <cell r="Y93">
            <v>5.4926764314247674</v>
          </cell>
          <cell r="Z93">
            <v>3.4953395472703064</v>
          </cell>
          <cell r="AA93">
            <v>0</v>
          </cell>
          <cell r="AC93">
            <v>240</v>
          </cell>
          <cell r="AD93">
            <v>0</v>
          </cell>
          <cell r="AE93">
            <v>356.4</v>
          </cell>
          <cell r="AF93">
            <v>323.60000000000002</v>
          </cell>
          <cell r="AG93">
            <v>322.2</v>
          </cell>
          <cell r="AH93">
            <v>278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550</v>
          </cell>
          <cell r="D94">
            <v>834</v>
          </cell>
          <cell r="E94">
            <v>693</v>
          </cell>
          <cell r="F94">
            <v>676</v>
          </cell>
          <cell r="G94">
            <v>0</v>
          </cell>
          <cell r="H94">
            <v>0.4</v>
          </cell>
          <cell r="I94" t="e">
            <v>#N/A</v>
          </cell>
          <cell r="J94">
            <v>708</v>
          </cell>
          <cell r="K94">
            <v>201</v>
          </cell>
          <cell r="L94">
            <v>0</v>
          </cell>
          <cell r="M94">
            <v>0</v>
          </cell>
          <cell r="W94">
            <v>95.4</v>
          </cell>
          <cell r="Y94">
            <v>7.0859538784067082</v>
          </cell>
          <cell r="Z94">
            <v>7.0859538784067082</v>
          </cell>
          <cell r="AA94">
            <v>0</v>
          </cell>
          <cell r="AC94">
            <v>216</v>
          </cell>
          <cell r="AD94">
            <v>0</v>
          </cell>
          <cell r="AE94">
            <v>68</v>
          </cell>
          <cell r="AF94">
            <v>113.4</v>
          </cell>
          <cell r="AG94">
            <v>79.400000000000006</v>
          </cell>
          <cell r="AH94">
            <v>132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327</v>
          </cell>
          <cell r="D95">
            <v>725</v>
          </cell>
          <cell r="E95">
            <v>719</v>
          </cell>
          <cell r="F95">
            <v>323</v>
          </cell>
          <cell r="G95">
            <v>0</v>
          </cell>
          <cell r="H95">
            <v>0.33</v>
          </cell>
          <cell r="I95">
            <v>60</v>
          </cell>
          <cell r="J95">
            <v>733</v>
          </cell>
          <cell r="K95">
            <v>66</v>
          </cell>
          <cell r="L95">
            <v>170</v>
          </cell>
          <cell r="M95">
            <v>70</v>
          </cell>
          <cell r="W95">
            <v>127.8</v>
          </cell>
          <cell r="X95">
            <v>140</v>
          </cell>
          <cell r="Y95">
            <v>5.5007824726134587</v>
          </cell>
          <cell r="Z95">
            <v>2.5273865414710484</v>
          </cell>
          <cell r="AA95">
            <v>0</v>
          </cell>
          <cell r="AC95">
            <v>80</v>
          </cell>
          <cell r="AD95">
            <v>0</v>
          </cell>
          <cell r="AE95">
            <v>107.2</v>
          </cell>
          <cell r="AF95">
            <v>133.6</v>
          </cell>
          <cell r="AG95">
            <v>126.2</v>
          </cell>
          <cell r="AH95">
            <v>163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416</v>
          </cell>
          <cell r="D96">
            <v>460</v>
          </cell>
          <cell r="E96">
            <v>518</v>
          </cell>
          <cell r="F96">
            <v>347</v>
          </cell>
          <cell r="G96">
            <v>0</v>
          </cell>
          <cell r="H96">
            <v>0.35</v>
          </cell>
          <cell r="I96" t="e">
            <v>#N/A</v>
          </cell>
          <cell r="J96">
            <v>529</v>
          </cell>
          <cell r="K96">
            <v>133</v>
          </cell>
          <cell r="L96">
            <v>0</v>
          </cell>
          <cell r="M96">
            <v>0</v>
          </cell>
          <cell r="W96">
            <v>74.8</v>
          </cell>
          <cell r="X96">
            <v>80</v>
          </cell>
          <cell r="Y96">
            <v>5.7085561497326207</v>
          </cell>
          <cell r="Z96">
            <v>4.6390374331550808</v>
          </cell>
          <cell r="AA96">
            <v>0</v>
          </cell>
          <cell r="AC96">
            <v>144</v>
          </cell>
          <cell r="AD96">
            <v>0</v>
          </cell>
          <cell r="AE96">
            <v>57.6</v>
          </cell>
          <cell r="AF96">
            <v>87</v>
          </cell>
          <cell r="AG96">
            <v>71.2</v>
          </cell>
          <cell r="AH96">
            <v>110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246</v>
          </cell>
          <cell r="D97">
            <v>188</v>
          </cell>
          <cell r="E97">
            <v>383</v>
          </cell>
          <cell r="F97">
            <v>39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408</v>
          </cell>
          <cell r="K97">
            <v>35</v>
          </cell>
          <cell r="L97">
            <v>180</v>
          </cell>
          <cell r="M97">
            <v>100</v>
          </cell>
          <cell r="W97">
            <v>64.599999999999994</v>
          </cell>
          <cell r="X97">
            <v>40</v>
          </cell>
          <cell r="Y97">
            <v>5.5572755417956659</v>
          </cell>
          <cell r="Z97">
            <v>0.60371517027863786</v>
          </cell>
          <cell r="AA97">
            <v>0</v>
          </cell>
          <cell r="AC97">
            <v>60</v>
          </cell>
          <cell r="AD97">
            <v>0</v>
          </cell>
          <cell r="AE97">
            <v>54</v>
          </cell>
          <cell r="AF97">
            <v>55</v>
          </cell>
          <cell r="AG97">
            <v>55.2</v>
          </cell>
          <cell r="AH97">
            <v>19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1914</v>
          </cell>
          <cell r="D98">
            <v>11872</v>
          </cell>
          <cell r="E98">
            <v>5231</v>
          </cell>
          <cell r="F98">
            <v>1264</v>
          </cell>
          <cell r="G98">
            <v>0</v>
          </cell>
          <cell r="H98">
            <v>0.35</v>
          </cell>
          <cell r="I98">
            <v>40</v>
          </cell>
          <cell r="J98">
            <v>6095</v>
          </cell>
          <cell r="K98">
            <v>6</v>
          </cell>
          <cell r="L98">
            <v>1300</v>
          </cell>
          <cell r="M98">
            <v>700</v>
          </cell>
          <cell r="W98">
            <v>705.4</v>
          </cell>
          <cell r="X98">
            <v>600</v>
          </cell>
          <cell r="Y98">
            <v>5.477743124468387</v>
          </cell>
          <cell r="Z98">
            <v>1.7918911256024952</v>
          </cell>
          <cell r="AA98">
            <v>204</v>
          </cell>
          <cell r="AC98">
            <v>870</v>
          </cell>
          <cell r="AD98">
            <v>630</v>
          </cell>
          <cell r="AE98">
            <v>664</v>
          </cell>
          <cell r="AF98">
            <v>685.8</v>
          </cell>
          <cell r="AG98">
            <v>705.2</v>
          </cell>
          <cell r="AH98">
            <v>632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5146</v>
          </cell>
          <cell r="D99">
            <v>23380</v>
          </cell>
          <cell r="E99">
            <v>10514</v>
          </cell>
          <cell r="F99">
            <v>4104</v>
          </cell>
          <cell r="G99" t="str">
            <v>борд</v>
          </cell>
          <cell r="H99">
            <v>0.35</v>
          </cell>
          <cell r="I99">
            <v>45</v>
          </cell>
          <cell r="J99">
            <v>12240</v>
          </cell>
          <cell r="K99">
            <v>-4</v>
          </cell>
          <cell r="L99">
            <v>1800</v>
          </cell>
          <cell r="M99">
            <v>1900</v>
          </cell>
          <cell r="W99">
            <v>1650.4</v>
          </cell>
          <cell r="X99">
            <v>1400</v>
          </cell>
          <cell r="Y99">
            <v>5.5768298594280168</v>
          </cell>
          <cell r="Z99">
            <v>2.4866698982064954</v>
          </cell>
          <cell r="AA99">
            <v>402</v>
          </cell>
          <cell r="AC99">
            <v>1722</v>
          </cell>
          <cell r="AD99">
            <v>138</v>
          </cell>
          <cell r="AE99">
            <v>1568.4</v>
          </cell>
          <cell r="AF99">
            <v>1557.4</v>
          </cell>
          <cell r="AG99">
            <v>1588.4</v>
          </cell>
          <cell r="AH99">
            <v>1141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285</v>
          </cell>
          <cell r="D100">
            <v>10</v>
          </cell>
          <cell r="E100">
            <v>123</v>
          </cell>
          <cell r="F100">
            <v>165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128</v>
          </cell>
          <cell r="K100">
            <v>-5</v>
          </cell>
          <cell r="L100">
            <v>0</v>
          </cell>
          <cell r="M100">
            <v>0</v>
          </cell>
          <cell r="W100">
            <v>24.6</v>
          </cell>
          <cell r="X100">
            <v>50</v>
          </cell>
          <cell r="Y100">
            <v>8.7398373983739841</v>
          </cell>
          <cell r="Z100">
            <v>6.7073170731707314</v>
          </cell>
          <cell r="AA100">
            <v>0</v>
          </cell>
          <cell r="AC100">
            <v>0</v>
          </cell>
          <cell r="AD100">
            <v>0</v>
          </cell>
          <cell r="AE100">
            <v>33.6</v>
          </cell>
          <cell r="AF100">
            <v>22.8</v>
          </cell>
          <cell r="AG100">
            <v>22</v>
          </cell>
          <cell r="AH100">
            <v>44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465</v>
          </cell>
          <cell r="D101">
            <v>21</v>
          </cell>
          <cell r="E101">
            <v>177</v>
          </cell>
          <cell r="F101">
            <v>281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196</v>
          </cell>
          <cell r="K101">
            <v>-19</v>
          </cell>
          <cell r="L101">
            <v>0</v>
          </cell>
          <cell r="M101">
            <v>0</v>
          </cell>
          <cell r="W101">
            <v>35.4</v>
          </cell>
          <cell r="Y101">
            <v>7.9378531073446332</v>
          </cell>
          <cell r="Z101">
            <v>7.9378531073446332</v>
          </cell>
          <cell r="AA101">
            <v>0</v>
          </cell>
          <cell r="AC101">
            <v>0</v>
          </cell>
          <cell r="AD101">
            <v>0</v>
          </cell>
          <cell r="AE101">
            <v>59.6</v>
          </cell>
          <cell r="AF101">
            <v>23.8</v>
          </cell>
          <cell r="AG101">
            <v>22.2</v>
          </cell>
          <cell r="AH101">
            <v>56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445</v>
          </cell>
          <cell r="D102">
            <v>427</v>
          </cell>
          <cell r="E102">
            <v>478</v>
          </cell>
          <cell r="F102">
            <v>365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504</v>
          </cell>
          <cell r="K102">
            <v>-26</v>
          </cell>
          <cell r="L102">
            <v>0</v>
          </cell>
          <cell r="M102">
            <v>50</v>
          </cell>
          <cell r="W102">
            <v>95.6</v>
          </cell>
          <cell r="X102">
            <v>200</v>
          </cell>
          <cell r="Y102">
            <v>6.43305439330544</v>
          </cell>
          <cell r="Z102">
            <v>3.8179916317991633</v>
          </cell>
          <cell r="AA102">
            <v>0</v>
          </cell>
          <cell r="AC102">
            <v>0</v>
          </cell>
          <cell r="AD102">
            <v>0</v>
          </cell>
          <cell r="AE102">
            <v>131</v>
          </cell>
          <cell r="AF102">
            <v>83</v>
          </cell>
          <cell r="AG102">
            <v>80.2</v>
          </cell>
          <cell r="AH102">
            <v>112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221</v>
          </cell>
          <cell r="D103">
            <v>420</v>
          </cell>
          <cell r="E103">
            <v>540</v>
          </cell>
          <cell r="F103">
            <v>73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599</v>
          </cell>
          <cell r="K103">
            <v>-59</v>
          </cell>
          <cell r="L103">
            <v>100</v>
          </cell>
          <cell r="M103">
            <v>300</v>
          </cell>
          <cell r="W103">
            <v>108</v>
          </cell>
          <cell r="X103">
            <v>200</v>
          </cell>
          <cell r="Y103">
            <v>6.2314814814814818</v>
          </cell>
          <cell r="Z103">
            <v>0.67592592592592593</v>
          </cell>
          <cell r="AA103">
            <v>0</v>
          </cell>
          <cell r="AC103">
            <v>0</v>
          </cell>
          <cell r="AD103">
            <v>0</v>
          </cell>
          <cell r="AE103">
            <v>0.4</v>
          </cell>
          <cell r="AF103">
            <v>92.4</v>
          </cell>
          <cell r="AG103">
            <v>41</v>
          </cell>
          <cell r="AH103">
            <v>109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385</v>
          </cell>
          <cell r="D104">
            <v>384</v>
          </cell>
          <cell r="E104">
            <v>619</v>
          </cell>
          <cell r="F104">
            <v>132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646</v>
          </cell>
          <cell r="K104">
            <v>141</v>
          </cell>
          <cell r="L104">
            <v>160</v>
          </cell>
          <cell r="M104">
            <v>150</v>
          </cell>
          <cell r="W104">
            <v>90.2</v>
          </cell>
          <cell r="X104">
            <v>60</v>
          </cell>
          <cell r="Y104">
            <v>5.565410199556541</v>
          </cell>
          <cell r="Z104">
            <v>1.4634146341463414</v>
          </cell>
          <cell r="AA104">
            <v>0</v>
          </cell>
          <cell r="AC104">
            <v>168</v>
          </cell>
          <cell r="AD104">
            <v>0</v>
          </cell>
          <cell r="AE104">
            <v>105.4</v>
          </cell>
          <cell r="AF104">
            <v>98.8</v>
          </cell>
          <cell r="AG104">
            <v>85</v>
          </cell>
          <cell r="AH104">
            <v>106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240</v>
          </cell>
          <cell r="D105">
            <v>62</v>
          </cell>
          <cell r="E105">
            <v>145</v>
          </cell>
          <cell r="F105">
            <v>155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147</v>
          </cell>
          <cell r="K105">
            <v>-2</v>
          </cell>
          <cell r="L105">
            <v>0</v>
          </cell>
          <cell r="M105">
            <v>0</v>
          </cell>
          <cell r="W105">
            <v>29</v>
          </cell>
          <cell r="X105">
            <v>30</v>
          </cell>
          <cell r="Y105">
            <v>6.3793103448275863</v>
          </cell>
          <cell r="Z105">
            <v>5.3448275862068968</v>
          </cell>
          <cell r="AA105">
            <v>0</v>
          </cell>
          <cell r="AC105">
            <v>0</v>
          </cell>
          <cell r="AD105">
            <v>0</v>
          </cell>
          <cell r="AE105">
            <v>33.200000000000003</v>
          </cell>
          <cell r="AF105">
            <v>34.4</v>
          </cell>
          <cell r="AG105">
            <v>27.2</v>
          </cell>
          <cell r="AH105">
            <v>61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147</v>
          </cell>
          <cell r="D106">
            <v>281</v>
          </cell>
          <cell r="E106">
            <v>313</v>
          </cell>
          <cell r="F106">
            <v>113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382</v>
          </cell>
          <cell r="K106">
            <v>93</v>
          </cell>
          <cell r="L106">
            <v>120</v>
          </cell>
          <cell r="M106">
            <v>0</v>
          </cell>
          <cell r="W106">
            <v>30.2</v>
          </cell>
          <cell r="Y106">
            <v>7.7152317880794703</v>
          </cell>
          <cell r="Z106">
            <v>3.741721854304636</v>
          </cell>
          <cell r="AA106">
            <v>0</v>
          </cell>
          <cell r="AC106">
            <v>162</v>
          </cell>
          <cell r="AD106">
            <v>0</v>
          </cell>
          <cell r="AE106">
            <v>45.8</v>
          </cell>
          <cell r="AF106">
            <v>40.200000000000003</v>
          </cell>
          <cell r="AG106">
            <v>43.2</v>
          </cell>
          <cell r="AH106">
            <v>25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96.471999999999994</v>
          </cell>
          <cell r="D107">
            <v>202.155</v>
          </cell>
          <cell r="E107">
            <v>146.44999999999999</v>
          </cell>
          <cell r="F107">
            <v>146.37700000000001</v>
          </cell>
          <cell r="G107" t="str">
            <v>н</v>
          </cell>
          <cell r="H107">
            <v>1</v>
          </cell>
          <cell r="I107" t="e">
            <v>#N/A</v>
          </cell>
          <cell r="J107">
            <v>127</v>
          </cell>
          <cell r="K107">
            <v>19.449999999999989</v>
          </cell>
          <cell r="L107">
            <v>0</v>
          </cell>
          <cell r="M107">
            <v>0</v>
          </cell>
          <cell r="W107">
            <v>29.29</v>
          </cell>
          <cell r="X107">
            <v>50</v>
          </cell>
          <cell r="Y107">
            <v>6.7045749402526464</v>
          </cell>
          <cell r="Z107">
            <v>4.9975076818026638</v>
          </cell>
          <cell r="AA107">
            <v>0</v>
          </cell>
          <cell r="AC107">
            <v>0</v>
          </cell>
          <cell r="AD107">
            <v>0</v>
          </cell>
          <cell r="AE107">
            <v>9.1715999999999998</v>
          </cell>
          <cell r="AF107">
            <v>8.9775999999999989</v>
          </cell>
          <cell r="AG107">
            <v>30.742399999999996</v>
          </cell>
          <cell r="AH107">
            <v>49.3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183</v>
          </cell>
          <cell r="D108">
            <v>313</v>
          </cell>
          <cell r="E108">
            <v>464</v>
          </cell>
          <cell r="F108">
            <v>18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478</v>
          </cell>
          <cell r="K108">
            <v>154</v>
          </cell>
          <cell r="L108">
            <v>80</v>
          </cell>
          <cell r="M108">
            <v>220</v>
          </cell>
          <cell r="W108">
            <v>59.2</v>
          </cell>
          <cell r="X108">
            <v>50</v>
          </cell>
          <cell r="Y108">
            <v>6.2162162162162158</v>
          </cell>
          <cell r="Z108">
            <v>0.30405405405405406</v>
          </cell>
          <cell r="AA108">
            <v>0</v>
          </cell>
          <cell r="AC108">
            <v>168</v>
          </cell>
          <cell r="AD108">
            <v>0</v>
          </cell>
          <cell r="AE108">
            <v>43.2</v>
          </cell>
          <cell r="AF108">
            <v>54.4</v>
          </cell>
          <cell r="AG108">
            <v>50.6</v>
          </cell>
          <cell r="AH108">
            <v>44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662</v>
          </cell>
          <cell r="D109">
            <v>619</v>
          </cell>
          <cell r="E109">
            <v>639</v>
          </cell>
          <cell r="F109">
            <v>630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652</v>
          </cell>
          <cell r="K109">
            <v>-13</v>
          </cell>
          <cell r="L109">
            <v>0</v>
          </cell>
          <cell r="M109">
            <v>0</v>
          </cell>
          <cell r="W109">
            <v>127.8</v>
          </cell>
          <cell r="X109">
            <v>250</v>
          </cell>
          <cell r="Y109">
            <v>6.8857589984350547</v>
          </cell>
          <cell r="Z109">
            <v>4.9295774647887329</v>
          </cell>
          <cell r="AA109">
            <v>0</v>
          </cell>
          <cell r="AC109">
            <v>0</v>
          </cell>
          <cell r="AD109">
            <v>0</v>
          </cell>
          <cell r="AE109">
            <v>46</v>
          </cell>
          <cell r="AF109">
            <v>109.4</v>
          </cell>
          <cell r="AG109">
            <v>70.599999999999994</v>
          </cell>
          <cell r="AH109">
            <v>221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202.702</v>
          </cell>
          <cell r="D110">
            <v>79.215000000000003</v>
          </cell>
          <cell r="E110">
            <v>111.64</v>
          </cell>
          <cell r="F110">
            <v>160.11699999999999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109.937</v>
          </cell>
          <cell r="K110">
            <v>1.703000000000003</v>
          </cell>
          <cell r="L110">
            <v>0</v>
          </cell>
          <cell r="M110">
            <v>0</v>
          </cell>
          <cell r="W110">
            <v>22.327999999999999</v>
          </cell>
          <cell r="X110">
            <v>20</v>
          </cell>
          <cell r="Y110">
            <v>8.0668667144392696</v>
          </cell>
          <cell r="Z110">
            <v>7.1711304192045855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11.2796</v>
          </cell>
          <cell r="AG110">
            <v>29.580000000000002</v>
          </cell>
          <cell r="AH110">
            <v>40.6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282.11099999999999</v>
          </cell>
          <cell r="D111">
            <v>5.8</v>
          </cell>
          <cell r="E111">
            <v>117.45</v>
          </cell>
          <cell r="F111">
            <v>169.011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105.93899999999999</v>
          </cell>
          <cell r="K111">
            <v>11.51100000000001</v>
          </cell>
          <cell r="L111">
            <v>0</v>
          </cell>
          <cell r="M111">
            <v>0</v>
          </cell>
          <cell r="W111">
            <v>23.490000000000002</v>
          </cell>
          <cell r="Y111">
            <v>7.1950191570881215</v>
          </cell>
          <cell r="Z111">
            <v>7.1950191570881215</v>
          </cell>
          <cell r="AA111">
            <v>0</v>
          </cell>
          <cell r="AC111">
            <v>0</v>
          </cell>
          <cell r="AD111">
            <v>0</v>
          </cell>
          <cell r="AE111">
            <v>4.2189999999999994</v>
          </cell>
          <cell r="AF111">
            <v>14.743799999999998</v>
          </cell>
          <cell r="AG111">
            <v>26.97</v>
          </cell>
          <cell r="AH111">
            <v>62.35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185.76300000000001</v>
          </cell>
          <cell r="D112">
            <v>5.8</v>
          </cell>
          <cell r="E112">
            <v>124.7</v>
          </cell>
          <cell r="F112">
            <v>66.863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111.839</v>
          </cell>
          <cell r="K112">
            <v>12.861000000000004</v>
          </cell>
          <cell r="L112">
            <v>0</v>
          </cell>
          <cell r="M112">
            <v>40</v>
          </cell>
          <cell r="W112">
            <v>24.94</v>
          </cell>
          <cell r="Y112">
            <v>4.2848035284683235</v>
          </cell>
          <cell r="Z112">
            <v>2.6809542902967118</v>
          </cell>
          <cell r="AA112">
            <v>0</v>
          </cell>
          <cell r="AC112">
            <v>0</v>
          </cell>
          <cell r="AD112">
            <v>0</v>
          </cell>
          <cell r="AE112">
            <v>5.4716000000000005</v>
          </cell>
          <cell r="AF112">
            <v>30.561799999999998</v>
          </cell>
          <cell r="AG112">
            <v>28.71</v>
          </cell>
          <cell r="AH112">
            <v>31.9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479</v>
          </cell>
          <cell r="D113">
            <v>771</v>
          </cell>
          <cell r="E113">
            <v>744</v>
          </cell>
          <cell r="F113">
            <v>493</v>
          </cell>
          <cell r="G113" t="str">
            <v>н</v>
          </cell>
          <cell r="H113">
            <v>0.4</v>
          </cell>
          <cell r="I113" t="e">
            <v>#N/A</v>
          </cell>
          <cell r="J113">
            <v>757</v>
          </cell>
          <cell r="K113">
            <v>-13</v>
          </cell>
          <cell r="L113">
            <v>0</v>
          </cell>
          <cell r="M113">
            <v>0</v>
          </cell>
          <cell r="W113">
            <v>148.80000000000001</v>
          </cell>
          <cell r="X113">
            <v>350</v>
          </cell>
          <cell r="Y113">
            <v>5.665322580645161</v>
          </cell>
          <cell r="Z113">
            <v>3.3131720430107525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107.4</v>
          </cell>
          <cell r="AG113">
            <v>42.4</v>
          </cell>
          <cell r="AH113">
            <v>249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-952</v>
          </cell>
          <cell r="D114">
            <v>1173</v>
          </cell>
          <cell r="E114">
            <v>1222</v>
          </cell>
          <cell r="F114">
            <v>-1031</v>
          </cell>
          <cell r="G114" t="str">
            <v>ак</v>
          </cell>
          <cell r="H114">
            <v>0</v>
          </cell>
          <cell r="I114">
            <v>0</v>
          </cell>
          <cell r="J114">
            <v>1260</v>
          </cell>
          <cell r="K114">
            <v>-38</v>
          </cell>
          <cell r="L114">
            <v>0</v>
          </cell>
          <cell r="M114">
            <v>0</v>
          </cell>
          <cell r="W114">
            <v>244.4</v>
          </cell>
          <cell r="Y114">
            <v>-4.2184942716857607</v>
          </cell>
          <cell r="Z114">
            <v>-4.2184942716857607</v>
          </cell>
          <cell r="AA114">
            <v>0</v>
          </cell>
          <cell r="AC114">
            <v>0</v>
          </cell>
          <cell r="AD114">
            <v>0</v>
          </cell>
          <cell r="AE114">
            <v>255.2</v>
          </cell>
          <cell r="AF114">
            <v>228.6</v>
          </cell>
          <cell r="AG114">
            <v>264</v>
          </cell>
          <cell r="AH114">
            <v>258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-263.89999999999998</v>
          </cell>
          <cell r="D115">
            <v>17.399999999999999</v>
          </cell>
          <cell r="E115">
            <v>182.55</v>
          </cell>
          <cell r="F115">
            <v>-443.55</v>
          </cell>
          <cell r="G115" t="str">
            <v>оконч</v>
          </cell>
          <cell r="H115">
            <v>0</v>
          </cell>
          <cell r="I115">
            <v>0</v>
          </cell>
          <cell r="J115">
            <v>181.857</v>
          </cell>
          <cell r="K115">
            <v>0.69300000000001205</v>
          </cell>
          <cell r="L115">
            <v>0</v>
          </cell>
          <cell r="M115">
            <v>0</v>
          </cell>
          <cell r="W115">
            <v>36.510000000000005</v>
          </cell>
          <cell r="Y115">
            <v>-12.148726376335249</v>
          </cell>
          <cell r="Z115">
            <v>-12.148726376335249</v>
          </cell>
          <cell r="AA115">
            <v>0</v>
          </cell>
          <cell r="AC115">
            <v>0</v>
          </cell>
          <cell r="AD115">
            <v>0</v>
          </cell>
          <cell r="AE115">
            <v>78.129600000000011</v>
          </cell>
          <cell r="AF115">
            <v>81.542999999999992</v>
          </cell>
          <cell r="AG115">
            <v>85.84</v>
          </cell>
          <cell r="AH115">
            <v>7.25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-210.767</v>
          </cell>
          <cell r="D116">
            <v>13.56</v>
          </cell>
          <cell r="E116">
            <v>268.93200000000002</v>
          </cell>
          <cell r="F116">
            <v>-477.47899999999998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270.995</v>
          </cell>
          <cell r="K116">
            <v>-2.0629999999999882</v>
          </cell>
          <cell r="L116">
            <v>0</v>
          </cell>
          <cell r="M116">
            <v>0</v>
          </cell>
          <cell r="W116">
            <v>53.7864</v>
          </cell>
          <cell r="Y116">
            <v>-8.8773184299376791</v>
          </cell>
          <cell r="Z116">
            <v>-8.8773184299376791</v>
          </cell>
          <cell r="AA116">
            <v>0</v>
          </cell>
          <cell r="AC116">
            <v>0</v>
          </cell>
          <cell r="AD116">
            <v>0</v>
          </cell>
          <cell r="AE116">
            <v>53.236800000000002</v>
          </cell>
          <cell r="AF116">
            <v>49.971400000000003</v>
          </cell>
          <cell r="AG116">
            <v>58.426199999999994</v>
          </cell>
          <cell r="AH116">
            <v>45.14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D117">
            <v>77.366</v>
          </cell>
          <cell r="E117">
            <v>208.161</v>
          </cell>
          <cell r="F117">
            <v>-142.69999999999999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218.012</v>
          </cell>
          <cell r="K117">
            <v>-9.8509999999999991</v>
          </cell>
          <cell r="L117">
            <v>0</v>
          </cell>
          <cell r="M117">
            <v>0</v>
          </cell>
          <cell r="W117">
            <v>41.632199999999997</v>
          </cell>
          <cell r="Y117">
            <v>-3.4276353399532091</v>
          </cell>
          <cell r="Z117">
            <v>-3.4276353399532091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68.995000000000005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-278</v>
          </cell>
          <cell r="D118">
            <v>9</v>
          </cell>
          <cell r="E118">
            <v>333</v>
          </cell>
          <cell r="F118">
            <v>-605</v>
          </cell>
          <cell r="G118" t="str">
            <v>ак</v>
          </cell>
          <cell r="H118">
            <v>0</v>
          </cell>
          <cell r="I118">
            <v>0</v>
          </cell>
          <cell r="J118">
            <v>338</v>
          </cell>
          <cell r="K118">
            <v>-5</v>
          </cell>
          <cell r="L118">
            <v>0</v>
          </cell>
          <cell r="M118">
            <v>0</v>
          </cell>
          <cell r="W118">
            <v>66.599999999999994</v>
          </cell>
          <cell r="Y118">
            <v>-9.0840840840840844</v>
          </cell>
          <cell r="Z118">
            <v>-9.0840840840840844</v>
          </cell>
          <cell r="AA118">
            <v>0</v>
          </cell>
          <cell r="AC118">
            <v>0</v>
          </cell>
          <cell r="AD118">
            <v>0</v>
          </cell>
          <cell r="AE118">
            <v>75</v>
          </cell>
          <cell r="AF118">
            <v>75.2</v>
          </cell>
          <cell r="AG118">
            <v>75.2</v>
          </cell>
          <cell r="AH118">
            <v>101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-355</v>
          </cell>
          <cell r="D119">
            <v>7</v>
          </cell>
          <cell r="E119">
            <v>466</v>
          </cell>
          <cell r="F119">
            <v>-819</v>
          </cell>
          <cell r="G119" t="str">
            <v>ак</v>
          </cell>
          <cell r="H119">
            <v>0</v>
          </cell>
          <cell r="I119">
            <v>0</v>
          </cell>
          <cell r="J119">
            <v>473</v>
          </cell>
          <cell r="K119">
            <v>-7</v>
          </cell>
          <cell r="L119">
            <v>0</v>
          </cell>
          <cell r="M119">
            <v>0</v>
          </cell>
          <cell r="W119">
            <v>93.2</v>
          </cell>
          <cell r="Y119">
            <v>-8.7875536480686698</v>
          </cell>
          <cell r="Z119">
            <v>-8.7875536480686698</v>
          </cell>
          <cell r="AA119">
            <v>0</v>
          </cell>
          <cell r="AC119">
            <v>0</v>
          </cell>
          <cell r="AD119">
            <v>0</v>
          </cell>
          <cell r="AE119">
            <v>108.6</v>
          </cell>
          <cell r="AF119">
            <v>99</v>
          </cell>
          <cell r="AG119">
            <v>97.6</v>
          </cell>
          <cell r="AH119">
            <v>108</v>
          </cell>
          <cell r="AI119" t="e">
            <v>#N/A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H120">
            <v>0.06</v>
          </cell>
          <cell r="X120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30.03.2024 - 05.04.2024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54.752000000000002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564.15899999999999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545.24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6.5</v>
          </cell>
          <cell r="F11">
            <v>1622.289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206.39099999999999</v>
          </cell>
        </row>
        <row r="13">
          <cell r="A13" t="str">
            <v xml:space="preserve"> 022  Колбаса Вязанка со шпиком, вектор 0,5кг, ПОКОМ</v>
          </cell>
          <cell r="F13">
            <v>178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470</v>
          </cell>
          <cell r="F14">
            <v>1912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2134</v>
          </cell>
          <cell r="F16">
            <v>5040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637</v>
          </cell>
          <cell r="F17">
            <v>4771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230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91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182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149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295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101</v>
          </cell>
        </row>
        <row r="27">
          <cell r="A27" t="str">
            <v xml:space="preserve"> 079  Колбаса Сервелат Кремлевский,  0.35 кг, ПОКОМ</v>
          </cell>
          <cell r="D27">
            <v>2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1149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269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1323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456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</v>
          </cell>
          <cell r="F34">
            <v>1022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574.49900000000002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5814.9920000000002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309.38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1.6</v>
          </cell>
          <cell r="F38">
            <v>1321.6210000000001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357.661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</v>
          </cell>
          <cell r="F40">
            <v>8788.3909999999996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7.8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91.51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542.01599999999996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7.5</v>
          </cell>
          <cell r="F44">
            <v>4404.0829999999996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12.5</v>
          </cell>
          <cell r="F45">
            <v>4412.7430000000004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309.39299999999997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324.67399999999998</v>
          </cell>
        </row>
        <row r="48">
          <cell r="A48" t="str">
            <v xml:space="preserve"> 240  Колбаса Салями охотничья, ВЕС. ПОКОМ</v>
          </cell>
          <cell r="F48">
            <v>25.728000000000002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1.6</v>
          </cell>
          <cell r="F50">
            <v>554.83100000000002</v>
          </cell>
        </row>
        <row r="51">
          <cell r="A51" t="str">
            <v xml:space="preserve"> 243  Колбаса Сервелат Зернистый, ВЕС.  ПОКОМ</v>
          </cell>
          <cell r="F51">
            <v>35.854999999999997</v>
          </cell>
        </row>
        <row r="52">
          <cell r="A52" t="str">
            <v xml:space="preserve"> 247  Сардельки Нежные, ВЕС.  ПОКОМ</v>
          </cell>
          <cell r="D52">
            <v>2.6459999999999999</v>
          </cell>
          <cell r="F52">
            <v>182.43700000000001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176.61799999999999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1629.7449999999999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100.221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272.07499999999999</v>
          </cell>
        </row>
        <row r="57">
          <cell r="A57" t="str">
            <v xml:space="preserve"> 263  Шпикачки Стародворские, ВЕС.  ПОКОМ</v>
          </cell>
          <cell r="F57">
            <v>148.857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2.1</v>
          </cell>
          <cell r="F58">
            <v>351.70100000000002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2.1</v>
          </cell>
          <cell r="F59">
            <v>338.5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1.4</v>
          </cell>
          <cell r="F60">
            <v>246.78100000000001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2.802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1476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562</v>
          </cell>
          <cell r="F63">
            <v>4071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592</v>
          </cell>
          <cell r="F65">
            <v>3992</v>
          </cell>
        </row>
        <row r="66">
          <cell r="A66" t="str">
            <v xml:space="preserve"> 283  Сосиски Сочинки, ВЕС, ТМ Стародворье ПОКОМ</v>
          </cell>
          <cell r="D66">
            <v>5.2</v>
          </cell>
          <cell r="F66">
            <v>558.84900000000005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4</v>
          </cell>
          <cell r="F67">
            <v>468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54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6</v>
          </cell>
          <cell r="F69">
            <v>1280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263.14</v>
          </cell>
        </row>
        <row r="71">
          <cell r="A71" t="str">
            <v xml:space="preserve"> 298  Колбаса Сливушка ТМ Вязанка, 0,375кг,  ПОКОМ</v>
          </cell>
          <cell r="F71">
            <v>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5</v>
          </cell>
          <cell r="F72">
            <v>2784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</v>
          </cell>
          <cell r="F73">
            <v>3352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78.924999999999997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194.06200000000001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4</v>
          </cell>
          <cell r="F76">
            <v>1348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7</v>
          </cell>
          <cell r="F77">
            <v>1774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11</v>
          </cell>
          <cell r="F78">
            <v>1070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251.30500000000001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802.37</v>
          </cell>
        </row>
        <row r="81">
          <cell r="A81" t="str">
            <v xml:space="preserve"> 316  Колбаса Нежная ТМ Зареченские ВЕС  ПОКОМ</v>
          </cell>
          <cell r="F81">
            <v>82.575999999999993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2095.3229999999999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4807</v>
          </cell>
          <cell r="F83">
            <v>8988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35.085000000000001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2746</v>
          </cell>
          <cell r="F85">
            <v>6121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5</v>
          </cell>
          <cell r="F86">
            <v>1102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488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370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2.641</v>
          </cell>
          <cell r="F89">
            <v>1040.8699999999999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4</v>
          </cell>
          <cell r="F90">
            <v>384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163.60400000000001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656</v>
          </cell>
          <cell r="F92">
            <v>3665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3</v>
          </cell>
          <cell r="F93">
            <v>2129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3.2</v>
          </cell>
          <cell r="F94">
            <v>745.93799999999999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1.6</v>
          </cell>
          <cell r="F95">
            <v>398.42099999999999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21.6</v>
          </cell>
          <cell r="F96">
            <v>924.28899999999999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3.2</v>
          </cell>
          <cell r="F97">
            <v>776.82</v>
          </cell>
        </row>
        <row r="98">
          <cell r="A98" t="str">
            <v xml:space="preserve"> 352  Ветчина Нежная с нежным филе 0,4 кг ТМ Особый рецепт  ПОКОМ</v>
          </cell>
          <cell r="F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68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154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1</v>
          </cell>
          <cell r="F101">
            <v>216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1.3</v>
          </cell>
          <cell r="F102">
            <v>238.72399999999999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69.801000000000002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363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404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F107">
            <v>1689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4</v>
          </cell>
          <cell r="F108">
            <v>502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4</v>
          </cell>
          <cell r="F109">
            <v>662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4</v>
          </cell>
          <cell r="F110">
            <v>394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373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634</v>
          </cell>
          <cell r="F112">
            <v>4304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145</v>
          </cell>
          <cell r="F113">
            <v>8930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F114">
            <v>121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F115">
            <v>205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5</v>
          </cell>
          <cell r="F116">
            <v>531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5</v>
          </cell>
          <cell r="F117">
            <v>650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24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565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209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242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124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319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4</v>
          </cell>
          <cell r="F124">
            <v>701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112.539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94.388000000000005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119.489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810</v>
          </cell>
        </row>
        <row r="129">
          <cell r="A129" t="str">
            <v>3215 ВЕТЧ.МЯСНАЯ Папа может п/о 0.4кг 8шт.    ОСТАНКИНО</v>
          </cell>
          <cell r="D129">
            <v>256</v>
          </cell>
          <cell r="F129">
            <v>256</v>
          </cell>
        </row>
        <row r="130">
          <cell r="A130" t="str">
            <v>3297 СЫТНЫЕ Папа может сар б/о мгс 1*3 СНГ  ОСТАНКИНО</v>
          </cell>
          <cell r="D130">
            <v>200.1</v>
          </cell>
          <cell r="F130">
            <v>200.1</v>
          </cell>
        </row>
        <row r="131">
          <cell r="A131" t="str">
            <v>3812 СОЧНЫЕ сос п/о мгс 2*2  ОСТАНКИНО</v>
          </cell>
          <cell r="D131">
            <v>1494.4</v>
          </cell>
          <cell r="F131">
            <v>1494.4</v>
          </cell>
        </row>
        <row r="132">
          <cell r="A132" t="str">
            <v>4063 МЯСНАЯ Папа может вар п/о_Л   ОСТАНКИНО</v>
          </cell>
          <cell r="D132">
            <v>1737.2</v>
          </cell>
          <cell r="F132">
            <v>1737.2</v>
          </cell>
        </row>
        <row r="133">
          <cell r="A133" t="str">
            <v>4117 ЭКСТРА Папа может с/к в/у_Л   ОСТАНКИНО</v>
          </cell>
          <cell r="D133">
            <v>42</v>
          </cell>
          <cell r="F133">
            <v>42.496000000000002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104</v>
          </cell>
          <cell r="F134">
            <v>104</v>
          </cell>
        </row>
        <row r="135">
          <cell r="A135" t="str">
            <v>4813 ФИЛЕЙНАЯ Папа может вар п/о_Л   ОСТАНКИНО</v>
          </cell>
          <cell r="D135">
            <v>388.55</v>
          </cell>
          <cell r="F135">
            <v>388.55</v>
          </cell>
        </row>
        <row r="136">
          <cell r="A136" t="str">
            <v>4993 САЛЯМИ ИТАЛЬЯНСКАЯ с/к в/у 1/250*8_120c ОСТАНКИНО</v>
          </cell>
          <cell r="D136">
            <v>459</v>
          </cell>
          <cell r="F136">
            <v>459</v>
          </cell>
        </row>
        <row r="137">
          <cell r="A137" t="str">
            <v>5246 ДОКТОРСКАЯ ПРЕМИУМ вар б/о мгс_30с ОСТАНКИНО</v>
          </cell>
          <cell r="D137">
            <v>33</v>
          </cell>
          <cell r="F137">
            <v>33</v>
          </cell>
        </row>
        <row r="138">
          <cell r="A138" t="str">
            <v>5247 РУССКАЯ ПРЕМИУМ вар б/о мгс_30с ОСТАНКИНО</v>
          </cell>
          <cell r="D138">
            <v>60</v>
          </cell>
          <cell r="F138">
            <v>60</v>
          </cell>
        </row>
        <row r="139">
          <cell r="A139" t="str">
            <v>5336 ОСОБАЯ вар п/о  ОСТАНКИНО</v>
          </cell>
          <cell r="D139">
            <v>506.1</v>
          </cell>
          <cell r="F139">
            <v>506.1</v>
          </cell>
        </row>
        <row r="140">
          <cell r="A140" t="str">
            <v>5337 ОСОБАЯ СО ШПИКОМ вар п/о  ОСТАНКИНО</v>
          </cell>
          <cell r="D140">
            <v>92.2</v>
          </cell>
          <cell r="F140">
            <v>92.2</v>
          </cell>
        </row>
        <row r="141">
          <cell r="A141" t="str">
            <v>5341 СЕРВЕЛАТ ОХОТНИЧИЙ в/к в/у  ОСТАНКИНО</v>
          </cell>
          <cell r="D141">
            <v>385.2</v>
          </cell>
          <cell r="F141">
            <v>385.2</v>
          </cell>
        </row>
        <row r="142">
          <cell r="A142" t="str">
            <v>5483 ЭКСТРА Папа может с/к в/у 1/250 8шт.   ОСТАНКИНО</v>
          </cell>
          <cell r="D142">
            <v>674</v>
          </cell>
          <cell r="F142">
            <v>674</v>
          </cell>
        </row>
        <row r="143">
          <cell r="A143" t="str">
            <v>5544 Сервелат Финский в/к в/у_45с НОВАЯ ОСТАНКИНО</v>
          </cell>
          <cell r="D143">
            <v>808.3</v>
          </cell>
          <cell r="F143">
            <v>811.69799999999998</v>
          </cell>
        </row>
        <row r="144">
          <cell r="A144" t="str">
            <v>5682 САЛЯМИ МЕЛКОЗЕРНЕНАЯ с/к в/у 1/120_60с   ОСТАНКИНО</v>
          </cell>
          <cell r="D144">
            <v>2288</v>
          </cell>
          <cell r="F144">
            <v>2288</v>
          </cell>
        </row>
        <row r="145">
          <cell r="A145" t="str">
            <v>5706 АРОМАТНАЯ Папа может с/к в/у 1/250 8шт.  ОСТАНКИНО</v>
          </cell>
          <cell r="D145">
            <v>1042</v>
          </cell>
          <cell r="F145">
            <v>1042</v>
          </cell>
        </row>
        <row r="146">
          <cell r="A146" t="str">
            <v>5708 ПОСОЛЬСКАЯ Папа может с/к в/у ОСТАНКИНО</v>
          </cell>
          <cell r="D146">
            <v>55.2</v>
          </cell>
          <cell r="F146">
            <v>55.713000000000001</v>
          </cell>
        </row>
        <row r="147">
          <cell r="A147" t="str">
            <v>5820 СЛИВОЧНЫЕ Папа может сос п/о мгс 2*2_45с   ОСТАНКИНО</v>
          </cell>
          <cell r="D147">
            <v>152.4</v>
          </cell>
          <cell r="F147">
            <v>152.4</v>
          </cell>
        </row>
        <row r="148">
          <cell r="A148" t="str">
            <v>5851 ЭКСТРА Папа может вар п/о   ОСТАНКИНО</v>
          </cell>
          <cell r="D148">
            <v>331.4</v>
          </cell>
          <cell r="F148">
            <v>331.4</v>
          </cell>
        </row>
        <row r="149">
          <cell r="A149" t="str">
            <v>5931 ОХОТНИЧЬЯ Папа может с/к в/у 1/220 8шт.   ОСТАНКИНО</v>
          </cell>
          <cell r="D149">
            <v>768</v>
          </cell>
          <cell r="F149">
            <v>768</v>
          </cell>
        </row>
        <row r="150">
          <cell r="A150" t="str">
            <v>5976 МОЛОЧНЫЕ ТРАДИЦ. сос п/о в/у 1/350_45с  ОСТАНКИНО</v>
          </cell>
          <cell r="D150">
            <v>1080</v>
          </cell>
          <cell r="F150">
            <v>1080</v>
          </cell>
        </row>
        <row r="151">
          <cell r="A151" t="str">
            <v>5981 МОЛОЧНЫЕ ТРАДИЦ. сос п/о мгс 1*6_45с   ОСТАНКИНО</v>
          </cell>
          <cell r="D151">
            <v>199</v>
          </cell>
          <cell r="F151">
            <v>199</v>
          </cell>
        </row>
        <row r="152">
          <cell r="A152" t="str">
            <v>5982 МОЛОЧНЫЕ ТРАДИЦ. сос п/о мгс 0,6кг_СНГ  ОСТАНКИНО</v>
          </cell>
          <cell r="D152">
            <v>316</v>
          </cell>
          <cell r="F152">
            <v>318</v>
          </cell>
        </row>
        <row r="153">
          <cell r="A153" t="str">
            <v>6004 РАГУ СВИНОЕ 1кг 8шт.зам_120с ОСТАНКИНО</v>
          </cell>
          <cell r="D153">
            <v>255</v>
          </cell>
          <cell r="F153">
            <v>255</v>
          </cell>
        </row>
        <row r="154">
          <cell r="A154" t="str">
            <v>6025 ВЕТЧ.ФИРМЕННАЯ С ИНДЕЙКОЙ п/о   ОСТАНКИНО</v>
          </cell>
          <cell r="D154">
            <v>6.1</v>
          </cell>
          <cell r="F154">
            <v>6.1</v>
          </cell>
        </row>
        <row r="155">
          <cell r="A155" t="str">
            <v>6038 БАВАРСКИЕ Кумач сос п/о мгс 1*3_45с   ОСТАНКИНО</v>
          </cell>
          <cell r="D155">
            <v>2</v>
          </cell>
          <cell r="F155">
            <v>2</v>
          </cell>
        </row>
        <row r="156">
          <cell r="A156" t="str">
            <v>6041 МОЛОЧНЫЕ К ЗАВТРАКУ сос п/о мгс 1*3  ОСТАНКИНО</v>
          </cell>
          <cell r="D156">
            <v>261.10000000000002</v>
          </cell>
          <cell r="F156">
            <v>261.10000000000002</v>
          </cell>
        </row>
        <row r="157">
          <cell r="A157" t="str">
            <v>6042 МОЛОЧНЫЕ К ЗАВТРАКУ сос п/о в/у 0.4кг   ОСТАНКИНО</v>
          </cell>
          <cell r="D157">
            <v>1041</v>
          </cell>
          <cell r="F157">
            <v>1051</v>
          </cell>
        </row>
        <row r="158">
          <cell r="A158" t="str">
            <v>6113 СОЧНЫЕ сос п/о мгс 1*6_Ашан  ОСТАНКИНО</v>
          </cell>
          <cell r="D158">
            <v>2097.0320000000002</v>
          </cell>
          <cell r="F158">
            <v>2097.0320000000002</v>
          </cell>
        </row>
        <row r="159">
          <cell r="A159" t="str">
            <v>6123 МОЛОЧНЫЕ КЛАССИЧЕСКИЕ ПМ сос п/о мгс 2*4   ОСТАНКИНО</v>
          </cell>
          <cell r="D159">
            <v>601.4</v>
          </cell>
          <cell r="F159">
            <v>601.4</v>
          </cell>
        </row>
        <row r="160">
          <cell r="A160" t="str">
            <v>6213 СЕРВЕЛАТ ФИНСКИЙ СН в/к в/у 0.35кг 8шт.  ОСТАНКИНО</v>
          </cell>
          <cell r="D160">
            <v>24</v>
          </cell>
          <cell r="F160">
            <v>24</v>
          </cell>
        </row>
        <row r="161">
          <cell r="A161" t="str">
            <v>6215 СЕРВЕЛАТ ОРЕХОВЫЙ СН в/к в/у 0.35кг 8шт  ОСТАНКИНО</v>
          </cell>
          <cell r="D161">
            <v>13</v>
          </cell>
          <cell r="F161">
            <v>13</v>
          </cell>
        </row>
        <row r="162">
          <cell r="A162" t="str">
            <v>6217 ШПИКАЧКИ ДОМАШНИЕ СН п/о мгс 0.4кг 8шт.  ОСТАНКИНО</v>
          </cell>
          <cell r="D162">
            <v>35</v>
          </cell>
          <cell r="F162">
            <v>35</v>
          </cell>
        </row>
        <row r="163">
          <cell r="A163" t="str">
            <v>6221 НЕАПОЛИТАНСКИЙ ДУЭТ с/к с/н мгс 1/90  ОСТАНКИНО</v>
          </cell>
          <cell r="D163">
            <v>259</v>
          </cell>
          <cell r="F163">
            <v>260</v>
          </cell>
        </row>
        <row r="164">
          <cell r="A164" t="str">
            <v>6225 ИМПЕРСКАЯ И БАЛЫКОВАЯ в/к с/н мгс 1/90  ОСТАНКИНО</v>
          </cell>
          <cell r="D164">
            <v>20</v>
          </cell>
          <cell r="F164">
            <v>20</v>
          </cell>
        </row>
        <row r="165">
          <cell r="A165" t="str">
            <v>6228 МЯСНОЕ АССОРТИ к/з с/н мгс 1/90 10шт.  ОСТАНКИНО</v>
          </cell>
          <cell r="D165">
            <v>442</v>
          </cell>
          <cell r="F165">
            <v>443</v>
          </cell>
        </row>
        <row r="166">
          <cell r="A166" t="str">
            <v>6241 ХОТ-ДОГ Папа может сос п/о мгс 0.38кг  ОСТАНКИНО</v>
          </cell>
          <cell r="D166">
            <v>280</v>
          </cell>
          <cell r="F166">
            <v>280</v>
          </cell>
        </row>
        <row r="167">
          <cell r="A167" t="str">
            <v>6247 ДОМАШНЯЯ Папа может вар п/о 0,4кг 8шт.  ОСТАНКИНО</v>
          </cell>
          <cell r="D167">
            <v>133</v>
          </cell>
          <cell r="F167">
            <v>133</v>
          </cell>
        </row>
        <row r="168">
          <cell r="A168" t="str">
            <v>6268 ГОВЯЖЬЯ Папа может вар п/о 0,4кг 8 шт.  ОСТАНКИНО</v>
          </cell>
          <cell r="D168">
            <v>295</v>
          </cell>
          <cell r="F168">
            <v>295</v>
          </cell>
        </row>
        <row r="169">
          <cell r="A169" t="str">
            <v>6281 СВИНИНА ДЕЛИКАТ. к/в мл/к в/у 0.3кг 45с  ОСТАНКИНО</v>
          </cell>
          <cell r="D169">
            <v>577</v>
          </cell>
          <cell r="F169">
            <v>577</v>
          </cell>
        </row>
        <row r="170">
          <cell r="A170" t="str">
            <v>6297 ФИЛЕЙНЫЕ сос ц/о в/у 1/270 12шт_45с  ОСТАНКИНО</v>
          </cell>
          <cell r="D170">
            <v>2164</v>
          </cell>
          <cell r="F170">
            <v>2164</v>
          </cell>
        </row>
        <row r="171">
          <cell r="A171" t="str">
            <v>6302 БАЛЫКОВАЯ СН в/к в/у 0.35кг 8шт.  ОСТАНКИНО</v>
          </cell>
          <cell r="D171">
            <v>5</v>
          </cell>
          <cell r="F171">
            <v>5</v>
          </cell>
        </row>
        <row r="172">
          <cell r="A172" t="str">
            <v>6303 МЯСНЫЕ Папа может сос п/о мгс 1.5*3  ОСТАНКИНО</v>
          </cell>
          <cell r="D172">
            <v>245.9</v>
          </cell>
          <cell r="F172">
            <v>245.9</v>
          </cell>
        </row>
        <row r="173">
          <cell r="A173" t="str">
            <v>6325 ДОКТОРСКАЯ ПРЕМИУМ вар п/о 0.4кг 8шт.  ОСТАНКИНО</v>
          </cell>
          <cell r="D173">
            <v>597</v>
          </cell>
          <cell r="F173">
            <v>597</v>
          </cell>
        </row>
        <row r="174">
          <cell r="A174" t="str">
            <v>6333 МЯСНАЯ Папа может вар п/о 0.4кг 8шт.  ОСТАНКИНО</v>
          </cell>
          <cell r="D174">
            <v>6011</v>
          </cell>
          <cell r="F174">
            <v>6053</v>
          </cell>
        </row>
        <row r="175">
          <cell r="A175" t="str">
            <v>6353 ЭКСТРА Папа может вар п/о 0.4кг 8шт.  ОСТАНКИНО</v>
          </cell>
          <cell r="D175">
            <v>2212</v>
          </cell>
          <cell r="F175">
            <v>2223</v>
          </cell>
        </row>
        <row r="176">
          <cell r="A176" t="str">
            <v>6392 ФИЛЕЙНАЯ Папа может вар п/о 0.4кг. ОСТАНКИНО</v>
          </cell>
          <cell r="D176">
            <v>4422</v>
          </cell>
          <cell r="F176">
            <v>4423</v>
          </cell>
        </row>
        <row r="177">
          <cell r="A177" t="str">
            <v>6427 КЛАССИЧЕСКАЯ ПМ вар п/о 0.35кг 8шт. ОСТАНКИНО</v>
          </cell>
          <cell r="D177">
            <v>3900</v>
          </cell>
          <cell r="F177">
            <v>3963</v>
          </cell>
        </row>
        <row r="178">
          <cell r="A178" t="str">
            <v>6438 БОГАТЫРСКИЕ Папа Может сос п/о в/у 0,3кг  ОСТАНКИНО</v>
          </cell>
          <cell r="D178">
            <v>405</v>
          </cell>
          <cell r="F178">
            <v>405</v>
          </cell>
        </row>
        <row r="179">
          <cell r="A179" t="str">
            <v>6450 БЕКОН с/к с/н в/у 1/100 10шт.  ОСТАНКИНО</v>
          </cell>
          <cell r="D179">
            <v>446</v>
          </cell>
          <cell r="F179">
            <v>446</v>
          </cell>
        </row>
        <row r="180">
          <cell r="A180" t="str">
            <v>6453 ЭКСТРА Папа может с/к с/н в/у 1/100 14шт.   ОСТАНКИНО</v>
          </cell>
          <cell r="D180">
            <v>1005</v>
          </cell>
          <cell r="F180">
            <v>1005</v>
          </cell>
        </row>
        <row r="181">
          <cell r="A181" t="str">
            <v>6454 АРОМАТНАЯ с/к с/н в/у 1/100 14шт.  ОСТАНКИНО</v>
          </cell>
          <cell r="D181">
            <v>985</v>
          </cell>
          <cell r="F181">
            <v>985</v>
          </cell>
        </row>
        <row r="182">
          <cell r="A182" t="str">
            <v>6475 С СЫРОМ Папа может сос ц/о мгс 0.4кг6шт  ОСТАНКИНО</v>
          </cell>
          <cell r="D182">
            <v>269</v>
          </cell>
          <cell r="F182">
            <v>269</v>
          </cell>
        </row>
        <row r="183">
          <cell r="A183" t="str">
            <v>6527 ШПИКАЧКИ СОЧНЫЕ ПМ сар б/о мгс 1*3 45с ОСТАНКИНО</v>
          </cell>
          <cell r="D183">
            <v>435.68</v>
          </cell>
          <cell r="F183">
            <v>435.68</v>
          </cell>
        </row>
        <row r="184">
          <cell r="A184" t="str">
            <v>6562 СЕРВЕЛАТ КАРЕЛЬСКИЙ СН в/к в/у 0,28кг  ОСТАНКИНО</v>
          </cell>
          <cell r="D184">
            <v>228</v>
          </cell>
          <cell r="F184">
            <v>228</v>
          </cell>
        </row>
        <row r="185">
          <cell r="A185" t="str">
            <v>6563 СЛИВОЧНЫЕ СН сос п/о мгс 1*6  ОСТАНКИНО</v>
          </cell>
          <cell r="D185">
            <v>26</v>
          </cell>
          <cell r="F185">
            <v>26</v>
          </cell>
        </row>
        <row r="186">
          <cell r="A186" t="str">
            <v>6586 МРАМОРНАЯ И БАЛЫКОВАЯ в/к с/н мгс 1/90 ОСТАНКИНО</v>
          </cell>
          <cell r="D186">
            <v>250</v>
          </cell>
          <cell r="F186">
            <v>250</v>
          </cell>
        </row>
        <row r="187">
          <cell r="A187" t="str">
            <v>6595 МОЛОЧНАЯ СН вар п/о 0.45кг 8шт.  ОСТАНКИНО</v>
          </cell>
          <cell r="D187">
            <v>9</v>
          </cell>
          <cell r="F187">
            <v>9</v>
          </cell>
        </row>
        <row r="188">
          <cell r="A188" t="str">
            <v>6597 РУССКАЯ СН вар п/о 0.45кг 8шт.  ОСТАНКИНО</v>
          </cell>
          <cell r="D188">
            <v>6</v>
          </cell>
          <cell r="F188">
            <v>6</v>
          </cell>
        </row>
        <row r="189">
          <cell r="A189" t="str">
            <v>6601 ГОВЯЖЬИ СН сос п/о мгс 1*6  ОСТАНКИНО</v>
          </cell>
          <cell r="D189">
            <v>136.4</v>
          </cell>
          <cell r="F189">
            <v>136.4</v>
          </cell>
        </row>
        <row r="190">
          <cell r="A190" t="str">
            <v>6602 БАВАРСКИЕ ПМ сос ц/о мгс 0,35кг 8шт.  ОСТАНКИНО</v>
          </cell>
          <cell r="D190">
            <v>900</v>
          </cell>
          <cell r="F190">
            <v>900</v>
          </cell>
        </row>
        <row r="191">
          <cell r="A191" t="str">
            <v>6645 ВЕТЧ.КЛАССИЧЕСКАЯ СН п/о 0.8кг 4шт.  ОСТАНКИНО</v>
          </cell>
          <cell r="D191">
            <v>22</v>
          </cell>
          <cell r="F191">
            <v>22</v>
          </cell>
        </row>
        <row r="192">
          <cell r="A192" t="str">
            <v>6658 АРОМАТНАЯ С ЧЕСНОЧКОМ СН в/к мтс 0.330кг  ОСТАНКИНО</v>
          </cell>
          <cell r="D192">
            <v>1</v>
          </cell>
          <cell r="F192">
            <v>1</v>
          </cell>
        </row>
        <row r="193">
          <cell r="A193" t="str">
            <v>6661 СОЧНЫЙ ГРИЛЬ ПМ сос п/о мгс 1.5*4_Маяк  ОСТАНКИНО</v>
          </cell>
          <cell r="D193">
            <v>66.599999999999994</v>
          </cell>
          <cell r="F193">
            <v>66.599999999999994</v>
          </cell>
        </row>
        <row r="194">
          <cell r="A194" t="str">
            <v>6666 БОЯНСКАЯ Папа может п/к в/у 0,28кг 8 шт. ОСТАНКИНО</v>
          </cell>
          <cell r="D194">
            <v>1446</v>
          </cell>
          <cell r="F194">
            <v>1446</v>
          </cell>
        </row>
        <row r="195">
          <cell r="A195" t="str">
            <v>6669 ВЕНСКАЯ САЛЯМИ п/к в/у 0.28кг 8шт  ОСТАНКИНО</v>
          </cell>
          <cell r="D195">
            <v>597</v>
          </cell>
          <cell r="F195">
            <v>597</v>
          </cell>
        </row>
        <row r="196">
          <cell r="A196" t="str">
            <v>6683 СЕРВЕЛАТ ЗЕРНИСТЫЙ ПМ в/к в/у 0,35кг  ОСТАНКИНО</v>
          </cell>
          <cell r="D196">
            <v>2599</v>
          </cell>
          <cell r="F196">
            <v>2603</v>
          </cell>
        </row>
        <row r="197">
          <cell r="A197" t="str">
            <v>6684 СЕРВЕЛАТ КАРЕЛЬСКИЙ ПМ в/к в/у 0.28кг  ОСТАНКИНО</v>
          </cell>
          <cell r="D197">
            <v>2024</v>
          </cell>
          <cell r="F197">
            <v>2026</v>
          </cell>
        </row>
        <row r="198">
          <cell r="A198" t="str">
            <v>6689 СЕРВЕЛАТ ОХОТНИЧИЙ ПМ в/к в/у 0,35кг 8шт  ОСТАНКИНО</v>
          </cell>
          <cell r="D198">
            <v>6070</v>
          </cell>
          <cell r="F198">
            <v>6096</v>
          </cell>
        </row>
        <row r="199">
          <cell r="A199" t="str">
            <v>6692 СЕРВЕЛАТ ПРИМА в/к в/у 0.28кг 8шт.  ОСТАНКИНО</v>
          </cell>
          <cell r="D199">
            <v>530</v>
          </cell>
          <cell r="F199">
            <v>530</v>
          </cell>
        </row>
        <row r="200">
          <cell r="A200" t="str">
            <v>6697 СЕРВЕЛАТ ФИНСКИЙ ПМ в/к в/у 0,35кг 8шт.  ОСТАНКИНО</v>
          </cell>
          <cell r="D200">
            <v>5443</v>
          </cell>
          <cell r="F200">
            <v>5449</v>
          </cell>
        </row>
        <row r="201">
          <cell r="A201" t="str">
            <v>6713 СОЧНЫЙ ГРИЛЬ ПМ сос п/о мгс 0.41кг 8шт.  ОСТАНКИНО</v>
          </cell>
          <cell r="D201">
            <v>1754</v>
          </cell>
          <cell r="F201">
            <v>1759</v>
          </cell>
        </row>
        <row r="202">
          <cell r="A202" t="str">
            <v>6716 ОСОБАЯ Коровино (в сетке) 0.5кг 8шт.  ОСТАНКИНО</v>
          </cell>
          <cell r="D202">
            <v>704</v>
          </cell>
          <cell r="F202">
            <v>704</v>
          </cell>
        </row>
        <row r="203">
          <cell r="A203" t="str">
            <v>6722 СОЧНЫЕ ПМ сос п/о мгс 0,41кг 10шт.  ОСТАНКИНО</v>
          </cell>
          <cell r="D203">
            <v>6920</v>
          </cell>
          <cell r="F203">
            <v>6960</v>
          </cell>
        </row>
        <row r="204">
          <cell r="A204" t="str">
            <v>6726 СЛИВОЧНЫЕ ПМ сос п/о мгс 0.41кг 10шт.  ОСТАНКИНО</v>
          </cell>
          <cell r="D204">
            <v>3059</v>
          </cell>
          <cell r="F204">
            <v>3059</v>
          </cell>
        </row>
        <row r="205">
          <cell r="A205" t="str">
            <v>6734 ОСОБАЯ СО ШПИКОМ Коровино (в сетке) 0,5кг ОСТАНКИНО</v>
          </cell>
          <cell r="D205">
            <v>181</v>
          </cell>
          <cell r="F205">
            <v>181</v>
          </cell>
        </row>
        <row r="206">
          <cell r="A206" t="str">
            <v>6751 СЛИВОЧНЫЕ СН сос п/о мгс 0,41кг 10шт.  ОСТАНКИНО</v>
          </cell>
          <cell r="D206">
            <v>21</v>
          </cell>
          <cell r="F206">
            <v>21</v>
          </cell>
        </row>
        <row r="207">
          <cell r="A207" t="str">
            <v>6756 ВЕТЧ.ЛЮБИТЕЛЬСКАЯ п/о  ОСТАНКИНО</v>
          </cell>
          <cell r="D207">
            <v>142.80000000000001</v>
          </cell>
          <cell r="F207">
            <v>144.29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66</v>
          </cell>
          <cell r="F208">
            <v>66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191</v>
          </cell>
          <cell r="F209">
            <v>191</v>
          </cell>
        </row>
        <row r="210">
          <cell r="A210" t="str">
            <v>БОНУС Z-ОСОБАЯ Коровино вар п/о (5324)  ОСТАНКИНО</v>
          </cell>
          <cell r="D210">
            <v>34</v>
          </cell>
          <cell r="F210">
            <v>34</v>
          </cell>
        </row>
        <row r="211">
          <cell r="A211" t="str">
            <v>БОНУС Z-ОСОБАЯ Коровино вар п/о 0.5кг_СНГ (6305)  ОСТАНКИНО</v>
          </cell>
          <cell r="D211">
            <v>26</v>
          </cell>
          <cell r="F211">
            <v>26</v>
          </cell>
        </row>
        <row r="212">
          <cell r="A212" t="str">
            <v>БОНУС СОЧНЫЕ сос п/о мгс 0.41кг_UZ (6087)  ОСТАНКИНО</v>
          </cell>
          <cell r="D212">
            <v>991</v>
          </cell>
          <cell r="F212">
            <v>991</v>
          </cell>
        </row>
        <row r="213">
          <cell r="A213" t="str">
            <v>БОНУС СОЧНЫЕ сос п/о мгс 1*6_UZ (6088)  ОСТАНКИНО</v>
          </cell>
          <cell r="D213">
            <v>371</v>
          </cell>
          <cell r="F213">
            <v>371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</v>
          </cell>
          <cell r="F214">
            <v>1339</v>
          </cell>
        </row>
        <row r="215">
          <cell r="A215" t="str">
            <v>БОНУС_283  Сосиски Сочинки, ВЕС, ТМ Стародворье ПОКОМ</v>
          </cell>
          <cell r="F215">
            <v>95.004999999999995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280.76499999999999</v>
          </cell>
        </row>
        <row r="217">
          <cell r="A217" t="str">
            <v>БОНУС_Колбаса вареная Филейская ТМ Вязанка. ВЕС  ПОКОМ</v>
          </cell>
          <cell r="F217">
            <v>300.71600000000001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335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478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3</v>
          </cell>
          <cell r="F220">
            <v>3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22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397</v>
          </cell>
        </row>
        <row r="223">
          <cell r="A223" t="str">
            <v>Бутербродная вареная 0,47 кг шт.  СПК</v>
          </cell>
          <cell r="D223">
            <v>59</v>
          </cell>
          <cell r="F223">
            <v>59</v>
          </cell>
        </row>
        <row r="224">
          <cell r="A224" t="str">
            <v>Вацлавская вареная 400 гр.шт.  СПК</v>
          </cell>
          <cell r="D224">
            <v>53</v>
          </cell>
          <cell r="F224">
            <v>53</v>
          </cell>
        </row>
        <row r="225">
          <cell r="A225" t="str">
            <v>Вацлавская вареная ВЕС СПК</v>
          </cell>
          <cell r="D225">
            <v>22</v>
          </cell>
          <cell r="F225">
            <v>22</v>
          </cell>
        </row>
        <row r="226">
          <cell r="A226" t="str">
            <v>Вацлавская п/к (черева) 390 гр.шт. термоус.пак  СПК</v>
          </cell>
          <cell r="D226">
            <v>18</v>
          </cell>
          <cell r="F226">
            <v>18</v>
          </cell>
        </row>
        <row r="227">
          <cell r="A227" t="str">
            <v>Ветчина Вацлавская 400 гр.шт.  СПК</v>
          </cell>
          <cell r="D227">
            <v>53</v>
          </cell>
          <cell r="F227">
            <v>53</v>
          </cell>
        </row>
        <row r="228">
          <cell r="A228" t="str">
            <v>ВЫВЕДЕНА!!!!Пельмени С говядиной и свининой, ВЕС, ТМ Славница сфера пуговки  ПОКОМ</v>
          </cell>
          <cell r="F228">
            <v>5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287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482</v>
          </cell>
          <cell r="F230">
            <v>1786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1454</v>
          </cell>
          <cell r="F231">
            <v>2536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304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32</v>
          </cell>
          <cell r="F233">
            <v>32</v>
          </cell>
        </row>
        <row r="234">
          <cell r="A234" t="str">
            <v>Дельгаро с/в "Эликатессе" 140 гр.шт.  СПК</v>
          </cell>
          <cell r="D234">
            <v>56</v>
          </cell>
          <cell r="F234">
            <v>56</v>
          </cell>
        </row>
        <row r="235">
          <cell r="A235" t="str">
            <v>Деревенская рубленая вареная 350 гр.шт. термоус. пак.  СПК</v>
          </cell>
          <cell r="D235">
            <v>5</v>
          </cell>
          <cell r="F235">
            <v>5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155</v>
          </cell>
          <cell r="F236">
            <v>155</v>
          </cell>
        </row>
        <row r="237">
          <cell r="A237" t="str">
            <v>Докторская вареная в/с 0,47 кг шт.  СПК</v>
          </cell>
          <cell r="D237">
            <v>133</v>
          </cell>
          <cell r="F237">
            <v>133</v>
          </cell>
        </row>
        <row r="238">
          <cell r="A238" t="str">
            <v>Докторская вареная термоус.пак. "Высокий вкус"  СПК</v>
          </cell>
          <cell r="D238">
            <v>136.5</v>
          </cell>
          <cell r="F238">
            <v>136.5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172.21100000000001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17.802</v>
          </cell>
        </row>
        <row r="241">
          <cell r="A241" t="str">
            <v>Жар-ладушки с мясом ТМ Зареченские ВЕС ПОКОМ</v>
          </cell>
          <cell r="F241">
            <v>229.40199999999999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18.5</v>
          </cell>
        </row>
        <row r="243">
          <cell r="A243" t="str">
            <v>Жар-ладушки с яблоком и грушей ТМ Зареченские ВЕС ПОКОМ</v>
          </cell>
          <cell r="F243">
            <v>37.000999999999998</v>
          </cell>
        </row>
        <row r="244">
          <cell r="A244" t="str">
            <v>ЖАР-мени ВЕС ТМ Зареченские  ПОКОМ</v>
          </cell>
          <cell r="F244">
            <v>144</v>
          </cell>
        </row>
        <row r="245">
          <cell r="A245" t="str">
            <v>Карбонад Юбилейный 0,13кг нар.д/ф шт. СПК</v>
          </cell>
          <cell r="D245">
            <v>11</v>
          </cell>
          <cell r="F245">
            <v>11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1</v>
          </cell>
          <cell r="F246">
            <v>1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</v>
          </cell>
          <cell r="F247">
            <v>1</v>
          </cell>
        </row>
        <row r="248">
          <cell r="A248" t="str">
            <v>Классика с/к 235 гр.шт. "Высокий вкус"  СПК</v>
          </cell>
          <cell r="D248">
            <v>158</v>
          </cell>
          <cell r="F248">
            <v>158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633</v>
          </cell>
          <cell r="F249">
            <v>633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493</v>
          </cell>
          <cell r="F250">
            <v>493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115</v>
          </cell>
          <cell r="F251">
            <v>115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7</v>
          </cell>
          <cell r="F252">
            <v>7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56</v>
          </cell>
          <cell r="F253">
            <v>56</v>
          </cell>
        </row>
        <row r="254">
          <cell r="A254" t="str">
            <v>Краковская п/к (черева) 390 гр.шт. термоус.пак. СПК</v>
          </cell>
          <cell r="D254">
            <v>6</v>
          </cell>
          <cell r="F254">
            <v>6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13</v>
          </cell>
          <cell r="F255">
            <v>404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326</v>
          </cell>
          <cell r="F256">
            <v>1073</v>
          </cell>
        </row>
        <row r="257">
          <cell r="A257" t="str">
            <v>Ла Фаворте с/в "Эликатессе" 140 гр.шт.  СПК</v>
          </cell>
          <cell r="D257">
            <v>44</v>
          </cell>
          <cell r="F257">
            <v>44</v>
          </cell>
        </row>
        <row r="258">
          <cell r="A258" t="str">
            <v>Ливерная Печеночная "Просто выгодно" 0,3 кг.шт.  СПК</v>
          </cell>
          <cell r="D258">
            <v>180</v>
          </cell>
          <cell r="F258">
            <v>180</v>
          </cell>
        </row>
        <row r="259">
          <cell r="A259" t="str">
            <v>Любительская вареная термоус.пак. "Высокий вкус"  СПК</v>
          </cell>
          <cell r="D259">
            <v>122.5</v>
          </cell>
          <cell r="F259">
            <v>122.5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3.6</v>
          </cell>
          <cell r="F260">
            <v>43.280999999999999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144.90199999999999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4.4000000000000004</v>
          </cell>
          <cell r="F263">
            <v>4.4000000000000004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</v>
          </cell>
          <cell r="F264">
            <v>1937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1485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F266">
            <v>1582</v>
          </cell>
        </row>
        <row r="267">
          <cell r="A267" t="str">
            <v>Наггетсы с куриным филе и сыром ТМ Вязанка 0,25 кг ПОКОМ</v>
          </cell>
          <cell r="D267">
            <v>2</v>
          </cell>
          <cell r="F267">
            <v>566</v>
          </cell>
        </row>
        <row r="268">
          <cell r="A268" t="str">
            <v>Наггетсы Хрустящие ТМ Зареченские. ВЕС ПОКОМ</v>
          </cell>
          <cell r="F268">
            <v>320.00099999999998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76</v>
          </cell>
          <cell r="F269">
            <v>76</v>
          </cell>
        </row>
        <row r="270">
          <cell r="A270" t="str">
            <v>Оригинальная с перцем с/к  СПК</v>
          </cell>
          <cell r="D270">
            <v>272.60000000000002</v>
          </cell>
          <cell r="F270">
            <v>272.60000000000002</v>
          </cell>
        </row>
        <row r="271">
          <cell r="A271" t="str">
            <v>Особая вареная  СПК</v>
          </cell>
          <cell r="D271">
            <v>7</v>
          </cell>
          <cell r="F271">
            <v>7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43</v>
          </cell>
          <cell r="F272">
            <v>43</v>
          </cell>
        </row>
        <row r="273">
          <cell r="A273" t="str">
            <v>Пельмени Grandmeni со сливочным маслом Горячая штучка 0,75 кг ПОКОМ</v>
          </cell>
          <cell r="D273">
            <v>1</v>
          </cell>
          <cell r="F273">
            <v>303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72</v>
          </cell>
        </row>
        <row r="275">
          <cell r="A275" t="str">
            <v>Пельмени Бигбули #МЕГАВКУСИЩЕ с сочной грудинкой 0,9 кг  ПОКОМ</v>
          </cell>
          <cell r="D275">
            <v>1</v>
          </cell>
          <cell r="F275">
            <v>913</v>
          </cell>
        </row>
        <row r="276">
          <cell r="A276" t="str">
            <v>Пельмени Бигбули с мясом, Горячая штучка 0,43кг  ПОКОМ</v>
          </cell>
          <cell r="D276">
            <v>2</v>
          </cell>
          <cell r="F276">
            <v>196</v>
          </cell>
        </row>
        <row r="277">
          <cell r="A277" t="str">
            <v>Пельмени Бигбули с мясом, Горячая штучка 0,9кг  ПОКОМ</v>
          </cell>
          <cell r="D277">
            <v>144</v>
          </cell>
          <cell r="F277">
            <v>462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890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176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263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993</v>
          </cell>
          <cell r="F281">
            <v>2793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1224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1366.01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868</v>
          </cell>
          <cell r="F284">
            <v>2941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1</v>
          </cell>
          <cell r="F285">
            <v>907</v>
          </cell>
        </row>
        <row r="286">
          <cell r="A286" t="str">
            <v>Пельмени Левантские ТМ Особый рецепт 0,8 кг  ПОКОМ</v>
          </cell>
          <cell r="F286">
            <v>24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F287">
            <v>151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</v>
          </cell>
          <cell r="F288">
            <v>1351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2</v>
          </cell>
          <cell r="F289">
            <v>202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F290">
            <v>576.00099999999998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2</v>
          </cell>
          <cell r="F291">
            <v>580</v>
          </cell>
        </row>
        <row r="292">
          <cell r="A292" t="str">
            <v>Пельмени Сочные сфера 0,9 кг ТМ Стародворье ПОКОМ</v>
          </cell>
          <cell r="F292">
            <v>304</v>
          </cell>
        </row>
        <row r="293">
          <cell r="A293" t="str">
            <v>Пипперони с/к "Эликатессе" 0,10 кг.шт.  СПК</v>
          </cell>
          <cell r="D293">
            <v>60</v>
          </cell>
          <cell r="F293">
            <v>60</v>
          </cell>
        </row>
        <row r="294">
          <cell r="A294" t="str">
            <v>Пипперони с/к "Эликатессе" 0,20 кг.шт.  СПК</v>
          </cell>
          <cell r="D294">
            <v>2</v>
          </cell>
          <cell r="F294">
            <v>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17</v>
          </cell>
          <cell r="F295">
            <v>17</v>
          </cell>
        </row>
        <row r="296">
          <cell r="A296" t="str">
            <v>Плавленый Сыр 45% "С грибами" СТМ "ПапаМожет 180гр  ОСТАНКИНО</v>
          </cell>
          <cell r="D296">
            <v>21</v>
          </cell>
          <cell r="F296">
            <v>21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2</v>
          </cell>
          <cell r="F297">
            <v>2</v>
          </cell>
        </row>
        <row r="298">
          <cell r="A298" t="str">
            <v>По-Австрийски с/к 260 гр.шт. "Высокий вкус"  СПК</v>
          </cell>
          <cell r="D298">
            <v>84</v>
          </cell>
          <cell r="F298">
            <v>84</v>
          </cell>
        </row>
        <row r="299">
          <cell r="A299" t="str">
            <v>Покровская вареная 0,47 кг шт.  СПК</v>
          </cell>
          <cell r="D299">
            <v>20</v>
          </cell>
          <cell r="F299">
            <v>20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40</v>
          </cell>
          <cell r="F300">
            <v>40</v>
          </cell>
        </row>
        <row r="301">
          <cell r="A301" t="str">
            <v>Салями Трюфель с/в "Эликатессе" 0,16 кг.шт.  СПК</v>
          </cell>
          <cell r="D301">
            <v>93</v>
          </cell>
          <cell r="F301">
            <v>95</v>
          </cell>
        </row>
        <row r="302">
          <cell r="A302" t="str">
            <v>Салями Финская с/к 235 гр.шт. "Высокий вкус"  СПК</v>
          </cell>
          <cell r="D302">
            <v>48</v>
          </cell>
          <cell r="F302">
            <v>48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158</v>
          </cell>
          <cell r="F303">
            <v>158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81.5</v>
          </cell>
          <cell r="F304">
            <v>81.5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17</v>
          </cell>
          <cell r="F305">
            <v>18.173999999999999</v>
          </cell>
        </row>
        <row r="306">
          <cell r="A306" t="str">
            <v>Семейная с чесночком Экстра вареная  СПК</v>
          </cell>
          <cell r="D306">
            <v>58.4</v>
          </cell>
          <cell r="F306">
            <v>58.4</v>
          </cell>
        </row>
        <row r="307">
          <cell r="A307" t="str">
            <v>Семейная с чесночком Экстра вареная 0,5 кг.шт.  СПК</v>
          </cell>
          <cell r="D307">
            <v>9.5</v>
          </cell>
          <cell r="F307">
            <v>9.5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32</v>
          </cell>
          <cell r="F309">
            <v>32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93</v>
          </cell>
          <cell r="F310">
            <v>93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202</v>
          </cell>
          <cell r="F311">
            <v>202</v>
          </cell>
        </row>
        <row r="312">
          <cell r="A312" t="str">
            <v>Сибирская особая с/к 0,235 кг шт.  СПК</v>
          </cell>
          <cell r="D312">
            <v>390</v>
          </cell>
          <cell r="F312">
            <v>390</v>
          </cell>
        </row>
        <row r="313">
          <cell r="A313" t="str">
            <v>Славянская п/к 0,38 кг шт.термофор.пак.  СПК</v>
          </cell>
          <cell r="D313">
            <v>30</v>
          </cell>
          <cell r="F313">
            <v>30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60</v>
          </cell>
        </row>
        <row r="315">
          <cell r="A315" t="str">
            <v>Смак-мени с мясом 1кг ТМ Зареченские ПОКОМ</v>
          </cell>
          <cell r="F315">
            <v>77</v>
          </cell>
        </row>
        <row r="316">
          <cell r="A316" t="str">
            <v>Смаколадьи с яблоком и грушей ТМ Зареченские,0,9 кг ПОКОМ</v>
          </cell>
          <cell r="F316">
            <v>16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"БОЛЬШАЯ сосиска" "Сибирский стандарт" (лоток с ср.защ.атм.)  СПК</v>
          </cell>
          <cell r="D318">
            <v>16</v>
          </cell>
          <cell r="F318">
            <v>16</v>
          </cell>
        </row>
        <row r="319">
          <cell r="A319" t="str">
            <v>Сосиски "Молочные" 0,36 кг.шт. вак.упак.  СПК</v>
          </cell>
          <cell r="D319">
            <v>38</v>
          </cell>
          <cell r="F319">
            <v>38</v>
          </cell>
        </row>
        <row r="320">
          <cell r="A320" t="str">
            <v>Сосиски Мусульманские "Просто выгодно" (в ср.защ.атм.)  СПК</v>
          </cell>
          <cell r="D320">
            <v>42</v>
          </cell>
          <cell r="F320">
            <v>42</v>
          </cell>
        </row>
        <row r="321">
          <cell r="A321" t="str">
            <v>Сосисоны в темпуре ВЕС  ПОКОМ</v>
          </cell>
          <cell r="F321">
            <v>26.5</v>
          </cell>
        </row>
        <row r="322">
          <cell r="A322" t="str">
            <v>Сочный мегачебурек ТМ Зареченские ВЕС ПОКОМ</v>
          </cell>
          <cell r="F322">
            <v>52.68</v>
          </cell>
        </row>
        <row r="323">
          <cell r="A323" t="str">
            <v>Сыр "Пармезан" (срок созревания 3 месяцев) м.д.ж. в.с.в. 40% ВЕС  ОСТАНКИНО</v>
          </cell>
          <cell r="D323">
            <v>3</v>
          </cell>
          <cell r="F323">
            <v>3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66</v>
          </cell>
          <cell r="F325">
            <v>66</v>
          </cell>
        </row>
        <row r="326">
          <cell r="A326" t="str">
            <v>Сыр Боккончини копченый 40% 100 гр.  ОСТАНКИНО</v>
          </cell>
          <cell r="D326">
            <v>34</v>
          </cell>
          <cell r="F326">
            <v>34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9</v>
          </cell>
          <cell r="F328">
            <v>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275</v>
          </cell>
          <cell r="F330">
            <v>275</v>
          </cell>
        </row>
        <row r="331">
          <cell r="A331" t="str">
            <v>Сыр Папа Может "Гауда Голд", 45% брусок ВЕС ОСТАНКИНО</v>
          </cell>
          <cell r="D331">
            <v>7</v>
          </cell>
          <cell r="F331">
            <v>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825</v>
          </cell>
          <cell r="F332">
            <v>825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22.1</v>
          </cell>
          <cell r="F333">
            <v>22.1</v>
          </cell>
        </row>
        <row r="334">
          <cell r="A334" t="str">
            <v>Сыр Папа Может "Пошехонский" 45% вес (= 3 кг)  ОСТАНКИНО</v>
          </cell>
          <cell r="D334">
            <v>9.4</v>
          </cell>
          <cell r="F334">
            <v>9.4</v>
          </cell>
        </row>
        <row r="335">
          <cell r="A335" t="str">
            <v>Сыр ПАПА МОЖЕТ "Российский традиционный" 45% 180 г  ОСТАНКИНО</v>
          </cell>
          <cell r="D335">
            <v>436</v>
          </cell>
          <cell r="F335">
            <v>436</v>
          </cell>
        </row>
        <row r="336">
          <cell r="A336" t="str">
            <v>Сыр Папа Может "Сметанковый" 50% вес (=3кг)  ОСТАНКИНО</v>
          </cell>
          <cell r="D336">
            <v>9</v>
          </cell>
          <cell r="F336">
            <v>9</v>
          </cell>
        </row>
        <row r="337">
          <cell r="A337" t="str">
            <v>Сыр ПАПА МОЖЕТ "Тильзитер" 45% 180 г  ОСТАНКИНО</v>
          </cell>
          <cell r="D337">
            <v>58</v>
          </cell>
          <cell r="F337">
            <v>58</v>
          </cell>
        </row>
        <row r="338">
          <cell r="A338" t="str">
            <v>Сыр Папа Может Гауда  45% вес     Останкино</v>
          </cell>
          <cell r="D338">
            <v>3</v>
          </cell>
          <cell r="F338">
            <v>3</v>
          </cell>
        </row>
        <row r="339">
          <cell r="A339" t="str">
            <v>Сыр Папа Может Голландский  45% вес      Останкино</v>
          </cell>
          <cell r="D339">
            <v>14.5</v>
          </cell>
          <cell r="F339">
            <v>14.5</v>
          </cell>
        </row>
        <row r="340">
          <cell r="A340" t="str">
            <v>Сыр Папа Может Голландский 45%, нарез, 125г (9 шт)  Останкино</v>
          </cell>
          <cell r="D340">
            <v>101</v>
          </cell>
          <cell r="F340">
            <v>101</v>
          </cell>
        </row>
        <row r="341">
          <cell r="A341" t="str">
            <v>Сыр Папа Может Министерский 45% 200г  Останкино</v>
          </cell>
          <cell r="D341">
            <v>67</v>
          </cell>
          <cell r="F341">
            <v>67</v>
          </cell>
        </row>
        <row r="342">
          <cell r="A342" t="str">
            <v>Сыр Папа Может Российский  50% 200гр    Останкино</v>
          </cell>
          <cell r="D342">
            <v>587</v>
          </cell>
          <cell r="F342">
            <v>587</v>
          </cell>
        </row>
        <row r="343">
          <cell r="A343" t="str">
            <v>Сыр Папа Может Российский 50%, нарезка 125г  Останкино</v>
          </cell>
          <cell r="D343">
            <v>131</v>
          </cell>
          <cell r="F343">
            <v>131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99</v>
          </cell>
          <cell r="F344">
            <v>102.22799999999999</v>
          </cell>
        </row>
        <row r="345">
          <cell r="A345" t="str">
            <v>Сыр Папа Может Тильзитер   45% 200гр     Останкино</v>
          </cell>
          <cell r="D345">
            <v>231</v>
          </cell>
          <cell r="F345">
            <v>231</v>
          </cell>
        </row>
        <row r="346">
          <cell r="A346" t="str">
            <v>Сыр Папа Может Тильзитер   45% вес      Останкино</v>
          </cell>
          <cell r="D346">
            <v>25</v>
          </cell>
          <cell r="F346">
            <v>25</v>
          </cell>
        </row>
        <row r="347">
          <cell r="A347" t="str">
            <v>Сыр Плавл. Сливочный 55% 190гр  Останкино</v>
          </cell>
          <cell r="D347">
            <v>51</v>
          </cell>
          <cell r="F347">
            <v>52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65</v>
          </cell>
          <cell r="F348">
            <v>65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6</v>
          </cell>
          <cell r="F349">
            <v>6</v>
          </cell>
        </row>
        <row r="350">
          <cell r="A350" t="str">
            <v>Сыр рассольный жирный Чечил 45% 100 гр  ОСТАНКИНО</v>
          </cell>
          <cell r="D350">
            <v>92</v>
          </cell>
          <cell r="F350">
            <v>92</v>
          </cell>
        </row>
        <row r="351">
          <cell r="A351" t="str">
            <v>Сыр рассольный жирный Чечил копченый 45% 100 гр  ОСТАНКИНО</v>
          </cell>
          <cell r="D351">
            <v>73</v>
          </cell>
          <cell r="F351">
            <v>73</v>
          </cell>
        </row>
        <row r="352">
          <cell r="A352" t="str">
            <v>Сыр Скаморца свежий 40% 100 гр.  ОСТАНКИНО</v>
          </cell>
          <cell r="D352">
            <v>14</v>
          </cell>
          <cell r="F352">
            <v>14</v>
          </cell>
        </row>
        <row r="353">
          <cell r="A353" t="str">
            <v>Сыр творожный с зеленью 60% Папа может 140 гр.  ОСТАНКИНО</v>
          </cell>
          <cell r="D353">
            <v>31</v>
          </cell>
          <cell r="F353">
            <v>31</v>
          </cell>
        </row>
        <row r="354">
          <cell r="A354" t="str">
            <v>Сыч/Прод Коровино Российский 50% 200г СЗМЖ  ОСТАНКИНО</v>
          </cell>
          <cell r="D354">
            <v>152</v>
          </cell>
          <cell r="F354">
            <v>152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143.19999999999999</v>
          </cell>
          <cell r="F355">
            <v>143.19999999999999</v>
          </cell>
        </row>
        <row r="356">
          <cell r="A356" t="str">
            <v>Сыч/Прод Коровино Российский Оригин 50% ВЕС НОВАЯ (5 кг)  ОСТАНКИНО</v>
          </cell>
          <cell r="D356">
            <v>9</v>
          </cell>
          <cell r="F356">
            <v>9</v>
          </cell>
        </row>
        <row r="357">
          <cell r="A357" t="str">
            <v>Сыч/Прод Коровино Тильзитер 50% 200г СЗМЖ  ОСТАНКИНО</v>
          </cell>
          <cell r="D357">
            <v>113</v>
          </cell>
          <cell r="F357">
            <v>113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246.6</v>
          </cell>
          <cell r="F358">
            <v>246.6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12</v>
          </cell>
          <cell r="F359">
            <v>12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191</v>
          </cell>
          <cell r="F360">
            <v>191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Уши свиные копченые к пиву 0,15кг нар. д/ф шт.  СПК</v>
          </cell>
          <cell r="D362">
            <v>16</v>
          </cell>
          <cell r="F362">
            <v>16</v>
          </cell>
        </row>
        <row r="363">
          <cell r="A363" t="str">
            <v>Фестивальная пора с/к 100 гр.шт.нар. (лоток с ср.защ.атм.)  СПК</v>
          </cell>
          <cell r="D363">
            <v>263</v>
          </cell>
          <cell r="F363">
            <v>263</v>
          </cell>
        </row>
        <row r="364">
          <cell r="A364" t="str">
            <v>Фестивальная пора с/к 235 гр.шт.  СПК</v>
          </cell>
          <cell r="D364">
            <v>472</v>
          </cell>
          <cell r="F364">
            <v>472</v>
          </cell>
        </row>
        <row r="365">
          <cell r="A365" t="str">
            <v>Фестивальная с/к ВЕС   СПК</v>
          </cell>
          <cell r="D365">
            <v>53.1</v>
          </cell>
          <cell r="F365">
            <v>53.1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3</v>
          </cell>
          <cell r="F366">
            <v>6.0010000000000003</v>
          </cell>
        </row>
        <row r="367">
          <cell r="A367" t="str">
            <v>Фуэт с/в "Эликатессе" 160 гр.шт.  СПК</v>
          </cell>
          <cell r="D367">
            <v>147</v>
          </cell>
          <cell r="F367">
            <v>147</v>
          </cell>
        </row>
        <row r="368">
          <cell r="A368" t="str">
            <v>Хинкали Классические ТМ Зареченские ВЕС ПОКОМ</v>
          </cell>
          <cell r="F368">
            <v>65</v>
          </cell>
        </row>
        <row r="369">
          <cell r="A369" t="str">
            <v>Хотстеры ТМ Горячая штучка ТС Хотстеры 0,25 кг зам  ПОКОМ</v>
          </cell>
          <cell r="D369">
            <v>626</v>
          </cell>
          <cell r="F369">
            <v>1763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282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270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9</v>
          </cell>
        </row>
        <row r="373">
          <cell r="A373" t="str">
            <v>Чебупай сочное яблоко ТМ Горячая штучка 0,2 кг зам.  ПОКОМ</v>
          </cell>
          <cell r="F373">
            <v>166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303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149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663</v>
          </cell>
          <cell r="F376">
            <v>2516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736</v>
          </cell>
          <cell r="F377">
            <v>2737</v>
          </cell>
        </row>
        <row r="378">
          <cell r="A378" t="str">
            <v>Чебуреки сочные ВЕС ТМ Зареченские  ПОКОМ</v>
          </cell>
          <cell r="D378">
            <v>5</v>
          </cell>
          <cell r="F378">
            <v>460</v>
          </cell>
        </row>
        <row r="379">
          <cell r="A379" t="str">
            <v>Чебуреки сочные, ВЕС, куриные жарен. зам  ПОКОМ</v>
          </cell>
          <cell r="F379">
            <v>10</v>
          </cell>
        </row>
        <row r="380">
          <cell r="A380" t="str">
            <v>Шпикачки Русские (черева) (в ср.защ.атм.) "Высокий вкус"  СПК</v>
          </cell>
          <cell r="D380">
            <v>116</v>
          </cell>
          <cell r="F380">
            <v>116</v>
          </cell>
        </row>
        <row r="381">
          <cell r="A381" t="str">
            <v>Эликапреза с/в "Эликатессе" 0,10 кг.шт. нарезка (лоток с ср.защ.атм.)  СПК</v>
          </cell>
          <cell r="D381">
            <v>86</v>
          </cell>
          <cell r="F381">
            <v>86</v>
          </cell>
        </row>
        <row r="382">
          <cell r="A382" t="str">
            <v>Юбилейная с/к 0,10 кг.шт. нарезка (лоток с ср.защ.атм.)  СПК</v>
          </cell>
          <cell r="D382">
            <v>58</v>
          </cell>
          <cell r="F382">
            <v>58</v>
          </cell>
        </row>
        <row r="383">
          <cell r="A383" t="str">
            <v>Юбилейная с/к 0,235 кг.шт.  СПК</v>
          </cell>
          <cell r="D383">
            <v>773</v>
          </cell>
          <cell r="F383">
            <v>773</v>
          </cell>
        </row>
        <row r="384">
          <cell r="A384" t="str">
            <v>Итого</v>
          </cell>
          <cell r="D384">
            <v>108831.349</v>
          </cell>
          <cell r="F384">
            <v>258650.902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05.04.2024 - 05.04.2024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2.8860000000000001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118.459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398.92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562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222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59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50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118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96.8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1280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60.18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37.659999999999997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55.89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1716.9480000000001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6.16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17.600000000000001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1101.2429999999999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896.18299999999999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42.286999999999999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32.56</v>
          </cell>
        </row>
        <row r="41">
          <cell r="A41" t="str">
            <v xml:space="preserve"> 240  Колбаса Салями охотничья, ВЕС. ПОКОМ</v>
          </cell>
          <cell r="D41">
            <v>3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79.38</v>
          </cell>
        </row>
        <row r="43">
          <cell r="A43" t="str">
            <v xml:space="preserve"> 243  Колбаса Сервелат Зернистый, ВЕС.  ПОКОМ</v>
          </cell>
          <cell r="D43">
            <v>7.3</v>
          </cell>
        </row>
        <row r="44">
          <cell r="A44" t="str">
            <v xml:space="preserve"> 248  Сардельки Сочные ТМ Особый рецепт,   ПОКОМ</v>
          </cell>
          <cell r="D44">
            <v>31.5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308.17599999999999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34.840000000000003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6.85</v>
          </cell>
        </row>
        <row r="48">
          <cell r="A48" t="str">
            <v xml:space="preserve"> 263  Шпикачки Стародворские, ВЕС.  ПОКОМ</v>
          </cell>
          <cell r="D48">
            <v>26.22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66.495000000000005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39.76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272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691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842</v>
          </cell>
        </row>
        <row r="55">
          <cell r="A55" t="str">
            <v xml:space="preserve"> 283  Сосиски Сочинки, ВЕС, ТМ Стародворье ПОКОМ</v>
          </cell>
          <cell r="D55">
            <v>132.30000000000001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65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222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49.335000000000001</v>
          </cell>
        </row>
        <row r="60">
          <cell r="A60" t="str">
            <v xml:space="preserve"> 298  Колбаса Сливушка ТМ Вязанка, 0,375кг,  ПОКОМ</v>
          </cell>
          <cell r="D60">
            <v>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579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579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25.024999999999999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32.174999999999997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212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300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160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36.261000000000003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174.79499999999999</v>
          </cell>
        </row>
        <row r="70">
          <cell r="A70" t="str">
            <v xml:space="preserve"> 316  Колбаса Нежная ТМ Зареченские ВЕС  ПОКОМ</v>
          </cell>
          <cell r="D70">
            <v>13.502000000000001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492.75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328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757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182.92500000000001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54</v>
          </cell>
        </row>
        <row r="78">
          <cell r="A78" t="str">
            <v xml:space="preserve"> 335  Колбаса Сливушка ТМ Вязанка. ВЕС.  ПОКОМ </v>
          </cell>
          <cell r="D78">
            <v>5.42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592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338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86.67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12.15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99.63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106.92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7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54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5.2640000000000002</v>
          </cell>
        </row>
        <row r="89">
          <cell r="A89" t="str">
            <v xml:space="preserve"> 368 Колбаса Балыкбургская с мраморным балыком 0,13 кг. ТМ Баварушка  ПОКОМ</v>
          </cell>
          <cell r="D89">
            <v>-4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8.1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75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D93">
            <v>-1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363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98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587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84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75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72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32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34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118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18.850000000000001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26.1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136</v>
          </cell>
        </row>
        <row r="115">
          <cell r="A115" t="str">
            <v>3215 ВЕТЧ.МЯСНАЯ Папа может п/о 0.4кг 8шт.    ОСТАНКИНО</v>
          </cell>
          <cell r="D115">
            <v>46</v>
          </cell>
        </row>
        <row r="116">
          <cell r="A116" t="str">
            <v>3297 СЫТНЫЕ Папа может сар б/о мгс 1*3 СНГ  ОСТАНКИНО</v>
          </cell>
          <cell r="D116">
            <v>32.92</v>
          </cell>
        </row>
        <row r="117">
          <cell r="A117" t="str">
            <v>3812 СОЧНЫЕ сос п/о мгс 2*2  ОСТАНКИНО</v>
          </cell>
          <cell r="D117">
            <v>253.86199999999999</v>
          </cell>
        </row>
        <row r="118">
          <cell r="A118" t="str">
            <v>4063 МЯСНАЯ Папа может вар п/о_Л   ОСТАНКИНО</v>
          </cell>
          <cell r="D118">
            <v>369.452</v>
          </cell>
        </row>
        <row r="119">
          <cell r="A119" t="str">
            <v>4117 ЭКСТРА Папа может с/к в/у_Л   ОСТАНКИНО</v>
          </cell>
          <cell r="D119">
            <v>16.366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28.463000000000001</v>
          </cell>
        </row>
        <row r="121">
          <cell r="A121" t="str">
            <v>4813 ФИЛЕЙНАЯ Папа может вар п/о_Л   ОСТАНКИНО</v>
          </cell>
          <cell r="D121">
            <v>93.016999999999996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5336 ОСОБАЯ вар п/о  ОСТАНКИНО</v>
          </cell>
          <cell r="D123">
            <v>98.665999999999997</v>
          </cell>
        </row>
        <row r="124">
          <cell r="A124" t="str">
            <v>5337 ОСОБАЯ СО ШПИКОМ вар п/о  ОСТАНКИНО</v>
          </cell>
          <cell r="D124">
            <v>19.283999999999999</v>
          </cell>
        </row>
        <row r="125">
          <cell r="A125" t="str">
            <v>5341 СЕРВЕЛАТ ОХОТНИЧИЙ в/к в/у  ОСТАНКИНО</v>
          </cell>
          <cell r="D125">
            <v>126.572</v>
          </cell>
        </row>
        <row r="126">
          <cell r="A126" t="str">
            <v>5483 ЭКСТРА Папа может с/к в/у 1/250 8шт.   ОСТАНКИНО</v>
          </cell>
          <cell r="D126">
            <v>154</v>
          </cell>
        </row>
        <row r="127">
          <cell r="A127" t="str">
            <v>5544 Сервелат Финский в/к в/у_45с НОВАЯ ОСТАНКИНО</v>
          </cell>
          <cell r="D127">
            <v>198.501</v>
          </cell>
        </row>
        <row r="128">
          <cell r="A128" t="str">
            <v>5682 САЛЯМИ МЕЛКОЗЕРНЕНАЯ с/к в/у 1/120_60с   ОСТАНКИНО</v>
          </cell>
          <cell r="D128">
            <v>578</v>
          </cell>
        </row>
        <row r="129">
          <cell r="A129" t="str">
            <v>5706 АРОМАТНАЯ Папа может с/к в/у 1/250 8шт.  ОСТАНКИНО</v>
          </cell>
          <cell r="D129">
            <v>228</v>
          </cell>
        </row>
        <row r="130">
          <cell r="A130" t="str">
            <v>5708 ПОСОЛЬСКАЯ Папа может с/к в/у ОСТАНКИНО</v>
          </cell>
          <cell r="D130">
            <v>15.162000000000001</v>
          </cell>
        </row>
        <row r="131">
          <cell r="A131" t="str">
            <v>5820 СЛИВОЧНЫЕ Папа может сос п/о мгс 2*2_45с   ОСТАНКИНО</v>
          </cell>
          <cell r="D131">
            <v>34.54</v>
          </cell>
        </row>
        <row r="132">
          <cell r="A132" t="str">
            <v>5851 ЭКСТРА Папа может вар п/о   ОСТАНКИНО</v>
          </cell>
          <cell r="D132">
            <v>74.492000000000004</v>
          </cell>
        </row>
        <row r="133">
          <cell r="A133" t="str">
            <v>5931 ОХОТНИЧЬЯ Папа может с/к в/у 1/220 8шт.   ОСТАНКИНО</v>
          </cell>
          <cell r="D133">
            <v>160</v>
          </cell>
        </row>
        <row r="134">
          <cell r="A134" t="str">
            <v>5976 МОЛОЧНЫЕ ТРАДИЦ. сос п/о в/у 1/350_45с  ОСТАНКИНО</v>
          </cell>
          <cell r="D134">
            <v>278</v>
          </cell>
        </row>
        <row r="135">
          <cell r="A135" t="str">
            <v>5981 МОЛОЧНЫЕ ТРАДИЦ. сос п/о мгс 1*6_45с   ОСТАНКИНО</v>
          </cell>
          <cell r="D135">
            <v>58.936999999999998</v>
          </cell>
        </row>
        <row r="136">
          <cell r="A136" t="str">
            <v>5982 МОЛОЧНЫЕ ТРАДИЦ. сос п/о мгс 0,6кг_СНГ  ОСТАНКИНО</v>
          </cell>
          <cell r="D136">
            <v>45</v>
          </cell>
        </row>
        <row r="137">
          <cell r="A137" t="str">
            <v>6041 МОЛОЧНЫЕ К ЗАВТРАКУ сос п/о мгс 1*3  ОСТАНКИНО</v>
          </cell>
          <cell r="D137">
            <v>79.828000000000003</v>
          </cell>
        </row>
        <row r="138">
          <cell r="A138" t="str">
            <v>6042 МОЛОЧНЫЕ К ЗАВТРАКУ сос п/о в/у 0.4кг   ОСТАНКИНО</v>
          </cell>
          <cell r="D138">
            <v>336</v>
          </cell>
        </row>
        <row r="139">
          <cell r="A139" t="str">
            <v>6113 СОЧНЫЕ сос п/о мгс 1*6_Ашан  ОСТАНКИНО</v>
          </cell>
          <cell r="D139">
            <v>236.73</v>
          </cell>
        </row>
        <row r="140">
          <cell r="A140" t="str">
            <v>6123 МОЛОЧНЫЕ КЛАССИЧЕСКИЕ ПМ сос п/о мгс 2*4   ОСТАНКИНО</v>
          </cell>
          <cell r="D140">
            <v>138.63800000000001</v>
          </cell>
        </row>
        <row r="141">
          <cell r="A141" t="str">
            <v>6213 СЕРВЕЛАТ ФИНСКИЙ СН в/к в/у 0.35кг 8шт.  ОСТАНКИНО</v>
          </cell>
          <cell r="D141">
            <v>8</v>
          </cell>
        </row>
        <row r="142">
          <cell r="A142" t="str">
            <v>6215 СЕРВЕЛАТ ОРЕХОВЫЙ СН в/к в/у 0.35кг 8шт  ОСТАНКИНО</v>
          </cell>
          <cell r="D142">
            <v>1</v>
          </cell>
        </row>
        <row r="143">
          <cell r="A143" t="str">
            <v>6217 ШПИКАЧКИ ДОМАШНИЕ СН п/о мгс 0.4кг 8шт.  ОСТАНКИНО</v>
          </cell>
          <cell r="D143">
            <v>3</v>
          </cell>
        </row>
        <row r="144">
          <cell r="A144" t="str">
            <v>6221 НЕАПОЛИТАНСКИЙ ДУЭТ с/к с/н мгс 1/90  ОСТАНКИНО</v>
          </cell>
          <cell r="D144">
            <v>36</v>
          </cell>
        </row>
        <row r="145">
          <cell r="A145" t="str">
            <v>6228 МЯСНОЕ АССОРТИ к/з с/н мгс 1/90 10шт.  ОСТАНКИНО</v>
          </cell>
          <cell r="D145">
            <v>91</v>
          </cell>
        </row>
        <row r="146">
          <cell r="A146" t="str">
            <v>6247 ДОМАШНЯЯ Папа может вар п/о 0,4кг 8шт.  ОСТАНКИНО</v>
          </cell>
          <cell r="D146">
            <v>28</v>
          </cell>
        </row>
        <row r="147">
          <cell r="A147" t="str">
            <v>6268 ГОВЯЖЬЯ Папа может вар п/о 0,4кг 8 шт.  ОСТАНКИНО</v>
          </cell>
          <cell r="D147">
            <v>79</v>
          </cell>
        </row>
        <row r="148">
          <cell r="A148" t="str">
            <v>6281 СВИНИНА ДЕЛИКАТ. к/в мл/к в/у 0.3кг 45с  ОСТАНКИНО</v>
          </cell>
          <cell r="D148">
            <v>182</v>
          </cell>
        </row>
        <row r="149">
          <cell r="A149" t="str">
            <v>6297 ФИЛЕЙНЫЕ сос ц/о в/у 1/270 12шт_45с  ОСТАНКИНО</v>
          </cell>
          <cell r="D149">
            <v>471</v>
          </cell>
        </row>
        <row r="150">
          <cell r="A150" t="str">
            <v>6302 БАЛЫКОВАЯ СН в/к в/у 0.35кг 8шт.  ОСТАНКИНО</v>
          </cell>
          <cell r="D150">
            <v>1</v>
          </cell>
        </row>
        <row r="151">
          <cell r="A151" t="str">
            <v>6303 МЯСНЫЕ Папа может сос п/о мгс 1.5*3  ОСТАНКИНО</v>
          </cell>
          <cell r="D151">
            <v>54.401000000000003</v>
          </cell>
        </row>
        <row r="152">
          <cell r="A152" t="str">
            <v>6325 ДОКТОРСКАЯ ПРЕМИУМ вар п/о 0.4кг 8шт.  ОСТАНКИНО</v>
          </cell>
          <cell r="D152">
            <v>111</v>
          </cell>
        </row>
        <row r="153">
          <cell r="A153" t="str">
            <v>6333 МЯСНАЯ Папа может вар п/о 0.4кг 8шт.  ОСТАНКИНО</v>
          </cell>
          <cell r="D153">
            <v>1200</v>
          </cell>
        </row>
        <row r="154">
          <cell r="A154" t="str">
            <v>6353 ЭКСТРА Папа может вар п/о 0.4кг 8шт.  ОСТАНКИНО</v>
          </cell>
          <cell r="D154">
            <v>662</v>
          </cell>
        </row>
        <row r="155">
          <cell r="A155" t="str">
            <v>6392 ФИЛЕЙНАЯ Папа может вар п/о 0.4кг. ОСТАНКИНО</v>
          </cell>
          <cell r="D155">
            <v>1173</v>
          </cell>
        </row>
        <row r="156">
          <cell r="A156" t="str">
            <v>6427 КЛАССИЧЕСКАЯ ПМ вар п/о 0.35кг 8шт. ОСТАНКИНО</v>
          </cell>
          <cell r="D156">
            <v>1536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80</v>
          </cell>
        </row>
        <row r="159">
          <cell r="A159" t="str">
            <v>6453 ЭКСТРА Папа может с/к с/н в/у 1/100 14шт.   ОСТАНКИНО</v>
          </cell>
          <cell r="D159">
            <v>186</v>
          </cell>
        </row>
        <row r="160">
          <cell r="A160" t="str">
            <v>6454 АРОМАТНАЯ с/к с/н в/у 1/100 14шт.  ОСТАНКИНО</v>
          </cell>
          <cell r="D160">
            <v>215</v>
          </cell>
        </row>
        <row r="161">
          <cell r="A161" t="str">
            <v>6475 С СЫРОМ Папа может сос ц/о мгс 0.4кг6шт  ОСТАНКИНО</v>
          </cell>
          <cell r="D161">
            <v>39</v>
          </cell>
        </row>
        <row r="162">
          <cell r="A162" t="str">
            <v>6527 ШПИКАЧКИ СОЧНЫЕ ПМ сар б/о мгс 1*3 45с ОСТАНКИНО</v>
          </cell>
          <cell r="D162">
            <v>83.537000000000006</v>
          </cell>
        </row>
        <row r="163">
          <cell r="A163" t="str">
            <v>6562 СЕРВЕЛАТ КАРЕЛЬСКИЙ СН в/к в/у 0,28кг  ОСТАНКИНО</v>
          </cell>
          <cell r="D163">
            <v>77</v>
          </cell>
        </row>
        <row r="164">
          <cell r="A164" t="str">
            <v>6563 СЛИВОЧНЫЕ СН сос п/о мгс 1*6  ОСТАНКИНО</v>
          </cell>
          <cell r="D164">
            <v>16.78</v>
          </cell>
        </row>
        <row r="165">
          <cell r="A165" t="str">
            <v>6586 МРАМОРНАЯ И БАЛЫКОВАЯ в/к с/н мгс 1/90 ОСТАНКИНО</v>
          </cell>
          <cell r="D165">
            <v>29</v>
          </cell>
        </row>
        <row r="166">
          <cell r="A166" t="str">
            <v>6601 ГОВЯЖЬИ СН сос п/о мгс 1*6  ОСТАНКИНО</v>
          </cell>
          <cell r="D166">
            <v>25.407</v>
          </cell>
        </row>
        <row r="167">
          <cell r="A167" t="str">
            <v>6602 БАВАРСКИЕ ПМ сос ц/о мгс 0,35кг 8шт.  ОСТАНКИНО</v>
          </cell>
          <cell r="D167">
            <v>186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6661 СОЧНЫЙ ГРИЛЬ ПМ сос п/о мгс 1.5*4_Маяк  ОСТАНКИНО</v>
          </cell>
          <cell r="D169">
            <v>7.7549999999999999</v>
          </cell>
        </row>
        <row r="170">
          <cell r="A170" t="str">
            <v>6666 БОЯНСКАЯ Папа может п/к в/у 0,28кг 8 шт. ОСТАНКИНО</v>
          </cell>
          <cell r="D170">
            <v>268</v>
          </cell>
        </row>
        <row r="171">
          <cell r="A171" t="str">
            <v>6669 ВЕНСКАЯ САЛЯМИ п/к в/у 0.28кг 8шт  ОСТАНКИНО</v>
          </cell>
          <cell r="D171">
            <v>131</v>
          </cell>
        </row>
        <row r="172">
          <cell r="A172" t="str">
            <v>6683 СЕРВЕЛАТ ЗЕРНИСТЫЙ ПМ в/к в/у 0,35кг  ОСТАНКИНО</v>
          </cell>
          <cell r="D172">
            <v>730</v>
          </cell>
        </row>
        <row r="173">
          <cell r="A173" t="str">
            <v>6684 СЕРВЕЛАТ КАРЕЛЬСКИЙ ПМ в/к в/у 0.28кг  ОСТАНКИНО</v>
          </cell>
          <cell r="D173">
            <v>442</v>
          </cell>
        </row>
        <row r="174">
          <cell r="A174" t="str">
            <v>6689 СЕРВЕЛАТ ОХОТНИЧИЙ ПМ в/к в/у 0,35кг 8шт  ОСТАНКИНО</v>
          </cell>
          <cell r="D174">
            <v>1440</v>
          </cell>
        </row>
        <row r="175">
          <cell r="A175" t="str">
            <v>6692 СЕРВЕЛАТ ПРИМА в/к в/у 0.28кг 8шт.  ОСТАНКИНО</v>
          </cell>
          <cell r="D175">
            <v>93</v>
          </cell>
        </row>
        <row r="176">
          <cell r="A176" t="str">
            <v>6697 СЕРВЕЛАТ ФИНСКИЙ ПМ в/к в/у 0,35кг 8шт.  ОСТАНКИНО</v>
          </cell>
          <cell r="D176">
            <v>1276</v>
          </cell>
        </row>
        <row r="177">
          <cell r="A177" t="str">
            <v>6713 СОЧНЫЙ ГРИЛЬ ПМ сос п/о мгс 0.41кг 8шт.  ОСТАНКИНО</v>
          </cell>
          <cell r="D177">
            <v>383</v>
          </cell>
        </row>
        <row r="178">
          <cell r="A178" t="str">
            <v>6716 ОСОБАЯ Коровино (в сетке) 0.5кг 8шт.  ОСТАНКИНО</v>
          </cell>
          <cell r="D178">
            <v>172</v>
          </cell>
        </row>
        <row r="179">
          <cell r="A179" t="str">
            <v>6722 СОЧНЫЕ ПМ сос п/о мгс 0,41кг 10шт.  ОСТАНКИНО</v>
          </cell>
          <cell r="D179">
            <v>2014</v>
          </cell>
        </row>
        <row r="180">
          <cell r="A180" t="str">
            <v>6726 СЛИВОЧНЫЕ ПМ сос п/о мгс 0.41кг 10шт.  ОСТАНКИНО</v>
          </cell>
          <cell r="D180">
            <v>759</v>
          </cell>
        </row>
        <row r="181">
          <cell r="A181" t="str">
            <v>6734 ОСОБАЯ СО ШПИКОМ Коровино (в сетке) 0,5кг ОСТАНКИНО</v>
          </cell>
          <cell r="D181">
            <v>61</v>
          </cell>
        </row>
        <row r="182">
          <cell r="A182" t="str">
            <v>6756 ВЕТЧ.ЛЮБИТЕЛЬСКАЯ п/о  ОСТАНКИНО</v>
          </cell>
          <cell r="D182">
            <v>45.752000000000002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14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-1</v>
          </cell>
        </row>
        <row r="185">
          <cell r="A185" t="str">
            <v>БОНУС Z-ОСОБАЯ Коровино вар п/о (5324)  ОСТАНКИНО</v>
          </cell>
          <cell r="D185">
            <v>6.0030000000000001</v>
          </cell>
        </row>
        <row r="186">
          <cell r="A186" t="str">
            <v>БОНУС Z-ОСОБАЯ Коровино вар п/о 0.5кг_СНГ (6305)  ОСТАНКИНО</v>
          </cell>
          <cell r="D186">
            <v>13</v>
          </cell>
        </row>
        <row r="187">
          <cell r="A187" t="str">
            <v>БОНУС СОЧНЫЕ сос п/о мгс 0.41кг_UZ (6087)  ОСТАНКИНО</v>
          </cell>
          <cell r="D187">
            <v>198</v>
          </cell>
        </row>
        <row r="188">
          <cell r="A188" t="str">
            <v>БОНУС СОЧНЫЕ сос п/о мгс 1*6_UZ (6088)  ОСТАНКИНО</v>
          </cell>
          <cell r="D188">
            <v>56.006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267</v>
          </cell>
        </row>
        <row r="190">
          <cell r="A190" t="str">
            <v>БОНУС_283  Сосиски Сочинки, ВЕС, ТМ Стародворье ПОКОМ</v>
          </cell>
          <cell r="D190">
            <v>2.9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63.64</v>
          </cell>
        </row>
        <row r="192">
          <cell r="A192" t="str">
            <v>БОНУС_Колбаса вареная Филейская ТМ Вязанка. ВЕС  ПОКОМ</v>
          </cell>
          <cell r="D192">
            <v>86.72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62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73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78</v>
          </cell>
        </row>
        <row r="196">
          <cell r="A196" t="str">
            <v>Вацлавская п/к (черева) 390 гр.шт. термоус.пак  СПК</v>
          </cell>
          <cell r="D196">
            <v>3</v>
          </cell>
        </row>
        <row r="197">
          <cell r="A197" t="str">
            <v>Готовые чебупели острые с мясом Горячая штучка 0,3 кг зам  ПОКОМ</v>
          </cell>
          <cell r="D197">
            <v>41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314</v>
          </cell>
        </row>
        <row r="199">
          <cell r="A199" t="str">
            <v>Готовые чебупели сочные с мясом ТМ Горячая штучка  0,3кг зам  ПОКОМ</v>
          </cell>
          <cell r="D199">
            <v>184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82</v>
          </cell>
        </row>
        <row r="201">
          <cell r="A201" t="str">
            <v>Дельгаро с/в "Эликатессе" 140 гр.шт.  СПК</v>
          </cell>
          <cell r="D201">
            <v>16</v>
          </cell>
        </row>
        <row r="202">
          <cell r="A202" t="str">
            <v>Докторская вареная термоус.пак. "Высокий вкус"  СПК</v>
          </cell>
          <cell r="D202">
            <v>18.137</v>
          </cell>
        </row>
        <row r="203">
          <cell r="A203" t="str">
            <v>Жар-боллы с курочкой и сыром, ВЕС ТМ Зареченские  ПОКОМ</v>
          </cell>
          <cell r="D203">
            <v>39.5</v>
          </cell>
        </row>
        <row r="204">
          <cell r="A204" t="str">
            <v>Жар-ладушки с мясом ТМ Зареченские ВЕС ПОКОМ</v>
          </cell>
          <cell r="D204">
            <v>55.5</v>
          </cell>
        </row>
        <row r="205">
          <cell r="A205" t="str">
            <v>Жар-ладушки с мясом, картофелем и грибами ВЕС ТМ Зареченские  ПОКОМ</v>
          </cell>
          <cell r="D205">
            <v>3.7</v>
          </cell>
        </row>
        <row r="206">
          <cell r="A206" t="str">
            <v>Жар-ладушки с яблоком и грушей ТМ Зареченские ВЕС ПОКОМ</v>
          </cell>
          <cell r="D206">
            <v>7.4</v>
          </cell>
        </row>
        <row r="207">
          <cell r="A207" t="str">
            <v>ЖАР-мени ВЕС ТМ Зареченские  ПОКОМ</v>
          </cell>
          <cell r="D207">
            <v>22</v>
          </cell>
        </row>
        <row r="208">
          <cell r="A208" t="str">
            <v>Карбонад Юбилейный 0,13кг нар.д/ф шт. СПК</v>
          </cell>
          <cell r="D208">
            <v>4</v>
          </cell>
        </row>
        <row r="209">
          <cell r="A209" t="str">
            <v>Классика с/к 235 гр.шт. "Высокий вкус"  СПК</v>
          </cell>
          <cell r="D209">
            <v>19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117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68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10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140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229</v>
          </cell>
        </row>
        <row r="215">
          <cell r="A215" t="str">
            <v>Ла Фаворте с/в "Эликатессе" 140 гр.шт.  СПК</v>
          </cell>
          <cell r="D215">
            <v>8</v>
          </cell>
        </row>
        <row r="216">
          <cell r="A216" t="str">
            <v>Ливерная Печеночная "Просто выгодно" 0,3 кг.шт.  СПК</v>
          </cell>
          <cell r="D216">
            <v>2</v>
          </cell>
        </row>
        <row r="217">
          <cell r="A217" t="str">
            <v>Любительская вареная термоус.пак. "Высокий вкус"  СПК</v>
          </cell>
          <cell r="D217">
            <v>26.308</v>
          </cell>
        </row>
        <row r="218">
          <cell r="A218" t="str">
            <v>Мини-сосиски в тесте "Фрайпики" 1,8кг ВЕС, ТМ Зареченские  ПОКОМ</v>
          </cell>
          <cell r="D218">
            <v>14.4</v>
          </cell>
        </row>
        <row r="219">
          <cell r="A219" t="str">
            <v>Мини-сосиски в тесте "Фрайпики" 3,7кг ВЕС, ТМ Зареченские  ПОКОМ</v>
          </cell>
          <cell r="D219">
            <v>11.1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401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285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362</v>
          </cell>
        </row>
        <row r="223">
          <cell r="A223" t="str">
            <v>Наггетсы с куриным филе и сыром ТМ Вязанка 0,25 кг ПОКОМ</v>
          </cell>
          <cell r="D223">
            <v>85</v>
          </cell>
        </row>
        <row r="224">
          <cell r="A224" t="str">
            <v>Наггетсы Хрустящие ТМ Зареченские. ВЕС ПОКОМ</v>
          </cell>
          <cell r="D224">
            <v>59</v>
          </cell>
        </row>
        <row r="225">
          <cell r="A225" t="str">
            <v>Оригинальная с перцем с/к  СПК</v>
          </cell>
          <cell r="D225">
            <v>76.213999999999999</v>
          </cell>
        </row>
        <row r="226">
          <cell r="A226" t="str">
            <v>Пельмени Grandmeni со сливочным маслом Горячая штучка 0,75 кг ПОКОМ</v>
          </cell>
          <cell r="D226">
            <v>68</v>
          </cell>
        </row>
        <row r="227">
          <cell r="A227" t="str">
            <v>Пельмени Бигбули #МЕГАВКУСИЩЕ с сочной грудинкой 0,43 кг  ПОКОМ</v>
          </cell>
          <cell r="D227">
            <v>6</v>
          </cell>
        </row>
        <row r="228">
          <cell r="A228" t="str">
            <v>Пельмени Бигбули #МЕГАВКУСИЩЕ с сочной грудинкой 0,9 кг  ПОКОМ</v>
          </cell>
          <cell r="D228">
            <v>199</v>
          </cell>
        </row>
        <row r="229">
          <cell r="A229" t="str">
            <v>Пельмени Бигбули с мясом, Горячая штучка 0,43кг  ПОКОМ</v>
          </cell>
          <cell r="D229">
            <v>35</v>
          </cell>
        </row>
        <row r="230">
          <cell r="A230" t="str">
            <v>Пельмени Бигбули с мясом, Горячая штучка 0,9кг  ПОКОМ</v>
          </cell>
          <cell r="D230">
            <v>66</v>
          </cell>
        </row>
        <row r="231">
          <cell r="A231" t="str">
            <v>Пельмени Бигбули со сливоч.маслом (Мегамаслище) ТМ БУЛЬМЕНИ сфера 0,43. замор. ПОКОМ</v>
          </cell>
          <cell r="D231">
            <v>310</v>
          </cell>
        </row>
        <row r="232">
          <cell r="A232" t="str">
            <v>Пельмени Бигбули со сливочным маслом #МЕГАМАСЛИЩЕ Горячая штучка 0,9 кг  ПОКОМ</v>
          </cell>
          <cell r="D232">
            <v>32</v>
          </cell>
        </row>
        <row r="233">
          <cell r="A233" t="str">
            <v>Пельмени Бульмени по-сибирски с говядиной и свининой ТМ Горячая штучка 0,8 кг ПОКОМ</v>
          </cell>
          <cell r="D233">
            <v>82</v>
          </cell>
        </row>
        <row r="234">
          <cell r="A234" t="str">
            <v>Пельмени Бульмени с говядиной и свининой Горячая шт. 0,9 кг  ПОКОМ</v>
          </cell>
          <cell r="D234">
            <v>468</v>
          </cell>
        </row>
        <row r="235">
          <cell r="A235" t="str">
            <v>Пельмени Бульмени с говядиной и свининой Горячая штучка 0,43  ПОКОМ</v>
          </cell>
          <cell r="D235">
            <v>190</v>
          </cell>
        </row>
        <row r="236">
          <cell r="A236" t="str">
            <v>Пельмени Бульмени с говядиной и свининой Наваристые Горячая штучка ВЕС  ПОКОМ</v>
          </cell>
          <cell r="D236">
            <v>250</v>
          </cell>
        </row>
        <row r="237">
          <cell r="A237" t="str">
            <v>Пельмени Бульмени со сливочным маслом Горячая штучка 0,9 кг  ПОКОМ</v>
          </cell>
          <cell r="D237">
            <v>570</v>
          </cell>
        </row>
        <row r="238">
          <cell r="A238" t="str">
            <v>Пельмени Бульмени со сливочным маслом ТМ Горячая шт. 0,43 кг  ПОКОМ</v>
          </cell>
          <cell r="D238">
            <v>138</v>
          </cell>
        </row>
        <row r="239">
          <cell r="A239" t="str">
            <v>Пельмени Левантские ТМ Особый рецепт 0,8 кг  ПОКОМ</v>
          </cell>
          <cell r="D239">
            <v>4</v>
          </cell>
        </row>
        <row r="240">
          <cell r="A240" t="str">
            <v>Пельмени Мясорубские с рубленой грудинкой ТМ Стародворье флоупак  0,7 кг. ПОКОМ</v>
          </cell>
          <cell r="D240">
            <v>22</v>
          </cell>
        </row>
        <row r="241">
          <cell r="A241" t="str">
            <v>Пельмени Мясорубские ТМ Стародворье фоупак равиоли 0,7 кг  ПОКОМ</v>
          </cell>
          <cell r="D241">
            <v>330</v>
          </cell>
        </row>
        <row r="242">
          <cell r="A242" t="str">
            <v>Пельмени Отборные из свинины и говядины 0,9 кг ТМ Стародворье ТС Медвежье ушко  ПОКОМ</v>
          </cell>
          <cell r="D242">
            <v>37</v>
          </cell>
        </row>
        <row r="243">
          <cell r="A243" t="str">
            <v>Пельмени С говядиной и свининой, ВЕС, сфера пуговки Мясная Галерея  ПОКОМ</v>
          </cell>
          <cell r="D243">
            <v>125</v>
          </cell>
        </row>
        <row r="244">
          <cell r="A244" t="str">
            <v>Пельмени Со свининой и говядиной ТМ Особый рецепт Любимая ложка 1,0 кг  ПОКОМ</v>
          </cell>
          <cell r="D244">
            <v>121</v>
          </cell>
        </row>
        <row r="245">
          <cell r="A245" t="str">
            <v>Пельмени Сочные сфера 0,9 кг ТМ Стародворье ПОКОМ</v>
          </cell>
          <cell r="D245">
            <v>100</v>
          </cell>
        </row>
        <row r="246">
          <cell r="A246" t="str">
            <v>По-Австрийски с/к 260 гр.шт. "Высокий вкус"  СПК</v>
          </cell>
          <cell r="D246">
            <v>13</v>
          </cell>
        </row>
        <row r="247">
          <cell r="A247" t="str">
            <v>Салями Трюфель с/в "Эликатессе" 0,16 кг.шт.  СПК</v>
          </cell>
          <cell r="D247">
            <v>26</v>
          </cell>
        </row>
        <row r="248">
          <cell r="A248" t="str">
            <v>Салями Финская с/к 235 гр.шт. "Высокий вкус"  СПК</v>
          </cell>
          <cell r="D248">
            <v>2</v>
          </cell>
        </row>
        <row r="249">
          <cell r="A249" t="str">
            <v>Сардельки из свинины (черева) ( в ср.защ.атм) "Высокий вкус"  СПК</v>
          </cell>
          <cell r="D249">
            <v>3.1240000000000001</v>
          </cell>
        </row>
        <row r="250">
          <cell r="A250" t="str">
            <v>Семейная с чесночком Экстра вареная  СПК</v>
          </cell>
          <cell r="D250">
            <v>7.1420000000000003</v>
          </cell>
        </row>
        <row r="251">
          <cell r="A251" t="str">
            <v>Сервелат мелкозернистый в/к 0,5 кг.шт. термоус.пак. "Высокий вкус"  СПК</v>
          </cell>
          <cell r="D251">
            <v>5</v>
          </cell>
        </row>
        <row r="252">
          <cell r="A252" t="str">
            <v>Сервелат Финский в/к 0,38 кг.шт. термофор.пак.  СПК</v>
          </cell>
          <cell r="D252">
            <v>4</v>
          </cell>
        </row>
        <row r="253">
          <cell r="A253" t="str">
            <v>Сибирская особая с/к 0,235 кг шт.  СПК</v>
          </cell>
          <cell r="D253">
            <v>49</v>
          </cell>
        </row>
        <row r="254">
          <cell r="A254" t="str">
            <v>Смак-мени с картофелем и сочной грудинкой 1кг ТМ Зареченские ПОКОМ</v>
          </cell>
          <cell r="D254">
            <v>8</v>
          </cell>
        </row>
        <row r="255">
          <cell r="A255" t="str">
            <v>Смак-мени с мясом 1кг ТМ Зареченские ПОКОМ</v>
          </cell>
          <cell r="D255">
            <v>17</v>
          </cell>
        </row>
        <row r="256">
          <cell r="A256" t="str">
            <v>Смаколадьи с яблоком и грушей ТМ Зареченские,0,9 кг ПОКОМ</v>
          </cell>
          <cell r="D256">
            <v>7</v>
          </cell>
        </row>
        <row r="257">
          <cell r="A257" t="str">
            <v>Сосиски "Баварские" 0,36 кг.шт. вак.упак.  СПК</v>
          </cell>
          <cell r="D257">
            <v>1</v>
          </cell>
        </row>
        <row r="258">
          <cell r="A258" t="str">
            <v>Сосиски "Молочные" 0,36 кг.шт. вак.упак.  СПК</v>
          </cell>
          <cell r="D258">
            <v>1</v>
          </cell>
        </row>
        <row r="259">
          <cell r="A259" t="str">
            <v>Сосиски Мусульманские "Просто выгодно" (в ср.защ.атм.)  СПК</v>
          </cell>
          <cell r="D259">
            <v>1.246</v>
          </cell>
        </row>
        <row r="260">
          <cell r="A260" t="str">
            <v>Сосисоны в темпуре ВЕС  ПОКОМ</v>
          </cell>
          <cell r="D260">
            <v>19.8</v>
          </cell>
        </row>
        <row r="261">
          <cell r="A261" t="str">
            <v>Сочный мегачебурек ТМ Зареченские ВЕС ПОКОМ</v>
          </cell>
          <cell r="D261">
            <v>11.2</v>
          </cell>
        </row>
        <row r="262">
          <cell r="A262" t="str">
            <v>Торо Неро с/в "Эликатессе" 140 гр.шт.  СПК</v>
          </cell>
          <cell r="D262">
            <v>13</v>
          </cell>
        </row>
        <row r="263">
          <cell r="A263" t="str">
            <v>Фестивальная пора с/к 235 гр.шт.  СПК</v>
          </cell>
          <cell r="D263">
            <v>93</v>
          </cell>
        </row>
        <row r="264">
          <cell r="A264" t="str">
            <v>Фестивальная с/к ВЕС   СПК</v>
          </cell>
          <cell r="D264">
            <v>7.74</v>
          </cell>
        </row>
        <row r="265">
          <cell r="A265" t="str">
            <v>Фрай-пицца с ветчиной и грибами 3,0 кг ТМ Зареченские ТС Зареченские продукты. ВЕС ПОКОМ</v>
          </cell>
          <cell r="D265">
            <v>6</v>
          </cell>
        </row>
        <row r="266">
          <cell r="A266" t="str">
            <v>Фуэт с/в "Эликатессе" 160 гр.шт.  СПК</v>
          </cell>
          <cell r="D266">
            <v>35</v>
          </cell>
        </row>
        <row r="267">
          <cell r="A267" t="str">
            <v>Хинкали Классические ТМ Зареченские ВЕС ПОКОМ</v>
          </cell>
          <cell r="D267">
            <v>20</v>
          </cell>
        </row>
        <row r="268">
          <cell r="A268" t="str">
            <v>Хотстеры ТМ Горячая штучка ТС Хотстеры 0,25 кг зам  ПОКОМ</v>
          </cell>
          <cell r="D268">
            <v>201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68</v>
          </cell>
        </row>
        <row r="270">
          <cell r="A270" t="str">
            <v>Хрустящие крылышки ТМ Горячая штучка 0,3 кг зам  ПОКОМ</v>
          </cell>
          <cell r="D270">
            <v>82</v>
          </cell>
        </row>
        <row r="271">
          <cell r="A271" t="str">
            <v>Чебупай сочное яблоко ТМ Горячая штучка 0,2 кг зам.  ПОКОМ</v>
          </cell>
          <cell r="D271">
            <v>81</v>
          </cell>
        </row>
        <row r="272">
          <cell r="A272" t="str">
            <v>Чебупай спелая вишня ТМ Горячая штучка 0,2 кг зам.  ПОКОМ</v>
          </cell>
          <cell r="D272">
            <v>109</v>
          </cell>
        </row>
        <row r="273">
          <cell r="A273" t="str">
            <v>Чебупели Курочка гриль ТМ Горячая штучка, 0,3 кг зам  ПОКОМ</v>
          </cell>
          <cell r="D273">
            <v>20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340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447</v>
          </cell>
        </row>
        <row r="276">
          <cell r="A276" t="str">
            <v>Чебуреки сочные ВЕС ТМ Зареченские  ПОКОМ</v>
          </cell>
          <cell r="D276">
            <v>40</v>
          </cell>
        </row>
        <row r="277">
          <cell r="A277" t="str">
            <v>Чебуреки сочные, ВЕС, куриные жарен. зам  ПОКОМ</v>
          </cell>
          <cell r="D277">
            <v>5</v>
          </cell>
        </row>
        <row r="278">
          <cell r="A278" t="str">
            <v>Шпикачки Русские (черева) (в ср.защ.атм.) "Высокий вкус"  СПК</v>
          </cell>
          <cell r="D278">
            <v>3.105</v>
          </cell>
        </row>
        <row r="279">
          <cell r="A279" t="str">
            <v>Эликапреза с/в "Эликатессе" 0,10 кг.шт. нарезка (лоток с ср.защ.атм.)  СПК</v>
          </cell>
          <cell r="D279">
            <v>6</v>
          </cell>
        </row>
        <row r="280">
          <cell r="A280" t="str">
            <v>Юбилейная с/к 0,10 кг.шт. нарезка (лоток с ср.защ.атм.)  СПК</v>
          </cell>
          <cell r="D280">
            <v>11</v>
          </cell>
        </row>
        <row r="281">
          <cell r="A281" t="str">
            <v>Юбилейная с/к 0,235 кг.шт.  СПК</v>
          </cell>
          <cell r="D281">
            <v>174</v>
          </cell>
        </row>
        <row r="282">
          <cell r="A282" t="str">
            <v>Итого</v>
          </cell>
          <cell r="D282">
            <v>47709.633999999998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0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U120" sqref="U120"/>
    </sheetView>
  </sheetViews>
  <sheetFormatPr defaultColWidth="10.5" defaultRowHeight="11.45" customHeight="1" outlineLevelRow="1" x14ac:dyDescent="0.2"/>
  <cols>
    <col min="1" max="1" width="63.1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4.83203125" style="5" customWidth="1"/>
    <col min="26" max="26" width="5.6640625" style="5" bestFit="1" customWidth="1"/>
    <col min="27" max="27" width="6.33203125" style="5" bestFit="1" customWidth="1"/>
    <col min="28" max="29" width="0.83203125" style="5" customWidth="1"/>
    <col min="30" max="34" width="6.6640625" style="5" bestFit="1" customWidth="1"/>
    <col min="35" max="35" width="7.1640625" style="5" customWidth="1"/>
    <col min="36" max="36" width="6.6640625" style="5" bestFit="1" customWidth="1"/>
    <col min="37" max="38" width="6.1640625" style="5" bestFit="1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" t="s">
        <v>152</v>
      </c>
      <c r="V3" s="1" t="s">
        <v>153</v>
      </c>
      <c r="X3" s="1" t="s">
        <v>154</v>
      </c>
      <c r="AJ3" s="18" t="s">
        <v>150</v>
      </c>
      <c r="AK3" s="18" t="s">
        <v>151</v>
      </c>
      <c r="AL3" s="18" t="s">
        <v>151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U5" s="14" t="s">
        <v>142</v>
      </c>
      <c r="V5" s="14" t="s">
        <v>143</v>
      </c>
      <c r="X5" s="14" t="s">
        <v>144</v>
      </c>
      <c r="AE5" s="14" t="s">
        <v>146</v>
      </c>
      <c r="AF5" s="14" t="s">
        <v>147</v>
      </c>
      <c r="AG5" s="14" t="s">
        <v>148</v>
      </c>
      <c r="AH5" s="14" t="s">
        <v>149</v>
      </c>
      <c r="AJ5" s="14" t="s">
        <v>142</v>
      </c>
      <c r="AK5" s="14" t="s">
        <v>143</v>
      </c>
      <c r="AL5" s="14" t="s">
        <v>144</v>
      </c>
    </row>
    <row r="6" spans="1:40" ht="11.1" customHeight="1" x14ac:dyDescent="0.2">
      <c r="A6" s="6"/>
      <c r="B6" s="6"/>
      <c r="C6" s="3"/>
      <c r="D6" s="3"/>
      <c r="E6" s="9">
        <f>SUM(E7:E123)</f>
        <v>129847.946</v>
      </c>
      <c r="F6" s="9">
        <f>SUM(F7:F123)</f>
        <v>30429.147000000004</v>
      </c>
      <c r="J6" s="9">
        <f>SUM(J7:J123)</f>
        <v>131543.06200000003</v>
      </c>
      <c r="K6" s="9">
        <f t="shared" ref="K6:X6" si="0">SUM(K7:K123)</f>
        <v>-1695.1160000000004</v>
      </c>
      <c r="L6" s="9">
        <f t="shared" si="0"/>
        <v>27270</v>
      </c>
      <c r="M6" s="9">
        <f t="shared" si="0"/>
        <v>22370</v>
      </c>
      <c r="N6" s="9">
        <f t="shared" si="0"/>
        <v>24400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17570</v>
      </c>
      <c r="V6" s="9">
        <f t="shared" si="0"/>
        <v>0</v>
      </c>
      <c r="W6" s="9">
        <f t="shared" si="0"/>
        <v>22534.443800000008</v>
      </c>
      <c r="X6" s="9">
        <f t="shared" si="0"/>
        <v>0</v>
      </c>
      <c r="AA6" s="9">
        <f t="shared" ref="AA6" si="1">SUM(AA7:AA123)</f>
        <v>3577.7269999999999</v>
      </c>
      <c r="AB6" s="9">
        <f t="shared" ref="AB6" si="2">SUM(AB7:AB123)</f>
        <v>0</v>
      </c>
      <c r="AC6" s="9">
        <f t="shared" ref="AC6" si="3">SUM(AC7:AC123)</f>
        <v>0</v>
      </c>
      <c r="AD6" s="9">
        <f t="shared" ref="AD6" si="4">SUM(AD7:AD123)</f>
        <v>13598</v>
      </c>
      <c r="AE6" s="9">
        <f t="shared" ref="AE6" si="5">SUM(AE7:AE123)</f>
        <v>20811.713200000006</v>
      </c>
      <c r="AF6" s="9">
        <f t="shared" ref="AF6" si="6">SUM(AF7:AF123)</f>
        <v>21185.255000000008</v>
      </c>
      <c r="AG6" s="9">
        <f t="shared" ref="AG6" si="7">SUM(AG7:AG123)</f>
        <v>21118.910800000009</v>
      </c>
      <c r="AH6" s="9">
        <f t="shared" ref="AH6" si="8">SUM(AH7:AH123)</f>
        <v>21325.946999999993</v>
      </c>
      <c r="AJ6" s="9">
        <f t="shared" ref="AJ6" si="9">SUM(AJ7:AJ123)</f>
        <v>10545.3</v>
      </c>
      <c r="AK6" s="9">
        <f t="shared" ref="AK6" si="10">SUM(AK7:AK123)</f>
        <v>0</v>
      </c>
      <c r="AL6" s="9">
        <f t="shared" ref="AL6" si="11">SUM(AL7:AL123)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58.49</v>
      </c>
      <c r="D7" s="8">
        <v>14.068</v>
      </c>
      <c r="E7" s="8">
        <v>50.505000000000003</v>
      </c>
      <c r="F7" s="8">
        <v>19.167000000000002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54.752000000000002</v>
      </c>
      <c r="K7" s="13">
        <f>E7-J7</f>
        <v>-4.2469999999999999</v>
      </c>
      <c r="L7" s="13">
        <f>VLOOKUP(A:A,[1]TDSheet!$A:$L,12,0)</f>
        <v>10</v>
      </c>
      <c r="M7" s="13">
        <f>VLOOKUP(A:A,[1]TDSheet!$A:$M,13,0)</f>
        <v>20</v>
      </c>
      <c r="N7" s="13">
        <f>VLOOKUP(A:A,[1]TDSheet!$A:$X,24,0)</f>
        <v>20</v>
      </c>
      <c r="O7" s="13"/>
      <c r="P7" s="13"/>
      <c r="Q7" s="13"/>
      <c r="R7" s="13"/>
      <c r="S7" s="13"/>
      <c r="T7" s="13"/>
      <c r="U7" s="15"/>
      <c r="V7" s="15"/>
      <c r="W7" s="13">
        <f>(E7-AA7-AD7)/5</f>
        <v>10.101000000000001</v>
      </c>
      <c r="X7" s="15"/>
      <c r="Y7" s="17">
        <f>(F7+L7+M7+N7+U7+V7+X7)/W7</f>
        <v>6.8475398475398475</v>
      </c>
      <c r="Z7" s="13">
        <f>F7/W7</f>
        <v>1.8975348975348976</v>
      </c>
      <c r="AA7" s="13">
        <f>VLOOKUP(A:A,[1]TDSheet!$A:$AA,27,0)</f>
        <v>0</v>
      </c>
      <c r="AB7" s="13"/>
      <c r="AC7" s="13"/>
      <c r="AD7" s="13">
        <f>VLOOKUP(A:A,[1]TDSheet!$A:$AD,30,0)</f>
        <v>0</v>
      </c>
      <c r="AE7" s="13">
        <f>VLOOKUP(A:A,[1]TDSheet!$A:$AE,31,0)</f>
        <v>8.6212</v>
      </c>
      <c r="AF7" s="13">
        <f>VLOOKUP(A:A,[1]TDSheet!$A:$AF,32,0)</f>
        <v>11.354000000000001</v>
      </c>
      <c r="AG7" s="13">
        <f>VLOOKUP(A:A,[1]TDSheet!$A:$AG,33,0)</f>
        <v>9.8013999999999992</v>
      </c>
      <c r="AH7" s="13">
        <f>VLOOKUP(A:A,[3]TDSheet!$A:$D,4,0)</f>
        <v>2.8860000000000001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372.83699999999999</v>
      </c>
      <c r="D8" s="8">
        <v>673.16200000000003</v>
      </c>
      <c r="E8" s="8">
        <v>568.31600000000003</v>
      </c>
      <c r="F8" s="8">
        <v>383.97699999999998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564.15899999999999</v>
      </c>
      <c r="K8" s="13">
        <f t="shared" ref="K8:K71" si="12">E8-J8</f>
        <v>4.1570000000000391</v>
      </c>
      <c r="L8" s="13">
        <f>VLOOKUP(A:A,[1]TDSheet!$A:$L,12,0)</f>
        <v>300</v>
      </c>
      <c r="M8" s="13">
        <f>VLOOKUP(A:A,[1]TDSheet!$A:$M,13,0)</f>
        <v>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5"/>
      <c r="V8" s="15"/>
      <c r="W8" s="13">
        <f t="shared" ref="W8:W71" si="13">(E8-AA8-AD8)/5</f>
        <v>113.6632</v>
      </c>
      <c r="X8" s="15"/>
      <c r="Y8" s="17">
        <f t="shared" ref="Y8:Y71" si="14">(F8+L8+M8+N8+U8+V8+X8)/W8</f>
        <v>6.8973687174036975</v>
      </c>
      <c r="Z8" s="13">
        <f t="shared" ref="Z8:Z71" si="15">F8/W8</f>
        <v>3.3781998043342081</v>
      </c>
      <c r="AA8" s="13">
        <f>VLOOKUP(A:A,[1]TDSheet!$A:$AA,27,0)</f>
        <v>0</v>
      </c>
      <c r="AB8" s="13"/>
      <c r="AC8" s="13"/>
      <c r="AD8" s="13">
        <f>VLOOKUP(A:A,[1]TDSheet!$A:$AD,30,0)</f>
        <v>0</v>
      </c>
      <c r="AE8" s="13">
        <f>VLOOKUP(A:A,[1]TDSheet!$A:$AE,31,0)</f>
        <v>91.292599999999993</v>
      </c>
      <c r="AF8" s="13">
        <f>VLOOKUP(A:A,[1]TDSheet!$A:$AF,32,0)</f>
        <v>80.465799999999987</v>
      </c>
      <c r="AG8" s="13">
        <f>VLOOKUP(A:A,[1]TDSheet!$A:$AG,33,0)</f>
        <v>77.996600000000001</v>
      </c>
      <c r="AH8" s="13">
        <f>VLOOKUP(A:A,[3]TDSheet!$A:$D,4,0)</f>
        <v>118.459</v>
      </c>
      <c r="AI8" s="13" t="str">
        <f>VLOOKUP(A:A,[1]TDSheet!$A:$AI,35,0)</f>
        <v>апр яб</v>
      </c>
      <c r="AJ8" s="13">
        <f t="shared" ref="AJ8:AJ71" si="16">U8*H8</f>
        <v>0</v>
      </c>
      <c r="AK8" s="13">
        <f t="shared" ref="AK8:AK71" si="17">V8*H8</f>
        <v>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311.20299999999997</v>
      </c>
      <c r="D9" s="8">
        <v>747.21</v>
      </c>
      <c r="E9" s="8">
        <v>547.47400000000005</v>
      </c>
      <c r="F9" s="8">
        <v>134.965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545.24</v>
      </c>
      <c r="K9" s="13">
        <f t="shared" si="12"/>
        <v>2.2340000000000373</v>
      </c>
      <c r="L9" s="13">
        <f>VLOOKUP(A:A,[1]TDSheet!$A:$L,12,0)</f>
        <v>80</v>
      </c>
      <c r="M9" s="13">
        <f>VLOOKUP(A:A,[1]TDSheet!$A:$M,13,0)</f>
        <v>90</v>
      </c>
      <c r="N9" s="13">
        <f>VLOOKUP(A:A,[1]TDSheet!$A:$X,24,0)</f>
        <v>60</v>
      </c>
      <c r="O9" s="13"/>
      <c r="P9" s="13"/>
      <c r="Q9" s="13"/>
      <c r="R9" s="13"/>
      <c r="S9" s="13"/>
      <c r="T9" s="13"/>
      <c r="U9" s="15">
        <v>120</v>
      </c>
      <c r="V9" s="15"/>
      <c r="W9" s="13">
        <f t="shared" si="13"/>
        <v>91.53</v>
      </c>
      <c r="X9" s="15"/>
      <c r="Y9" s="17">
        <f t="shared" si="14"/>
        <v>5.2984267453294001</v>
      </c>
      <c r="Z9" s="13">
        <f t="shared" si="15"/>
        <v>1.4745438653993226</v>
      </c>
      <c r="AA9" s="13">
        <f>VLOOKUP(A:A,[1]TDSheet!$A:$AA,27,0)</f>
        <v>89.823999999999998</v>
      </c>
      <c r="AB9" s="13"/>
      <c r="AC9" s="13"/>
      <c r="AD9" s="13">
        <f>VLOOKUP(A:A,[1]TDSheet!$A:$AD,30,0)</f>
        <v>0</v>
      </c>
      <c r="AE9" s="13">
        <f>VLOOKUP(A:A,[1]TDSheet!$A:$AE,31,0)</f>
        <v>92.599799999999988</v>
      </c>
      <c r="AF9" s="13">
        <f>VLOOKUP(A:A,[1]TDSheet!$A:$AF,32,0)</f>
        <v>79.196399999999997</v>
      </c>
      <c r="AG9" s="13">
        <f>VLOOKUP(A:A,[1]TDSheet!$A:$AG,33,0)</f>
        <v>85.59</v>
      </c>
      <c r="AH9" s="13">
        <f>VLOOKUP(A:A,[3]TDSheet!$A:$D,4,0)</f>
        <v>98.55</v>
      </c>
      <c r="AI9" s="13" t="e">
        <f>VLOOKUP(A:A,[1]TDSheet!$A:$AI,35,0)</f>
        <v>#N/A</v>
      </c>
      <c r="AJ9" s="13">
        <f t="shared" si="16"/>
        <v>120</v>
      </c>
      <c r="AK9" s="13">
        <f t="shared" si="17"/>
        <v>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918.95699999999999</v>
      </c>
      <c r="D10" s="8">
        <v>3846.2959999999998</v>
      </c>
      <c r="E10" s="8">
        <v>1655.6780000000001</v>
      </c>
      <c r="F10" s="8">
        <v>174.90600000000001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1622.289</v>
      </c>
      <c r="K10" s="13">
        <f t="shared" si="12"/>
        <v>33.389000000000124</v>
      </c>
      <c r="L10" s="13">
        <f>VLOOKUP(A:A,[1]TDSheet!$A:$L,12,0)</f>
        <v>600</v>
      </c>
      <c r="M10" s="13">
        <f>VLOOKUP(A:A,[1]TDSheet!$A:$M,13,0)</f>
        <v>150</v>
      </c>
      <c r="N10" s="13">
        <f>VLOOKUP(A:A,[1]TDSheet!$A:$X,24,0)</f>
        <v>240</v>
      </c>
      <c r="O10" s="13"/>
      <c r="P10" s="13"/>
      <c r="Q10" s="13"/>
      <c r="R10" s="13"/>
      <c r="S10" s="13"/>
      <c r="T10" s="13"/>
      <c r="U10" s="15">
        <v>420</v>
      </c>
      <c r="V10" s="15"/>
      <c r="W10" s="13">
        <f t="shared" si="13"/>
        <v>290.47560000000004</v>
      </c>
      <c r="X10" s="15"/>
      <c r="Y10" s="17">
        <f t="shared" si="14"/>
        <v>5.4562448618747998</v>
      </c>
      <c r="Z10" s="13">
        <f t="shared" si="15"/>
        <v>0.60213663385151794</v>
      </c>
      <c r="AA10" s="13">
        <f>VLOOKUP(A:A,[1]TDSheet!$A:$AA,27,0)</f>
        <v>203.3</v>
      </c>
      <c r="AB10" s="13"/>
      <c r="AC10" s="13"/>
      <c r="AD10" s="13">
        <f>VLOOKUP(A:A,[1]TDSheet!$A:$AD,30,0)</f>
        <v>0</v>
      </c>
      <c r="AE10" s="13">
        <f>VLOOKUP(A:A,[1]TDSheet!$A:$AE,31,0)</f>
        <v>242.88299999999998</v>
      </c>
      <c r="AF10" s="13">
        <f>VLOOKUP(A:A,[1]TDSheet!$A:$AF,32,0)</f>
        <v>254.72659999999996</v>
      </c>
      <c r="AG10" s="13">
        <f>VLOOKUP(A:A,[1]TDSheet!$A:$AG,33,0)</f>
        <v>282.88200000000001</v>
      </c>
      <c r="AH10" s="13">
        <f>VLOOKUP(A:A,[3]TDSheet!$A:$D,4,0)</f>
        <v>398.92</v>
      </c>
      <c r="AI10" s="13" t="str">
        <f>VLOOKUP(A:A,[1]TDSheet!$A:$AI,35,0)</f>
        <v>продапр</v>
      </c>
      <c r="AJ10" s="13">
        <f t="shared" si="16"/>
        <v>420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140.548</v>
      </c>
      <c r="D11" s="8">
        <v>298.52499999999998</v>
      </c>
      <c r="E11" s="8">
        <v>198.78299999999999</v>
      </c>
      <c r="F11" s="8">
        <v>38.901000000000003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206.39099999999999</v>
      </c>
      <c r="K11" s="13">
        <f t="shared" si="12"/>
        <v>-7.6080000000000041</v>
      </c>
      <c r="L11" s="13">
        <f>VLOOKUP(A:A,[1]TDSheet!$A:$L,12,0)</f>
        <v>30</v>
      </c>
      <c r="M11" s="13">
        <f>VLOOKUP(A:A,[1]TDSheet!$A:$M,13,0)</f>
        <v>20</v>
      </c>
      <c r="N11" s="13">
        <f>VLOOKUP(A:A,[1]TDSheet!$A:$X,24,0)</f>
        <v>40</v>
      </c>
      <c r="O11" s="13"/>
      <c r="P11" s="13"/>
      <c r="Q11" s="13"/>
      <c r="R11" s="13"/>
      <c r="S11" s="13"/>
      <c r="T11" s="13"/>
      <c r="U11" s="15">
        <v>50</v>
      </c>
      <c r="V11" s="15"/>
      <c r="W11" s="13">
        <f t="shared" si="13"/>
        <v>32.118999999999993</v>
      </c>
      <c r="X11" s="15"/>
      <c r="Y11" s="17">
        <f t="shared" si="14"/>
        <v>5.5699430243780954</v>
      </c>
      <c r="Z11" s="13">
        <f t="shared" si="15"/>
        <v>1.2111522774681656</v>
      </c>
      <c r="AA11" s="13">
        <f>VLOOKUP(A:A,[1]TDSheet!$A:$AA,27,0)</f>
        <v>38.188000000000002</v>
      </c>
      <c r="AB11" s="13"/>
      <c r="AC11" s="13"/>
      <c r="AD11" s="13">
        <f>VLOOKUP(A:A,[1]TDSheet!$A:$AD,30,0)</f>
        <v>0</v>
      </c>
      <c r="AE11" s="13">
        <f>VLOOKUP(A:A,[1]TDSheet!$A:$AE,31,0)</f>
        <v>26.320799999999998</v>
      </c>
      <c r="AF11" s="13">
        <f>VLOOKUP(A:A,[1]TDSheet!$A:$AF,32,0)</f>
        <v>27.806999999999999</v>
      </c>
      <c r="AG11" s="13">
        <f>VLOOKUP(A:A,[1]TDSheet!$A:$AG,33,0)</f>
        <v>28.993200000000002</v>
      </c>
      <c r="AH11" s="13">
        <f>VLOOKUP(A:A,[3]TDSheet!$A:$D,4,0)</f>
        <v>30.038</v>
      </c>
      <c r="AI11" s="13" t="e">
        <f>VLOOKUP(A:A,[1]TDSheet!$A:$AI,35,0)</f>
        <v>#N/A</v>
      </c>
      <c r="AJ11" s="13">
        <f t="shared" si="16"/>
        <v>50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142</v>
      </c>
      <c r="D12" s="8">
        <v>124</v>
      </c>
      <c r="E12" s="8">
        <v>141</v>
      </c>
      <c r="F12" s="8">
        <v>31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178</v>
      </c>
      <c r="K12" s="13">
        <f t="shared" si="12"/>
        <v>-37</v>
      </c>
      <c r="L12" s="13">
        <f>VLOOKUP(A:A,[1]TDSheet!$A:$L,12,0)</f>
        <v>50</v>
      </c>
      <c r="M12" s="13">
        <f>VLOOKUP(A:A,[1]TDSheet!$A:$M,13,0)</f>
        <v>50</v>
      </c>
      <c r="N12" s="13">
        <f>VLOOKUP(A:A,[1]TDSheet!$A:$X,24,0)</f>
        <v>40</v>
      </c>
      <c r="O12" s="13"/>
      <c r="P12" s="13"/>
      <c r="Q12" s="13"/>
      <c r="R12" s="13"/>
      <c r="S12" s="13"/>
      <c r="T12" s="13"/>
      <c r="U12" s="15"/>
      <c r="V12" s="15"/>
      <c r="W12" s="13">
        <f t="shared" si="13"/>
        <v>28.2</v>
      </c>
      <c r="X12" s="15"/>
      <c r="Y12" s="17">
        <f t="shared" si="14"/>
        <v>6.0638297872340425</v>
      </c>
      <c r="Z12" s="13">
        <f t="shared" si="15"/>
        <v>1.0992907801418439</v>
      </c>
      <c r="AA12" s="13">
        <f>VLOOKUP(A:A,[1]TDSheet!$A:$AA,27,0)</f>
        <v>0</v>
      </c>
      <c r="AB12" s="13"/>
      <c r="AC12" s="13"/>
      <c r="AD12" s="13">
        <f>VLOOKUP(A:A,[1]TDSheet!$A:$AD,30,0)</f>
        <v>0</v>
      </c>
      <c r="AE12" s="13">
        <f>VLOOKUP(A:A,[1]TDSheet!$A:$AE,31,0)</f>
        <v>26.4</v>
      </c>
      <c r="AF12" s="13">
        <f>VLOOKUP(A:A,[1]TDSheet!$A:$AF,32,0)</f>
        <v>31.6</v>
      </c>
      <c r="AG12" s="13">
        <f>VLOOKUP(A:A,[1]TDSheet!$A:$AG,33,0)</f>
        <v>29.2</v>
      </c>
      <c r="AH12" s="13">
        <f>VLOOKUP(A:A,[3]TDSheet!$A:$D,4,0)</f>
        <v>4</v>
      </c>
      <c r="AI12" s="13">
        <f>VLOOKUP(A:A,[1]TDSheet!$A:$AI,35,0)</f>
        <v>0</v>
      </c>
      <c r="AJ12" s="13">
        <f t="shared" si="16"/>
        <v>0</v>
      </c>
      <c r="AK12" s="13">
        <f t="shared" si="17"/>
        <v>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1024</v>
      </c>
      <c r="D13" s="8">
        <v>5095</v>
      </c>
      <c r="E13" s="8">
        <v>1882</v>
      </c>
      <c r="F13" s="8">
        <v>247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1912</v>
      </c>
      <c r="K13" s="13">
        <f t="shared" si="12"/>
        <v>-30</v>
      </c>
      <c r="L13" s="13">
        <f>VLOOKUP(A:A,[1]TDSheet!$A:$L,12,0)</f>
        <v>300</v>
      </c>
      <c r="M13" s="13">
        <f>VLOOKUP(A:A,[1]TDSheet!$A:$M,13,0)</f>
        <v>200</v>
      </c>
      <c r="N13" s="13">
        <f>VLOOKUP(A:A,[1]TDSheet!$A:$X,24,0)</f>
        <v>370</v>
      </c>
      <c r="O13" s="13"/>
      <c r="P13" s="13"/>
      <c r="Q13" s="13"/>
      <c r="R13" s="13"/>
      <c r="S13" s="13"/>
      <c r="T13" s="13"/>
      <c r="U13" s="15">
        <v>400</v>
      </c>
      <c r="V13" s="15"/>
      <c r="W13" s="13">
        <f t="shared" si="13"/>
        <v>282.39999999999998</v>
      </c>
      <c r="X13" s="15"/>
      <c r="Y13" s="17">
        <f t="shared" si="14"/>
        <v>5.3718130311614738</v>
      </c>
      <c r="Z13" s="13">
        <f t="shared" si="15"/>
        <v>0.87464589235127488</v>
      </c>
      <c r="AA13" s="13">
        <f>VLOOKUP(A:A,[1]TDSheet!$A:$AA,27,0)</f>
        <v>0</v>
      </c>
      <c r="AB13" s="13"/>
      <c r="AC13" s="13"/>
      <c r="AD13" s="13">
        <f>VLOOKUP(A:A,[1]TDSheet!$A:$AD,30,0)</f>
        <v>470</v>
      </c>
      <c r="AE13" s="13">
        <f>VLOOKUP(A:A,[1]TDSheet!$A:$AE,31,0)</f>
        <v>274.60000000000002</v>
      </c>
      <c r="AF13" s="13">
        <f>VLOOKUP(A:A,[1]TDSheet!$A:$AF,32,0)</f>
        <v>253.8</v>
      </c>
      <c r="AG13" s="13">
        <f>VLOOKUP(A:A,[1]TDSheet!$A:$AG,33,0)</f>
        <v>252.4</v>
      </c>
      <c r="AH13" s="13">
        <f>VLOOKUP(A:A,[3]TDSheet!$A:$D,4,0)</f>
        <v>372</v>
      </c>
      <c r="AI13" s="13" t="str">
        <f>VLOOKUP(A:A,[1]TDSheet!$A:$AI,35,0)</f>
        <v>?????</v>
      </c>
      <c r="AJ13" s="13">
        <f t="shared" si="16"/>
        <v>160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2758</v>
      </c>
      <c r="D14" s="8">
        <v>9746</v>
      </c>
      <c r="E14" s="8">
        <v>5028</v>
      </c>
      <c r="F14" s="8">
        <v>781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5040</v>
      </c>
      <c r="K14" s="13">
        <f t="shared" si="12"/>
        <v>-12</v>
      </c>
      <c r="L14" s="13">
        <f>VLOOKUP(A:A,[1]TDSheet!$A:$L,12,0)</f>
        <v>600</v>
      </c>
      <c r="M14" s="13">
        <f>VLOOKUP(A:A,[1]TDSheet!$A:$M,13,0)</f>
        <v>700</v>
      </c>
      <c r="N14" s="13">
        <f>VLOOKUP(A:A,[1]TDSheet!$A:$X,24,0)</f>
        <v>700</v>
      </c>
      <c r="O14" s="13"/>
      <c r="P14" s="13"/>
      <c r="Q14" s="13"/>
      <c r="R14" s="13"/>
      <c r="S14" s="13"/>
      <c r="T14" s="13"/>
      <c r="U14" s="15">
        <v>400</v>
      </c>
      <c r="V14" s="15"/>
      <c r="W14" s="13">
        <f t="shared" si="13"/>
        <v>579.6</v>
      </c>
      <c r="X14" s="15"/>
      <c r="Y14" s="17">
        <f t="shared" si="14"/>
        <v>5.4882677708764662</v>
      </c>
      <c r="Z14" s="13">
        <f t="shared" si="15"/>
        <v>1.3474810213940649</v>
      </c>
      <c r="AA14" s="13">
        <f>VLOOKUP(A:A,[1]TDSheet!$A:$AA,27,0)</f>
        <v>0</v>
      </c>
      <c r="AB14" s="13"/>
      <c r="AC14" s="13"/>
      <c r="AD14" s="13">
        <f>VLOOKUP(A:A,[1]TDSheet!$A:$AD,30,0)</f>
        <v>2130</v>
      </c>
      <c r="AE14" s="13">
        <f>VLOOKUP(A:A,[1]TDSheet!$A:$AE,31,0)</f>
        <v>540.4</v>
      </c>
      <c r="AF14" s="13">
        <f>VLOOKUP(A:A,[1]TDSheet!$A:$AF,32,0)</f>
        <v>676</v>
      </c>
      <c r="AG14" s="13">
        <f>VLOOKUP(A:A,[1]TDSheet!$A:$AG,33,0)</f>
        <v>664.8</v>
      </c>
      <c r="AH14" s="13">
        <f>VLOOKUP(A:A,[3]TDSheet!$A:$D,4,0)</f>
        <v>562</v>
      </c>
      <c r="AI14" s="13" t="str">
        <f>VLOOKUP(A:A,[1]TDSheet!$A:$AI,35,0)</f>
        <v>оконч</v>
      </c>
      <c r="AJ14" s="13">
        <f t="shared" si="16"/>
        <v>180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2798</v>
      </c>
      <c r="D15" s="8">
        <v>7954</v>
      </c>
      <c r="E15" s="8">
        <v>4645</v>
      </c>
      <c r="F15" s="8">
        <v>419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4771</v>
      </c>
      <c r="K15" s="13">
        <f t="shared" si="12"/>
        <v>-126</v>
      </c>
      <c r="L15" s="13">
        <f>VLOOKUP(A:A,[1]TDSheet!$A:$L,12,0)</f>
        <v>700</v>
      </c>
      <c r="M15" s="13">
        <f>VLOOKUP(A:A,[1]TDSheet!$A:$M,13,0)</f>
        <v>1000</v>
      </c>
      <c r="N15" s="13">
        <f>VLOOKUP(A:A,[1]TDSheet!$A:$X,24,0)</f>
        <v>1100</v>
      </c>
      <c r="O15" s="13"/>
      <c r="P15" s="13"/>
      <c r="Q15" s="13"/>
      <c r="R15" s="13"/>
      <c r="S15" s="13"/>
      <c r="T15" s="13"/>
      <c r="U15" s="15">
        <v>1000</v>
      </c>
      <c r="V15" s="15"/>
      <c r="W15" s="13">
        <f t="shared" si="13"/>
        <v>792.2</v>
      </c>
      <c r="X15" s="15"/>
      <c r="Y15" s="17">
        <f t="shared" si="14"/>
        <v>5.3256753345114864</v>
      </c>
      <c r="Z15" s="13">
        <f t="shared" si="15"/>
        <v>0.52890684170663971</v>
      </c>
      <c r="AA15" s="13">
        <f>VLOOKUP(A:A,[1]TDSheet!$A:$AA,27,0)</f>
        <v>54</v>
      </c>
      <c r="AB15" s="13"/>
      <c r="AC15" s="13"/>
      <c r="AD15" s="13">
        <f>VLOOKUP(A:A,[1]TDSheet!$A:$AD,30,0)</f>
        <v>630</v>
      </c>
      <c r="AE15" s="13">
        <f>VLOOKUP(A:A,[1]TDSheet!$A:$AE,31,0)</f>
        <v>564.6</v>
      </c>
      <c r="AF15" s="13">
        <f>VLOOKUP(A:A,[1]TDSheet!$A:$AF,32,0)</f>
        <v>569.4</v>
      </c>
      <c r="AG15" s="13">
        <f>VLOOKUP(A:A,[1]TDSheet!$A:$AG,33,0)</f>
        <v>521.6</v>
      </c>
      <c r="AH15" s="13">
        <f>VLOOKUP(A:A,[3]TDSheet!$A:$D,4,0)</f>
        <v>956</v>
      </c>
      <c r="AI15" s="13" t="str">
        <f>VLOOKUP(A:A,[1]TDSheet!$A:$AI,35,0)</f>
        <v>апр яб</v>
      </c>
      <c r="AJ15" s="13">
        <f t="shared" si="16"/>
        <v>450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185</v>
      </c>
      <c r="D16" s="8">
        <v>82</v>
      </c>
      <c r="E16" s="8">
        <v>180</v>
      </c>
      <c r="F16" s="8">
        <v>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230</v>
      </c>
      <c r="K16" s="13">
        <f t="shared" si="12"/>
        <v>-50</v>
      </c>
      <c r="L16" s="13">
        <f>VLOOKUP(A:A,[1]TDSheet!$A:$L,12,0)</f>
        <v>40</v>
      </c>
      <c r="M16" s="13">
        <f>VLOOKUP(A:A,[1]TDSheet!$A:$M,13,0)</f>
        <v>80</v>
      </c>
      <c r="N16" s="13">
        <f>VLOOKUP(A:A,[1]TDSheet!$A:$X,24,0)</f>
        <v>80</v>
      </c>
      <c r="O16" s="13"/>
      <c r="P16" s="13"/>
      <c r="Q16" s="13"/>
      <c r="R16" s="13"/>
      <c r="S16" s="13"/>
      <c r="T16" s="13"/>
      <c r="U16" s="15"/>
      <c r="V16" s="15"/>
      <c r="W16" s="13">
        <f t="shared" si="13"/>
        <v>36</v>
      </c>
      <c r="X16" s="15"/>
      <c r="Y16" s="17">
        <f t="shared" si="14"/>
        <v>5.7222222222222223</v>
      </c>
      <c r="Z16" s="13">
        <f t="shared" si="15"/>
        <v>0.16666666666666666</v>
      </c>
      <c r="AA16" s="13">
        <f>VLOOKUP(A:A,[1]TDSheet!$A:$AA,27,0)</f>
        <v>0</v>
      </c>
      <c r="AB16" s="13"/>
      <c r="AC16" s="13"/>
      <c r="AD16" s="13">
        <f>VLOOKUP(A:A,[1]TDSheet!$A:$AD,30,0)</f>
        <v>0</v>
      </c>
      <c r="AE16" s="13">
        <f>VLOOKUP(A:A,[1]TDSheet!$A:$AE,31,0)</f>
        <v>35.4</v>
      </c>
      <c r="AF16" s="13">
        <f>VLOOKUP(A:A,[1]TDSheet!$A:$AF,32,0)</f>
        <v>36.4</v>
      </c>
      <c r="AG16" s="13">
        <f>VLOOKUP(A:A,[1]TDSheet!$A:$AG,33,0)</f>
        <v>29.2</v>
      </c>
      <c r="AH16" s="13">
        <f>VLOOKUP(A:A,[3]TDSheet!$A:$D,4,0)</f>
        <v>6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75</v>
      </c>
      <c r="D17" s="8">
        <v>61</v>
      </c>
      <c r="E17" s="8">
        <v>82</v>
      </c>
      <c r="F17" s="8">
        <v>54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91</v>
      </c>
      <c r="K17" s="13">
        <f t="shared" si="12"/>
        <v>-9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VLOOKUP(A:A,[1]TDSheet!$A:$X,24,0)</f>
        <v>30</v>
      </c>
      <c r="O17" s="13"/>
      <c r="P17" s="13"/>
      <c r="Q17" s="13"/>
      <c r="R17" s="13"/>
      <c r="S17" s="13"/>
      <c r="T17" s="13"/>
      <c r="U17" s="15">
        <v>20</v>
      </c>
      <c r="V17" s="15"/>
      <c r="W17" s="13">
        <f t="shared" si="13"/>
        <v>16.399999999999999</v>
      </c>
      <c r="X17" s="15"/>
      <c r="Y17" s="17">
        <f t="shared" si="14"/>
        <v>6.3414634146341466</v>
      </c>
      <c r="Z17" s="13">
        <f t="shared" si="15"/>
        <v>3.2926829268292686</v>
      </c>
      <c r="AA17" s="13">
        <f>VLOOKUP(A:A,[1]TDSheet!$A:$AA,27,0)</f>
        <v>0</v>
      </c>
      <c r="AB17" s="13"/>
      <c r="AC17" s="13"/>
      <c r="AD17" s="13">
        <f>VLOOKUP(A:A,[1]TDSheet!$A:$AD,30,0)</f>
        <v>0</v>
      </c>
      <c r="AE17" s="13">
        <f>VLOOKUP(A:A,[1]TDSheet!$A:$AE,31,0)</f>
        <v>13.6</v>
      </c>
      <c r="AF17" s="13">
        <f>VLOOKUP(A:A,[1]TDSheet!$A:$AF,32,0)</f>
        <v>17.399999999999999</v>
      </c>
      <c r="AG17" s="13">
        <f>VLOOKUP(A:A,[1]TDSheet!$A:$AG,33,0)</f>
        <v>15.8</v>
      </c>
      <c r="AH17" s="13">
        <f>VLOOKUP(A:A,[3]TDSheet!$A:$D,4,0)</f>
        <v>10</v>
      </c>
      <c r="AI17" s="13">
        <f>VLOOKUP(A:A,[1]TDSheet!$A:$AI,35,0)</f>
        <v>0</v>
      </c>
      <c r="AJ17" s="13">
        <f t="shared" si="16"/>
        <v>8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214</v>
      </c>
      <c r="D18" s="8">
        <v>4</v>
      </c>
      <c r="E18" s="8">
        <v>169</v>
      </c>
      <c r="F18" s="8">
        <v>45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182</v>
      </c>
      <c r="K18" s="13">
        <f t="shared" si="12"/>
        <v>-13</v>
      </c>
      <c r="L18" s="13">
        <f>VLOOKUP(A:A,[1]TDSheet!$A:$L,12,0)</f>
        <v>0</v>
      </c>
      <c r="M18" s="13">
        <f>VLOOKUP(A:A,[1]TDSheet!$A:$M,13,0)</f>
        <v>70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5"/>
      <c r="V18" s="15"/>
      <c r="W18" s="13">
        <f t="shared" si="13"/>
        <v>33.799999999999997</v>
      </c>
      <c r="X18" s="15"/>
      <c r="Y18" s="17">
        <f t="shared" si="14"/>
        <v>6.3609467455621305</v>
      </c>
      <c r="Z18" s="13">
        <f t="shared" si="15"/>
        <v>1.3313609467455623</v>
      </c>
      <c r="AA18" s="13">
        <f>VLOOKUP(A:A,[1]TDSheet!$A:$AA,27,0)</f>
        <v>0</v>
      </c>
      <c r="AB18" s="13"/>
      <c r="AC18" s="13"/>
      <c r="AD18" s="13">
        <f>VLOOKUP(A:A,[1]TDSheet!$A:$AD,30,0)</f>
        <v>0</v>
      </c>
      <c r="AE18" s="13">
        <f>VLOOKUP(A:A,[1]TDSheet!$A:$AE,31,0)</f>
        <v>33.6</v>
      </c>
      <c r="AF18" s="13">
        <f>VLOOKUP(A:A,[1]TDSheet!$A:$AF,32,0)</f>
        <v>28.6</v>
      </c>
      <c r="AG18" s="13">
        <f>VLOOKUP(A:A,[1]TDSheet!$A:$AG,33,0)</f>
        <v>20.8</v>
      </c>
      <c r="AH18" s="13">
        <f>VLOOKUP(A:A,[3]TDSheet!$A:$D,4,0)</f>
        <v>22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128</v>
      </c>
      <c r="D19" s="8">
        <v>24</v>
      </c>
      <c r="E19" s="8">
        <v>136</v>
      </c>
      <c r="F19" s="8">
        <v>10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149</v>
      </c>
      <c r="K19" s="13">
        <f t="shared" si="12"/>
        <v>-13</v>
      </c>
      <c r="L19" s="13">
        <f>VLOOKUP(A:A,[1]TDSheet!$A:$L,12,0)</f>
        <v>50</v>
      </c>
      <c r="M19" s="13">
        <f>VLOOKUP(A:A,[1]TDSheet!$A:$M,13,0)</f>
        <v>20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5"/>
      <c r="V19" s="15"/>
      <c r="W19" s="13">
        <f t="shared" si="13"/>
        <v>27.2</v>
      </c>
      <c r="X19" s="15"/>
      <c r="Y19" s="17">
        <f t="shared" si="14"/>
        <v>5.1470588235294121</v>
      </c>
      <c r="Z19" s="13">
        <f t="shared" si="15"/>
        <v>0.36764705882352944</v>
      </c>
      <c r="AA19" s="13">
        <f>VLOOKUP(A:A,[1]TDSheet!$A:$AA,27,0)</f>
        <v>0</v>
      </c>
      <c r="AB19" s="13"/>
      <c r="AC19" s="13"/>
      <c r="AD19" s="13">
        <f>VLOOKUP(A:A,[1]TDSheet!$A:$AD,30,0)</f>
        <v>0</v>
      </c>
      <c r="AE19" s="13">
        <f>VLOOKUP(A:A,[1]TDSheet!$A:$AE,31,0)</f>
        <v>40</v>
      </c>
      <c r="AF19" s="13">
        <f>VLOOKUP(A:A,[1]TDSheet!$A:$AF,32,0)</f>
        <v>38.6</v>
      </c>
      <c r="AG19" s="13">
        <f>VLOOKUP(A:A,[1]TDSheet!$A:$AG,33,0)</f>
        <v>44.6</v>
      </c>
      <c r="AH19" s="13">
        <f>VLOOKUP(A:A,[3]TDSheet!$A:$D,4,0)</f>
        <v>37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801</v>
      </c>
      <c r="D20" s="8">
        <v>514</v>
      </c>
      <c r="E20" s="19">
        <v>620</v>
      </c>
      <c r="F20" s="20">
        <v>250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298</v>
      </c>
      <c r="K20" s="13">
        <f t="shared" si="12"/>
        <v>322</v>
      </c>
      <c r="L20" s="13">
        <f>VLOOKUP(A:A,[1]TDSheet!$A:$L,12,0)</f>
        <v>100</v>
      </c>
      <c r="M20" s="13">
        <f>VLOOKUP(A:A,[1]TDSheet!$A:$M,13,0)</f>
        <v>60</v>
      </c>
      <c r="N20" s="13">
        <f>VLOOKUP(A:A,[1]TDSheet!$A:$X,24,0)</f>
        <v>160</v>
      </c>
      <c r="O20" s="13"/>
      <c r="P20" s="13"/>
      <c r="Q20" s="13"/>
      <c r="R20" s="13"/>
      <c r="S20" s="13"/>
      <c r="T20" s="13"/>
      <c r="U20" s="15">
        <v>120</v>
      </c>
      <c r="V20" s="15"/>
      <c r="W20" s="13">
        <f t="shared" si="13"/>
        <v>124</v>
      </c>
      <c r="X20" s="15"/>
      <c r="Y20" s="17">
        <f t="shared" si="14"/>
        <v>5.564516129032258</v>
      </c>
      <c r="Z20" s="13">
        <f t="shared" si="15"/>
        <v>2.0161290322580645</v>
      </c>
      <c r="AA20" s="13">
        <f>VLOOKUP(A:A,[1]TDSheet!$A:$AA,27,0)</f>
        <v>0</v>
      </c>
      <c r="AB20" s="13"/>
      <c r="AC20" s="13"/>
      <c r="AD20" s="13">
        <f>VLOOKUP(A:A,[1]TDSheet!$A:$AD,30,0)</f>
        <v>0</v>
      </c>
      <c r="AE20" s="13">
        <f>VLOOKUP(A:A,[1]TDSheet!$A:$AE,31,0)</f>
        <v>125</v>
      </c>
      <c r="AF20" s="13">
        <f>VLOOKUP(A:A,[1]TDSheet!$A:$AF,32,0)</f>
        <v>117.8</v>
      </c>
      <c r="AG20" s="13">
        <f>VLOOKUP(A:A,[1]TDSheet!$A:$AG,33,0)</f>
        <v>116.8</v>
      </c>
      <c r="AH20" s="13">
        <f>VLOOKUP(A:A,[3]TDSheet!$A:$D,4,0)</f>
        <v>38</v>
      </c>
      <c r="AI20" s="13" t="e">
        <f>VLOOKUP(A:A,[1]TDSheet!$A:$AI,35,0)</f>
        <v>#N/A</v>
      </c>
      <c r="AJ20" s="13">
        <f t="shared" si="16"/>
        <v>60</v>
      </c>
      <c r="AK20" s="13">
        <f t="shared" si="17"/>
        <v>0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247</v>
      </c>
      <c r="D21" s="8">
        <v>30</v>
      </c>
      <c r="E21" s="8">
        <v>247</v>
      </c>
      <c r="F21" s="8">
        <v>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295</v>
      </c>
      <c r="K21" s="13">
        <f t="shared" si="12"/>
        <v>-48</v>
      </c>
      <c r="L21" s="13">
        <f>VLOOKUP(A:A,[1]TDSheet!$A:$L,12,0)</f>
        <v>80</v>
      </c>
      <c r="M21" s="13">
        <f>VLOOKUP(A:A,[1]TDSheet!$A:$M,13,0)</f>
        <v>40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5">
        <v>50</v>
      </c>
      <c r="V21" s="15"/>
      <c r="W21" s="13">
        <f t="shared" si="13"/>
        <v>49.4</v>
      </c>
      <c r="X21" s="15"/>
      <c r="Y21" s="17">
        <f t="shared" si="14"/>
        <v>5.4858299595141702</v>
      </c>
      <c r="Z21" s="13">
        <f t="shared" si="15"/>
        <v>2.0242914979757085E-2</v>
      </c>
      <c r="AA21" s="13">
        <f>VLOOKUP(A:A,[1]TDSheet!$A:$AA,27,0)</f>
        <v>0</v>
      </c>
      <c r="AB21" s="13"/>
      <c r="AC21" s="13"/>
      <c r="AD21" s="13">
        <f>VLOOKUP(A:A,[1]TDSheet!$A:$AD,30,0)</f>
        <v>0</v>
      </c>
      <c r="AE21" s="13">
        <f>VLOOKUP(A:A,[1]TDSheet!$A:$AE,31,0)</f>
        <v>49.4</v>
      </c>
      <c r="AF21" s="13">
        <f>VLOOKUP(A:A,[1]TDSheet!$A:$AF,32,0)</f>
        <v>50.2</v>
      </c>
      <c r="AG21" s="13">
        <f>VLOOKUP(A:A,[1]TDSheet!$A:$AG,33,0)</f>
        <v>42</v>
      </c>
      <c r="AH21" s="13">
        <f>VLOOKUP(A:A,[3]TDSheet!$A:$D,4,0)</f>
        <v>25</v>
      </c>
      <c r="AI21" s="13">
        <f>VLOOKUP(A:A,[1]TDSheet!$A:$AI,35,0)</f>
        <v>0</v>
      </c>
      <c r="AJ21" s="13">
        <f t="shared" si="16"/>
        <v>15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90</v>
      </c>
      <c r="D22" s="8">
        <v>42</v>
      </c>
      <c r="E22" s="8">
        <v>91</v>
      </c>
      <c r="F22" s="8">
        <v>-1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101</v>
      </c>
      <c r="K22" s="13">
        <f t="shared" si="12"/>
        <v>-10</v>
      </c>
      <c r="L22" s="13">
        <f>VLOOKUP(A:A,[1]TDSheet!$A:$L,12,0)</f>
        <v>0</v>
      </c>
      <c r="M22" s="13">
        <f>VLOOKUP(A:A,[1]TDSheet!$A:$M,13,0)</f>
        <v>20</v>
      </c>
      <c r="N22" s="13">
        <f>VLOOKUP(A:A,[1]TDSheet!$A:$X,24,0)</f>
        <v>70</v>
      </c>
      <c r="O22" s="13"/>
      <c r="P22" s="13"/>
      <c r="Q22" s="13"/>
      <c r="R22" s="13"/>
      <c r="S22" s="13"/>
      <c r="T22" s="13"/>
      <c r="U22" s="15">
        <v>20</v>
      </c>
      <c r="V22" s="15"/>
      <c r="W22" s="13">
        <f t="shared" si="13"/>
        <v>18.2</v>
      </c>
      <c r="X22" s="15"/>
      <c r="Y22" s="17">
        <f t="shared" si="14"/>
        <v>5.9890109890109891</v>
      </c>
      <c r="Z22" s="13">
        <f t="shared" si="15"/>
        <v>-5.4945054945054944E-2</v>
      </c>
      <c r="AA22" s="13">
        <f>VLOOKUP(A:A,[1]TDSheet!$A:$AA,27,0)</f>
        <v>0</v>
      </c>
      <c r="AB22" s="13"/>
      <c r="AC22" s="13"/>
      <c r="AD22" s="13">
        <f>VLOOKUP(A:A,[1]TDSheet!$A:$AD,30,0)</f>
        <v>0</v>
      </c>
      <c r="AE22" s="13">
        <f>VLOOKUP(A:A,[1]TDSheet!$A:$AE,31,0)</f>
        <v>13.8</v>
      </c>
      <c r="AF22" s="13">
        <f>VLOOKUP(A:A,[1]TDSheet!$A:$AF,32,0)</f>
        <v>14.2</v>
      </c>
      <c r="AG22" s="13">
        <f>VLOOKUP(A:A,[1]TDSheet!$A:$AG,33,0)</f>
        <v>11.2</v>
      </c>
      <c r="AH22" s="13">
        <f>VLOOKUP(A:A,[3]TDSheet!$A:$D,4,0)</f>
        <v>7</v>
      </c>
      <c r="AI22" s="13">
        <f>VLOOKUP(A:A,[1]TDSheet!$A:$AI,35,0)</f>
        <v>0</v>
      </c>
      <c r="AJ22" s="13">
        <f t="shared" si="16"/>
        <v>10</v>
      </c>
      <c r="AK22" s="13">
        <f t="shared" si="17"/>
        <v>0</v>
      </c>
      <c r="AL22" s="13">
        <f t="shared" si="1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1588</v>
      </c>
      <c r="D23" s="8">
        <v>1438</v>
      </c>
      <c r="E23" s="8">
        <v>1138</v>
      </c>
      <c r="F23" s="8">
        <v>1465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1149</v>
      </c>
      <c r="K23" s="13">
        <f t="shared" si="12"/>
        <v>-11</v>
      </c>
      <c r="L23" s="13">
        <f>VLOOKUP(A:A,[1]TDSheet!$A:$L,12,0)</f>
        <v>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5"/>
      <c r="V23" s="15"/>
      <c r="W23" s="13">
        <f t="shared" si="13"/>
        <v>227.6</v>
      </c>
      <c r="X23" s="15"/>
      <c r="Y23" s="17">
        <f t="shared" si="14"/>
        <v>6.4367311072056239</v>
      </c>
      <c r="Z23" s="13">
        <f t="shared" si="15"/>
        <v>6.4367311072056239</v>
      </c>
      <c r="AA23" s="13">
        <f>VLOOKUP(A:A,[1]TDSheet!$A:$AA,27,0)</f>
        <v>0</v>
      </c>
      <c r="AB23" s="13"/>
      <c r="AC23" s="13"/>
      <c r="AD23" s="13">
        <f>VLOOKUP(A:A,[1]TDSheet!$A:$AD,30,0)</f>
        <v>0</v>
      </c>
      <c r="AE23" s="13">
        <f>VLOOKUP(A:A,[1]TDSheet!$A:$AE,31,0)</f>
        <v>205.4</v>
      </c>
      <c r="AF23" s="13">
        <f>VLOOKUP(A:A,[1]TDSheet!$A:$AF,32,0)</f>
        <v>191</v>
      </c>
      <c r="AG23" s="13">
        <f>VLOOKUP(A:A,[1]TDSheet!$A:$AG,33,0)</f>
        <v>170.2</v>
      </c>
      <c r="AH23" s="13">
        <f>VLOOKUP(A:A,[3]TDSheet!$A:$D,4,0)</f>
        <v>222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165</v>
      </c>
      <c r="D24" s="8">
        <v>152</v>
      </c>
      <c r="E24" s="8">
        <v>252</v>
      </c>
      <c r="F24" s="8">
        <v>20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269</v>
      </c>
      <c r="K24" s="13">
        <f t="shared" si="12"/>
        <v>-17</v>
      </c>
      <c r="L24" s="13">
        <f>VLOOKUP(A:A,[1]TDSheet!$A:$L,12,0)</f>
        <v>40</v>
      </c>
      <c r="M24" s="13">
        <f>VLOOKUP(A:A,[1]TDSheet!$A:$M,13,0)</f>
        <v>40</v>
      </c>
      <c r="N24" s="13">
        <f>VLOOKUP(A:A,[1]TDSheet!$A:$X,24,0)</f>
        <v>100</v>
      </c>
      <c r="O24" s="13"/>
      <c r="P24" s="13"/>
      <c r="Q24" s="13"/>
      <c r="R24" s="13"/>
      <c r="S24" s="13"/>
      <c r="T24" s="13"/>
      <c r="U24" s="15">
        <v>80</v>
      </c>
      <c r="V24" s="15"/>
      <c r="W24" s="13">
        <f t="shared" si="13"/>
        <v>50.4</v>
      </c>
      <c r="X24" s="15"/>
      <c r="Y24" s="17">
        <f t="shared" si="14"/>
        <v>5.5555555555555554</v>
      </c>
      <c r="Z24" s="13">
        <f t="shared" si="15"/>
        <v>0.39682539682539686</v>
      </c>
      <c r="AA24" s="13">
        <f>VLOOKUP(A:A,[1]TDSheet!$A:$AA,27,0)</f>
        <v>0</v>
      </c>
      <c r="AB24" s="13"/>
      <c r="AC24" s="13"/>
      <c r="AD24" s="13">
        <f>VLOOKUP(A:A,[1]TDSheet!$A:$AD,30,0)</f>
        <v>0</v>
      </c>
      <c r="AE24" s="13">
        <f>VLOOKUP(A:A,[1]TDSheet!$A:$AE,31,0)</f>
        <v>44.4</v>
      </c>
      <c r="AF24" s="13">
        <f>VLOOKUP(A:A,[1]TDSheet!$A:$AF,32,0)</f>
        <v>40.200000000000003</v>
      </c>
      <c r="AG24" s="13">
        <f>VLOOKUP(A:A,[1]TDSheet!$A:$AG,33,0)</f>
        <v>38.799999999999997</v>
      </c>
      <c r="AH24" s="13">
        <f>VLOOKUP(A:A,[3]TDSheet!$A:$D,4,0)</f>
        <v>49</v>
      </c>
      <c r="AI24" s="13" t="e">
        <f>VLOOKUP(A:A,[1]TDSheet!$A:$AI,35,0)</f>
        <v>#N/A</v>
      </c>
      <c r="AJ24" s="13">
        <f t="shared" si="16"/>
        <v>30.4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881</v>
      </c>
      <c r="D25" s="8">
        <v>233.2</v>
      </c>
      <c r="E25" s="8">
        <v>886.8</v>
      </c>
      <c r="F25" s="8">
        <v>85.2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1323</v>
      </c>
      <c r="K25" s="13">
        <f t="shared" si="12"/>
        <v>-436.20000000000005</v>
      </c>
      <c r="L25" s="13">
        <f>VLOOKUP(A:A,[1]TDSheet!$A:$L,12,0)</f>
        <v>300</v>
      </c>
      <c r="M25" s="13">
        <f>VLOOKUP(A:A,[1]TDSheet!$A:$M,13,0)</f>
        <v>300</v>
      </c>
      <c r="N25" s="13">
        <f>VLOOKUP(A:A,[1]TDSheet!$A:$X,24,0)</f>
        <v>400</v>
      </c>
      <c r="O25" s="13"/>
      <c r="P25" s="13"/>
      <c r="Q25" s="13"/>
      <c r="R25" s="13"/>
      <c r="S25" s="13"/>
      <c r="T25" s="13"/>
      <c r="U25" s="15">
        <v>250</v>
      </c>
      <c r="V25" s="15"/>
      <c r="W25" s="13">
        <f t="shared" si="13"/>
        <v>177.35999999999999</v>
      </c>
      <c r="X25" s="15"/>
      <c r="Y25" s="17">
        <f t="shared" si="14"/>
        <v>7.5281912494361762</v>
      </c>
      <c r="Z25" s="13">
        <f t="shared" si="15"/>
        <v>0.48037889039242226</v>
      </c>
      <c r="AA25" s="13">
        <f>VLOOKUP(A:A,[1]TDSheet!$A:$AA,27,0)</f>
        <v>0</v>
      </c>
      <c r="AB25" s="13"/>
      <c r="AC25" s="13"/>
      <c r="AD25" s="13">
        <f>VLOOKUP(A:A,[1]TDSheet!$A:$AD,30,0)</f>
        <v>0</v>
      </c>
      <c r="AE25" s="13">
        <f>VLOOKUP(A:A,[1]TDSheet!$A:$AE,31,0)</f>
        <v>186.4</v>
      </c>
      <c r="AF25" s="13">
        <f>VLOOKUP(A:A,[1]TDSheet!$A:$AF,32,0)</f>
        <v>188.6</v>
      </c>
      <c r="AG25" s="13">
        <f>VLOOKUP(A:A,[1]TDSheet!$A:$AG,33,0)</f>
        <v>160.19999999999999</v>
      </c>
      <c r="AH25" s="13">
        <f>VLOOKUP(A:A,[3]TDSheet!$A:$D,4,0)</f>
        <v>59</v>
      </c>
      <c r="AI25" s="13" t="str">
        <f>VLOOKUP(A:A,[1]TDSheet!$A:$AI,35,0)</f>
        <v>продапр</v>
      </c>
      <c r="AJ25" s="13">
        <f t="shared" si="16"/>
        <v>87.5</v>
      </c>
      <c r="AK25" s="13">
        <f t="shared" si="17"/>
        <v>0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215</v>
      </c>
      <c r="D26" s="8">
        <v>371</v>
      </c>
      <c r="E26" s="8">
        <v>439</v>
      </c>
      <c r="F26" s="8">
        <v>142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478</v>
      </c>
      <c r="K26" s="13">
        <f t="shared" si="12"/>
        <v>-39</v>
      </c>
      <c r="L26" s="13">
        <f>VLOOKUP(A:A,[1]TDSheet!$A:$L,12,0)</f>
        <v>70</v>
      </c>
      <c r="M26" s="13">
        <f>VLOOKUP(A:A,[1]TDSheet!$A:$M,13,0)</f>
        <v>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5"/>
      <c r="V26" s="15"/>
      <c r="W26" s="13">
        <f t="shared" si="13"/>
        <v>35</v>
      </c>
      <c r="X26" s="15"/>
      <c r="Y26" s="17">
        <f t="shared" si="14"/>
        <v>6.0571428571428569</v>
      </c>
      <c r="Z26" s="13">
        <f t="shared" si="15"/>
        <v>4.0571428571428569</v>
      </c>
      <c r="AA26" s="13">
        <f>VLOOKUP(A:A,[1]TDSheet!$A:$AA,27,0)</f>
        <v>0</v>
      </c>
      <c r="AB26" s="13"/>
      <c r="AC26" s="13"/>
      <c r="AD26" s="13">
        <f>VLOOKUP(A:A,[1]TDSheet!$A:$AD,30,0)</f>
        <v>264</v>
      </c>
      <c r="AE26" s="13">
        <f>VLOOKUP(A:A,[1]TDSheet!$A:$AE,31,0)</f>
        <v>32.6</v>
      </c>
      <c r="AF26" s="13">
        <f>VLOOKUP(A:A,[1]TDSheet!$A:$AF,32,0)</f>
        <v>46.4</v>
      </c>
      <c r="AG26" s="13">
        <f>VLOOKUP(A:A,[1]TDSheet!$A:$AG,33,0)</f>
        <v>47.4</v>
      </c>
      <c r="AH26" s="13">
        <f>VLOOKUP(A:A,[3]TDSheet!$A:$D,4,0)</f>
        <v>25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603</v>
      </c>
      <c r="D27" s="8">
        <v>72</v>
      </c>
      <c r="E27" s="8">
        <v>425</v>
      </c>
      <c r="F27" s="8">
        <v>169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456</v>
      </c>
      <c r="K27" s="13">
        <f t="shared" si="12"/>
        <v>-31</v>
      </c>
      <c r="L27" s="13">
        <f>VLOOKUP(A:A,[1]TDSheet!$A:$L,12,0)</f>
        <v>120</v>
      </c>
      <c r="M27" s="13">
        <f>VLOOKUP(A:A,[1]TDSheet!$A:$M,13,0)</f>
        <v>90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5"/>
      <c r="V27" s="15"/>
      <c r="W27" s="13">
        <f t="shared" si="13"/>
        <v>85</v>
      </c>
      <c r="X27" s="15"/>
      <c r="Y27" s="17">
        <f t="shared" si="14"/>
        <v>5.6352941176470592</v>
      </c>
      <c r="Z27" s="13">
        <f t="shared" si="15"/>
        <v>1.9882352941176471</v>
      </c>
      <c r="AA27" s="13">
        <f>VLOOKUP(A:A,[1]TDSheet!$A:$AA,27,0)</f>
        <v>0</v>
      </c>
      <c r="AB27" s="13"/>
      <c r="AC27" s="13"/>
      <c r="AD27" s="13">
        <f>VLOOKUP(A:A,[1]TDSheet!$A:$AD,30,0)</f>
        <v>0</v>
      </c>
      <c r="AE27" s="13">
        <f>VLOOKUP(A:A,[1]TDSheet!$A:$AE,31,0)</f>
        <v>140.6</v>
      </c>
      <c r="AF27" s="13">
        <f>VLOOKUP(A:A,[1]TDSheet!$A:$AF,32,0)</f>
        <v>111.2</v>
      </c>
      <c r="AG27" s="13">
        <f>VLOOKUP(A:A,[1]TDSheet!$A:$AG,33,0)</f>
        <v>91.8</v>
      </c>
      <c r="AH27" s="13">
        <f>VLOOKUP(A:A,[3]TDSheet!$A:$D,4,0)</f>
        <v>50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699</v>
      </c>
      <c r="D28" s="8">
        <v>345</v>
      </c>
      <c r="E28" s="8">
        <v>834</v>
      </c>
      <c r="F28" s="8">
        <v>161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1022</v>
      </c>
      <c r="K28" s="13">
        <f t="shared" si="12"/>
        <v>-188</v>
      </c>
      <c r="L28" s="13">
        <f>VLOOKUP(A:A,[1]TDSheet!$A:$L,12,0)</f>
        <v>100</v>
      </c>
      <c r="M28" s="13">
        <f>VLOOKUP(A:A,[1]TDSheet!$A:$M,13,0)</f>
        <v>300</v>
      </c>
      <c r="N28" s="13">
        <f>VLOOKUP(A:A,[1]TDSheet!$A:$X,24,0)</f>
        <v>300</v>
      </c>
      <c r="O28" s="13"/>
      <c r="P28" s="13"/>
      <c r="Q28" s="13"/>
      <c r="R28" s="13"/>
      <c r="S28" s="13"/>
      <c r="T28" s="13"/>
      <c r="U28" s="15">
        <v>250</v>
      </c>
      <c r="V28" s="15"/>
      <c r="W28" s="13">
        <f t="shared" si="13"/>
        <v>166.8</v>
      </c>
      <c r="X28" s="15"/>
      <c r="Y28" s="17">
        <f t="shared" si="14"/>
        <v>6.6606714628297361</v>
      </c>
      <c r="Z28" s="13">
        <f t="shared" si="15"/>
        <v>0.96522781774580324</v>
      </c>
      <c r="AA28" s="13">
        <f>VLOOKUP(A:A,[1]TDSheet!$A:$AA,27,0)</f>
        <v>0</v>
      </c>
      <c r="AB28" s="13"/>
      <c r="AC28" s="13"/>
      <c r="AD28" s="13">
        <f>VLOOKUP(A:A,[1]TDSheet!$A:$AD,30,0)</f>
        <v>0</v>
      </c>
      <c r="AE28" s="13">
        <f>VLOOKUP(A:A,[1]TDSheet!$A:$AE,31,0)</f>
        <v>171.6</v>
      </c>
      <c r="AF28" s="13">
        <f>VLOOKUP(A:A,[1]TDSheet!$A:$AF,32,0)</f>
        <v>155</v>
      </c>
      <c r="AG28" s="13">
        <f>VLOOKUP(A:A,[1]TDSheet!$A:$AG,33,0)</f>
        <v>138</v>
      </c>
      <c r="AH28" s="13">
        <f>VLOOKUP(A:A,[3]TDSheet!$A:$D,4,0)</f>
        <v>118</v>
      </c>
      <c r="AI28" s="13" t="str">
        <f>VLOOKUP(A:A,[1]TDSheet!$A:$AI,35,0)</f>
        <v>продапр</v>
      </c>
      <c r="AJ28" s="13">
        <f t="shared" si="16"/>
        <v>87.5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276.10700000000003</v>
      </c>
      <c r="D29" s="8">
        <v>720.5</v>
      </c>
      <c r="E29" s="8">
        <v>585.76599999999996</v>
      </c>
      <c r="F29" s="8">
        <v>94.983000000000004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574.49900000000002</v>
      </c>
      <c r="K29" s="13">
        <f t="shared" si="12"/>
        <v>11.266999999999939</v>
      </c>
      <c r="L29" s="13">
        <f>VLOOKUP(A:A,[1]TDSheet!$A:$L,12,0)</f>
        <v>180</v>
      </c>
      <c r="M29" s="13">
        <f>VLOOKUP(A:A,[1]TDSheet!$A:$M,13,0)</f>
        <v>80</v>
      </c>
      <c r="N29" s="13">
        <f>VLOOKUP(A:A,[1]TDSheet!$A:$X,24,0)</f>
        <v>50</v>
      </c>
      <c r="O29" s="13"/>
      <c r="P29" s="13"/>
      <c r="Q29" s="13"/>
      <c r="R29" s="13"/>
      <c r="S29" s="13"/>
      <c r="T29" s="13"/>
      <c r="U29" s="15">
        <v>60</v>
      </c>
      <c r="V29" s="15"/>
      <c r="W29" s="13">
        <f t="shared" si="13"/>
        <v>85.873199999999997</v>
      </c>
      <c r="X29" s="15"/>
      <c r="Y29" s="17">
        <f t="shared" si="14"/>
        <v>5.4147626966271201</v>
      </c>
      <c r="Z29" s="13">
        <f t="shared" si="15"/>
        <v>1.1060843196713295</v>
      </c>
      <c r="AA29" s="13">
        <f>VLOOKUP(A:A,[1]TDSheet!$A:$AA,27,0)</f>
        <v>156.4</v>
      </c>
      <c r="AB29" s="13"/>
      <c r="AC29" s="13"/>
      <c r="AD29" s="13">
        <f>VLOOKUP(A:A,[1]TDSheet!$A:$AD,30,0)</f>
        <v>0</v>
      </c>
      <c r="AE29" s="13">
        <f>VLOOKUP(A:A,[1]TDSheet!$A:$AE,31,0)</f>
        <v>82.337600000000009</v>
      </c>
      <c r="AF29" s="13">
        <f>VLOOKUP(A:A,[1]TDSheet!$A:$AF,32,0)</f>
        <v>77.06519999999999</v>
      </c>
      <c r="AG29" s="13">
        <f>VLOOKUP(A:A,[1]TDSheet!$A:$AG,33,0)</f>
        <v>86.941400000000002</v>
      </c>
      <c r="AH29" s="13">
        <f>VLOOKUP(A:A,[3]TDSheet!$A:$D,4,0)</f>
        <v>96.8</v>
      </c>
      <c r="AI29" s="13" t="e">
        <f>VLOOKUP(A:A,[1]TDSheet!$A:$AI,35,0)</f>
        <v>#N/A</v>
      </c>
      <c r="AJ29" s="13">
        <f t="shared" si="16"/>
        <v>60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4296.2280000000001</v>
      </c>
      <c r="D30" s="8">
        <v>4665.6859999999997</v>
      </c>
      <c r="E30" s="8">
        <v>5728.74</v>
      </c>
      <c r="F30" s="8">
        <v>1307.9860000000001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5814.9920000000002</v>
      </c>
      <c r="K30" s="13">
        <f t="shared" si="12"/>
        <v>-86.252000000000407</v>
      </c>
      <c r="L30" s="13">
        <f>VLOOKUP(A:A,[1]TDSheet!$A:$L,12,0)</f>
        <v>1900</v>
      </c>
      <c r="M30" s="13">
        <f>VLOOKUP(A:A,[1]TDSheet!$A:$M,13,0)</f>
        <v>1100</v>
      </c>
      <c r="N30" s="13">
        <f>VLOOKUP(A:A,[1]TDSheet!$A:$X,24,0)</f>
        <v>1000</v>
      </c>
      <c r="O30" s="13"/>
      <c r="P30" s="13"/>
      <c r="Q30" s="13"/>
      <c r="R30" s="13"/>
      <c r="S30" s="13"/>
      <c r="T30" s="13"/>
      <c r="U30" s="15">
        <v>1000</v>
      </c>
      <c r="V30" s="15"/>
      <c r="W30" s="13">
        <f t="shared" si="13"/>
        <v>1145.748</v>
      </c>
      <c r="X30" s="15"/>
      <c r="Y30" s="17">
        <f t="shared" si="14"/>
        <v>5.5055614323568527</v>
      </c>
      <c r="Z30" s="13">
        <f t="shared" si="15"/>
        <v>1.1416000726163171</v>
      </c>
      <c r="AA30" s="13">
        <f>VLOOKUP(A:A,[1]TDSheet!$A:$AA,27,0)</f>
        <v>0</v>
      </c>
      <c r="AB30" s="13"/>
      <c r="AC30" s="13"/>
      <c r="AD30" s="13">
        <f>VLOOKUP(A:A,[1]TDSheet!$A:$AD,30,0)</f>
        <v>0</v>
      </c>
      <c r="AE30" s="13">
        <f>VLOOKUP(A:A,[1]TDSheet!$A:$AE,31,0)</f>
        <v>1067.8601999999998</v>
      </c>
      <c r="AF30" s="13">
        <f>VLOOKUP(A:A,[1]TDSheet!$A:$AF,32,0)</f>
        <v>1093.0262</v>
      </c>
      <c r="AG30" s="13">
        <f>VLOOKUP(A:A,[1]TDSheet!$A:$AG,33,0)</f>
        <v>1124.8902</v>
      </c>
      <c r="AH30" s="13">
        <f>VLOOKUP(A:A,[3]TDSheet!$A:$D,4,0)</f>
        <v>1280</v>
      </c>
      <c r="AI30" s="13" t="str">
        <f>VLOOKUP(A:A,[1]TDSheet!$A:$AI,35,0)</f>
        <v>продапр</v>
      </c>
      <c r="AJ30" s="13">
        <f t="shared" si="16"/>
        <v>1000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234.934</v>
      </c>
      <c r="D31" s="8">
        <v>328.07799999999997</v>
      </c>
      <c r="E31" s="8">
        <v>311.22000000000003</v>
      </c>
      <c r="F31" s="8">
        <v>199.08699999999999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309.38</v>
      </c>
      <c r="K31" s="13">
        <f t="shared" si="12"/>
        <v>1.8400000000000318</v>
      </c>
      <c r="L31" s="13">
        <f>VLOOKUP(A:A,[1]TDSheet!$A:$L,12,0)</f>
        <v>70</v>
      </c>
      <c r="M31" s="13">
        <f>VLOOKUP(A:A,[1]TDSheet!$A:$M,13,0)</f>
        <v>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5">
        <v>30</v>
      </c>
      <c r="V31" s="15"/>
      <c r="W31" s="13">
        <f t="shared" si="13"/>
        <v>62.244000000000007</v>
      </c>
      <c r="X31" s="15"/>
      <c r="Y31" s="17">
        <f t="shared" si="14"/>
        <v>5.608363858363858</v>
      </c>
      <c r="Z31" s="13">
        <f t="shared" si="15"/>
        <v>3.1984930274403953</v>
      </c>
      <c r="AA31" s="13">
        <f>VLOOKUP(A:A,[1]TDSheet!$A:$AA,27,0)</f>
        <v>0</v>
      </c>
      <c r="AB31" s="13"/>
      <c r="AC31" s="13"/>
      <c r="AD31" s="13">
        <f>VLOOKUP(A:A,[1]TDSheet!$A:$AD,30,0)</f>
        <v>0</v>
      </c>
      <c r="AE31" s="13">
        <f>VLOOKUP(A:A,[1]TDSheet!$A:$AE,31,0)</f>
        <v>57.9908</v>
      </c>
      <c r="AF31" s="13">
        <f>VLOOKUP(A:A,[1]TDSheet!$A:$AF,32,0)</f>
        <v>63.379999999999995</v>
      </c>
      <c r="AG31" s="13">
        <f>VLOOKUP(A:A,[1]TDSheet!$A:$AG,33,0)</f>
        <v>70.622399999999999</v>
      </c>
      <c r="AH31" s="13">
        <f>VLOOKUP(A:A,[3]TDSheet!$A:$D,4,0)</f>
        <v>60.18</v>
      </c>
      <c r="AI31" s="13" t="str">
        <f>VLOOKUP(A:A,[1]TDSheet!$A:$AI,35,0)</f>
        <v>зв60</v>
      </c>
      <c r="AJ31" s="13">
        <f t="shared" si="16"/>
        <v>30</v>
      </c>
      <c r="AK31" s="13">
        <f t="shared" si="17"/>
        <v>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446.303</v>
      </c>
      <c r="D32" s="8">
        <v>2036.895</v>
      </c>
      <c r="E32" s="8">
        <v>1254.5540000000001</v>
      </c>
      <c r="F32" s="8">
        <v>-14.759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1321.6210000000001</v>
      </c>
      <c r="K32" s="13">
        <f t="shared" si="12"/>
        <v>-67.067000000000007</v>
      </c>
      <c r="L32" s="13">
        <f>VLOOKUP(A:A,[1]TDSheet!$A:$L,12,0)</f>
        <v>270</v>
      </c>
      <c r="M32" s="13">
        <f>VLOOKUP(A:A,[1]TDSheet!$A:$M,13,0)</f>
        <v>200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5"/>
      <c r="V32" s="15"/>
      <c r="W32" s="13">
        <f t="shared" si="13"/>
        <v>109.96020000000001</v>
      </c>
      <c r="X32" s="15"/>
      <c r="Y32" s="17">
        <f t="shared" si="14"/>
        <v>5.9588923992499092</v>
      </c>
      <c r="Z32" s="13">
        <f t="shared" si="15"/>
        <v>-0.13422129097618954</v>
      </c>
      <c r="AA32" s="13">
        <f>VLOOKUP(A:A,[1]TDSheet!$A:$AA,27,0)</f>
        <v>704.75300000000004</v>
      </c>
      <c r="AB32" s="13"/>
      <c r="AC32" s="13"/>
      <c r="AD32" s="13">
        <f>VLOOKUP(A:A,[1]TDSheet!$A:$AD,30,0)</f>
        <v>0</v>
      </c>
      <c r="AE32" s="13">
        <f>VLOOKUP(A:A,[1]TDSheet!$A:$AE,31,0)</f>
        <v>107.16219999999998</v>
      </c>
      <c r="AF32" s="13">
        <f>VLOOKUP(A:A,[1]TDSheet!$A:$AF,32,0)</f>
        <v>109.7766</v>
      </c>
      <c r="AG32" s="13">
        <f>VLOOKUP(A:A,[1]TDSheet!$A:$AG,33,0)</f>
        <v>109.07599999999999</v>
      </c>
      <c r="AH32" s="13">
        <f>VLOOKUP(A:A,[3]TDSheet!$A:$D,4,0)</f>
        <v>37.659999999999997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184.98099999999999</v>
      </c>
      <c r="D33" s="8">
        <v>287.8</v>
      </c>
      <c r="E33" s="8">
        <v>347.62700000000001</v>
      </c>
      <c r="F33" s="8">
        <v>115.396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357.661</v>
      </c>
      <c r="K33" s="13">
        <f t="shared" si="12"/>
        <v>-10.033999999999992</v>
      </c>
      <c r="L33" s="13">
        <f>VLOOKUP(A:A,[1]TDSheet!$A:$L,12,0)</f>
        <v>60</v>
      </c>
      <c r="M33" s="13">
        <f>VLOOKUP(A:A,[1]TDSheet!$A:$M,13,0)</f>
        <v>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5">
        <v>40</v>
      </c>
      <c r="V33" s="15"/>
      <c r="W33" s="13">
        <f t="shared" si="13"/>
        <v>47.782400000000003</v>
      </c>
      <c r="X33" s="15"/>
      <c r="Y33" s="17">
        <f t="shared" si="14"/>
        <v>5.5542626573801233</v>
      </c>
      <c r="Z33" s="13">
        <f t="shared" si="15"/>
        <v>2.415031476024645</v>
      </c>
      <c r="AA33" s="13">
        <f>VLOOKUP(A:A,[1]TDSheet!$A:$AA,27,0)</f>
        <v>108.715</v>
      </c>
      <c r="AB33" s="13"/>
      <c r="AC33" s="13"/>
      <c r="AD33" s="13">
        <f>VLOOKUP(A:A,[1]TDSheet!$A:$AD,30,0)</f>
        <v>0</v>
      </c>
      <c r="AE33" s="13">
        <f>VLOOKUP(A:A,[1]TDSheet!$A:$AE,31,0)</f>
        <v>41.797600000000003</v>
      </c>
      <c r="AF33" s="13">
        <f>VLOOKUP(A:A,[1]TDSheet!$A:$AF,32,0)</f>
        <v>44.308</v>
      </c>
      <c r="AG33" s="13">
        <f>VLOOKUP(A:A,[1]TDSheet!$A:$AG,33,0)</f>
        <v>49.246400000000001</v>
      </c>
      <c r="AH33" s="13">
        <f>VLOOKUP(A:A,[3]TDSheet!$A:$D,4,0)</f>
        <v>55.89</v>
      </c>
      <c r="AI33" s="13">
        <f>VLOOKUP(A:A,[1]TDSheet!$A:$AI,35,0)</f>
        <v>0</v>
      </c>
      <c r="AJ33" s="13">
        <f t="shared" si="16"/>
        <v>40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8431.1560000000009</v>
      </c>
      <c r="D34" s="8">
        <v>10139.983</v>
      </c>
      <c r="E34" s="8">
        <v>8789.0849999999991</v>
      </c>
      <c r="F34" s="8">
        <v>3929.9160000000002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8788.3909999999996</v>
      </c>
      <c r="K34" s="13">
        <f t="shared" si="12"/>
        <v>0.69399999999950523</v>
      </c>
      <c r="L34" s="13">
        <f>VLOOKUP(A:A,[1]TDSheet!$A:$L,12,0)</f>
        <v>1600</v>
      </c>
      <c r="M34" s="13">
        <f>VLOOKUP(A:A,[1]TDSheet!$A:$M,13,0)</f>
        <v>1600</v>
      </c>
      <c r="N34" s="13">
        <f>VLOOKUP(A:A,[1]TDSheet!$A:$X,24,0)</f>
        <v>1600</v>
      </c>
      <c r="O34" s="13"/>
      <c r="P34" s="13"/>
      <c r="Q34" s="13"/>
      <c r="R34" s="13"/>
      <c r="S34" s="13"/>
      <c r="T34" s="13"/>
      <c r="U34" s="15">
        <v>1000</v>
      </c>
      <c r="V34" s="15"/>
      <c r="W34" s="13">
        <f t="shared" si="13"/>
        <v>1757.8169999999998</v>
      </c>
      <c r="X34" s="15"/>
      <c r="Y34" s="17">
        <f t="shared" si="14"/>
        <v>5.5352269320412777</v>
      </c>
      <c r="Z34" s="13">
        <f t="shared" si="15"/>
        <v>2.2356798233263193</v>
      </c>
      <c r="AA34" s="13">
        <f>VLOOKUP(A:A,[1]TDSheet!$A:$AA,27,0)</f>
        <v>0</v>
      </c>
      <c r="AB34" s="13"/>
      <c r="AC34" s="13"/>
      <c r="AD34" s="13">
        <f>VLOOKUP(A:A,[1]TDSheet!$A:$AD,30,0)</f>
        <v>0</v>
      </c>
      <c r="AE34" s="13">
        <f>VLOOKUP(A:A,[1]TDSheet!$A:$AE,31,0)</f>
        <v>1844.6304</v>
      </c>
      <c r="AF34" s="13">
        <f>VLOOKUP(A:A,[1]TDSheet!$A:$AF,32,0)</f>
        <v>1930.4482</v>
      </c>
      <c r="AG34" s="13">
        <f>VLOOKUP(A:A,[1]TDSheet!$A:$AG,33,0)</f>
        <v>1923.7186000000002</v>
      </c>
      <c r="AH34" s="13">
        <f>VLOOKUP(A:A,[3]TDSheet!$A:$D,4,0)</f>
        <v>1716.9480000000001</v>
      </c>
      <c r="AI34" s="13" t="str">
        <f>VLOOKUP(A:A,[1]TDSheet!$A:$AI,35,0)</f>
        <v>оконч</v>
      </c>
      <c r="AJ34" s="13">
        <f t="shared" si="16"/>
        <v>1000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65.396000000000001</v>
      </c>
      <c r="D35" s="8">
        <v>47.91</v>
      </c>
      <c r="E35" s="8">
        <v>66.016000000000005</v>
      </c>
      <c r="F35" s="8">
        <v>46.41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91.51</v>
      </c>
      <c r="K35" s="13">
        <f t="shared" si="12"/>
        <v>-25.494</v>
      </c>
      <c r="L35" s="13">
        <f>VLOOKUP(A:A,[1]TDSheet!$A:$L,12,0)</f>
        <v>0</v>
      </c>
      <c r="M35" s="13">
        <f>VLOOKUP(A:A,[1]TDSheet!$A:$M,13,0)</f>
        <v>20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5"/>
      <c r="V35" s="15"/>
      <c r="W35" s="13">
        <f t="shared" si="13"/>
        <v>13.203200000000001</v>
      </c>
      <c r="X35" s="15"/>
      <c r="Y35" s="17">
        <f t="shared" si="14"/>
        <v>5.7872333979641297</v>
      </c>
      <c r="Z35" s="13">
        <f t="shared" si="15"/>
        <v>3.5150569558894809</v>
      </c>
      <c r="AA35" s="13">
        <f>VLOOKUP(A:A,[1]TDSheet!$A:$AA,27,0)</f>
        <v>0</v>
      </c>
      <c r="AB35" s="13"/>
      <c r="AC35" s="13"/>
      <c r="AD35" s="13">
        <f>VLOOKUP(A:A,[1]TDSheet!$A:$AD,30,0)</f>
        <v>0</v>
      </c>
      <c r="AE35" s="13">
        <f>VLOOKUP(A:A,[1]TDSheet!$A:$AE,31,0)</f>
        <v>11.216800000000001</v>
      </c>
      <c r="AF35" s="13">
        <f>VLOOKUP(A:A,[1]TDSheet!$A:$AF,32,0)</f>
        <v>12.793200000000001</v>
      </c>
      <c r="AG35" s="13">
        <f>VLOOKUP(A:A,[1]TDSheet!$A:$AG,33,0)</f>
        <v>12.84</v>
      </c>
      <c r="AH35" s="13">
        <f>VLOOKUP(A:A,[3]TDSheet!$A:$D,4,0)</f>
        <v>6.16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348.06099999999998</v>
      </c>
      <c r="D36" s="8">
        <v>1045.1890000000001</v>
      </c>
      <c r="E36" s="8">
        <v>447.08800000000002</v>
      </c>
      <c r="F36" s="8">
        <v>0.88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542.01599999999996</v>
      </c>
      <c r="K36" s="13">
        <f t="shared" si="12"/>
        <v>-94.92799999999994</v>
      </c>
      <c r="L36" s="13">
        <f>VLOOKUP(A:A,[1]TDSheet!$A:$L,12,0)</f>
        <v>250</v>
      </c>
      <c r="M36" s="13">
        <f>VLOOKUP(A:A,[1]TDSheet!$A:$M,13,0)</f>
        <v>150</v>
      </c>
      <c r="N36" s="13">
        <f>VLOOKUP(A:A,[1]TDSheet!$A:$X,24,0)</f>
        <v>160</v>
      </c>
      <c r="O36" s="13"/>
      <c r="P36" s="13"/>
      <c r="Q36" s="13"/>
      <c r="R36" s="13"/>
      <c r="S36" s="13"/>
      <c r="T36" s="13"/>
      <c r="U36" s="15"/>
      <c r="V36" s="15"/>
      <c r="W36" s="13">
        <f t="shared" si="13"/>
        <v>89.417600000000007</v>
      </c>
      <c r="X36" s="15"/>
      <c r="Y36" s="17">
        <f t="shared" si="14"/>
        <v>6.2725906309272439</v>
      </c>
      <c r="Z36" s="13">
        <f t="shared" si="15"/>
        <v>9.8414629782056316E-3</v>
      </c>
      <c r="AA36" s="13">
        <f>VLOOKUP(A:A,[1]TDSheet!$A:$AA,27,0)</f>
        <v>0</v>
      </c>
      <c r="AB36" s="13"/>
      <c r="AC36" s="13"/>
      <c r="AD36" s="13">
        <f>VLOOKUP(A:A,[1]TDSheet!$A:$AD,30,0)</f>
        <v>0</v>
      </c>
      <c r="AE36" s="13">
        <f>VLOOKUP(A:A,[1]TDSheet!$A:$AE,31,0)</f>
        <v>94.328800000000001</v>
      </c>
      <c r="AF36" s="13">
        <f>VLOOKUP(A:A,[1]TDSheet!$A:$AF,32,0)</f>
        <v>93.994599999999991</v>
      </c>
      <c r="AG36" s="13">
        <f>VLOOKUP(A:A,[1]TDSheet!$A:$AG,33,0)</f>
        <v>101.1948</v>
      </c>
      <c r="AH36" s="13">
        <f>VLOOKUP(A:A,[3]TDSheet!$A:$D,4,0)</f>
        <v>17.600000000000001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2837.4430000000002</v>
      </c>
      <c r="D37" s="8">
        <v>6347.5969999999998</v>
      </c>
      <c r="E37" s="8">
        <v>4435.5940000000001</v>
      </c>
      <c r="F37" s="8">
        <v>1449.837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4404.0829999999996</v>
      </c>
      <c r="K37" s="13">
        <f t="shared" si="12"/>
        <v>31.511000000000422</v>
      </c>
      <c r="L37" s="13">
        <f>VLOOKUP(A:A,[1]TDSheet!$A:$L,12,0)</f>
        <v>1000</v>
      </c>
      <c r="M37" s="13">
        <f>VLOOKUP(A:A,[1]TDSheet!$A:$M,13,0)</f>
        <v>400</v>
      </c>
      <c r="N37" s="13">
        <f>VLOOKUP(A:A,[1]TDSheet!$A:$X,24,0)</f>
        <v>1000</v>
      </c>
      <c r="O37" s="13"/>
      <c r="P37" s="13"/>
      <c r="Q37" s="13"/>
      <c r="R37" s="13"/>
      <c r="S37" s="13"/>
      <c r="T37" s="13"/>
      <c r="U37" s="15">
        <v>1000</v>
      </c>
      <c r="V37" s="15"/>
      <c r="W37" s="13">
        <f t="shared" si="13"/>
        <v>887.11879999999996</v>
      </c>
      <c r="X37" s="15"/>
      <c r="Y37" s="17">
        <f t="shared" si="14"/>
        <v>5.466953242339132</v>
      </c>
      <c r="Z37" s="13">
        <f t="shared" si="15"/>
        <v>1.6343211303829883</v>
      </c>
      <c r="AA37" s="13">
        <f>VLOOKUP(A:A,[1]TDSheet!$A:$AA,27,0)</f>
        <v>0</v>
      </c>
      <c r="AB37" s="13"/>
      <c r="AC37" s="13"/>
      <c r="AD37" s="13">
        <f>VLOOKUP(A:A,[1]TDSheet!$A:$AD,30,0)</f>
        <v>0</v>
      </c>
      <c r="AE37" s="13">
        <f>VLOOKUP(A:A,[1]TDSheet!$A:$AE,31,0)</f>
        <v>559.93960000000004</v>
      </c>
      <c r="AF37" s="13">
        <f>VLOOKUP(A:A,[1]TDSheet!$A:$AF,32,0)</f>
        <v>583.34179999999992</v>
      </c>
      <c r="AG37" s="13">
        <f>VLOOKUP(A:A,[1]TDSheet!$A:$AG,33,0)</f>
        <v>596.49720000000002</v>
      </c>
      <c r="AH37" s="13">
        <f>VLOOKUP(A:A,[3]TDSheet!$A:$D,4,0)</f>
        <v>1101.2429999999999</v>
      </c>
      <c r="AI37" s="13" t="str">
        <f>VLOOKUP(A:A,[1]TDSheet!$A:$AI,35,0)</f>
        <v>апр яб</v>
      </c>
      <c r="AJ37" s="13">
        <f t="shared" si="16"/>
        <v>1000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2938.5</v>
      </c>
      <c r="D38" s="8">
        <v>7781.174</v>
      </c>
      <c r="E38" s="8">
        <v>4502.3429999999998</v>
      </c>
      <c r="F38" s="8">
        <v>1870.3489999999999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4412.7430000000004</v>
      </c>
      <c r="K38" s="13">
        <f t="shared" si="12"/>
        <v>89.599999999999454</v>
      </c>
      <c r="L38" s="13">
        <f>VLOOKUP(A:A,[1]TDSheet!$A:$L,12,0)</f>
        <v>500</v>
      </c>
      <c r="M38" s="13">
        <f>VLOOKUP(A:A,[1]TDSheet!$A:$M,13,0)</f>
        <v>900</v>
      </c>
      <c r="N38" s="13">
        <f>VLOOKUP(A:A,[1]TDSheet!$A:$X,24,0)</f>
        <v>1100</v>
      </c>
      <c r="O38" s="13"/>
      <c r="P38" s="13"/>
      <c r="Q38" s="13"/>
      <c r="R38" s="13"/>
      <c r="S38" s="13"/>
      <c r="T38" s="13"/>
      <c r="U38" s="15">
        <v>600</v>
      </c>
      <c r="V38" s="15"/>
      <c r="W38" s="13">
        <f t="shared" si="13"/>
        <v>900.46859999999992</v>
      </c>
      <c r="X38" s="15"/>
      <c r="Y38" s="17">
        <f t="shared" si="14"/>
        <v>5.5197360574261012</v>
      </c>
      <c r="Z38" s="13">
        <f t="shared" si="15"/>
        <v>2.0770840871075351</v>
      </c>
      <c r="AA38" s="13">
        <f>VLOOKUP(A:A,[1]TDSheet!$A:$AA,27,0)</f>
        <v>0</v>
      </c>
      <c r="AB38" s="13"/>
      <c r="AC38" s="13"/>
      <c r="AD38" s="13">
        <f>VLOOKUP(A:A,[1]TDSheet!$A:$AD,30,0)</f>
        <v>0</v>
      </c>
      <c r="AE38" s="13">
        <f>VLOOKUP(A:A,[1]TDSheet!$A:$AE,31,0)</f>
        <v>702.8900000000001</v>
      </c>
      <c r="AF38" s="13">
        <f>VLOOKUP(A:A,[1]TDSheet!$A:$AF,32,0)</f>
        <v>694.89580000000001</v>
      </c>
      <c r="AG38" s="13">
        <f>VLOOKUP(A:A,[1]TDSheet!$A:$AG,33,0)</f>
        <v>775.02120000000002</v>
      </c>
      <c r="AH38" s="13">
        <f>VLOOKUP(A:A,[3]TDSheet!$A:$D,4,0)</f>
        <v>896.18299999999999</v>
      </c>
      <c r="AI38" s="13" t="str">
        <f>VLOOKUP(A:A,[1]TDSheet!$A:$AI,35,0)</f>
        <v>апр яб</v>
      </c>
      <c r="AJ38" s="13">
        <f t="shared" si="16"/>
        <v>600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248.32599999999999</v>
      </c>
      <c r="D39" s="8">
        <v>317.80500000000001</v>
      </c>
      <c r="E39" s="8">
        <v>303.06299999999999</v>
      </c>
      <c r="F39" s="8">
        <v>63.404000000000003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309.39299999999997</v>
      </c>
      <c r="K39" s="13">
        <f t="shared" si="12"/>
        <v>-6.3299999999999841</v>
      </c>
      <c r="L39" s="13">
        <f>VLOOKUP(A:A,[1]TDSheet!$A:$L,12,0)</f>
        <v>100</v>
      </c>
      <c r="M39" s="13">
        <f>VLOOKUP(A:A,[1]TDSheet!$A:$M,13,0)</f>
        <v>90</v>
      </c>
      <c r="N39" s="13">
        <f>VLOOKUP(A:A,[1]TDSheet!$A:$X,24,0)</f>
        <v>70</v>
      </c>
      <c r="O39" s="13"/>
      <c r="P39" s="13"/>
      <c r="Q39" s="13"/>
      <c r="R39" s="13"/>
      <c r="S39" s="13"/>
      <c r="T39" s="13"/>
      <c r="U39" s="15"/>
      <c r="V39" s="15"/>
      <c r="W39" s="13">
        <f t="shared" si="13"/>
        <v>60.6126</v>
      </c>
      <c r="X39" s="15"/>
      <c r="Y39" s="17">
        <f t="shared" si="14"/>
        <v>5.3355902898077296</v>
      </c>
      <c r="Z39" s="13">
        <f t="shared" si="15"/>
        <v>1.0460531308671794</v>
      </c>
      <c r="AA39" s="13">
        <f>VLOOKUP(A:A,[1]TDSheet!$A:$AA,27,0)</f>
        <v>0</v>
      </c>
      <c r="AB39" s="13"/>
      <c r="AC39" s="13"/>
      <c r="AD39" s="13">
        <f>VLOOKUP(A:A,[1]TDSheet!$A:$AD,30,0)</f>
        <v>0</v>
      </c>
      <c r="AE39" s="13">
        <f>VLOOKUP(A:A,[1]TDSheet!$A:$AE,31,0)</f>
        <v>56.85</v>
      </c>
      <c r="AF39" s="13">
        <f>VLOOKUP(A:A,[1]TDSheet!$A:$AF,32,0)</f>
        <v>57.4876</v>
      </c>
      <c r="AG39" s="13">
        <f>VLOOKUP(A:A,[1]TDSheet!$A:$AG,33,0)</f>
        <v>58.131799999999998</v>
      </c>
      <c r="AH39" s="13">
        <f>VLOOKUP(A:A,[3]TDSheet!$A:$D,4,0)</f>
        <v>42.286999999999999</v>
      </c>
      <c r="AI39" s="13">
        <f>VLOOKUP(A:A,[1]TDSheet!$A:$AI,35,0)</f>
        <v>0</v>
      </c>
      <c r="AJ39" s="13">
        <f t="shared" si="16"/>
        <v>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177.571</v>
      </c>
      <c r="D40" s="8">
        <v>364.35199999999998</v>
      </c>
      <c r="E40" s="8">
        <v>244.70400000000001</v>
      </c>
      <c r="F40" s="8">
        <v>134.45500000000001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324.67399999999998</v>
      </c>
      <c r="K40" s="13">
        <f t="shared" si="12"/>
        <v>-79.96999999999997</v>
      </c>
      <c r="L40" s="13">
        <f>VLOOKUP(A:A,[1]TDSheet!$A:$L,12,0)</f>
        <v>120</v>
      </c>
      <c r="M40" s="13">
        <f>VLOOKUP(A:A,[1]TDSheet!$A:$M,13,0)</f>
        <v>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5">
        <v>50</v>
      </c>
      <c r="V40" s="15"/>
      <c r="W40" s="13">
        <f t="shared" si="13"/>
        <v>48.940800000000003</v>
      </c>
      <c r="X40" s="15"/>
      <c r="Y40" s="17">
        <f t="shared" si="14"/>
        <v>7.2425256636589515</v>
      </c>
      <c r="Z40" s="13">
        <f t="shared" si="15"/>
        <v>2.7472987772982869</v>
      </c>
      <c r="AA40" s="13">
        <f>VLOOKUP(A:A,[1]TDSheet!$A:$AA,27,0)</f>
        <v>0</v>
      </c>
      <c r="AB40" s="13"/>
      <c r="AC40" s="13"/>
      <c r="AD40" s="13">
        <f>VLOOKUP(A:A,[1]TDSheet!$A:$AD,30,0)</f>
        <v>0</v>
      </c>
      <c r="AE40" s="13">
        <f>VLOOKUP(A:A,[1]TDSheet!$A:$AE,31,0)</f>
        <v>61.478400000000001</v>
      </c>
      <c r="AF40" s="13">
        <f>VLOOKUP(A:A,[1]TDSheet!$A:$AF,32,0)</f>
        <v>53.621799999999993</v>
      </c>
      <c r="AG40" s="13">
        <f>VLOOKUP(A:A,[1]TDSheet!$A:$AG,33,0)</f>
        <v>63.531799999999997</v>
      </c>
      <c r="AH40" s="13">
        <f>VLOOKUP(A:A,[3]TDSheet!$A:$D,4,0)</f>
        <v>32.56</v>
      </c>
      <c r="AI40" s="13">
        <f>VLOOKUP(A:A,[1]TDSheet!$A:$AI,35,0)</f>
        <v>0</v>
      </c>
      <c r="AJ40" s="13">
        <f t="shared" si="16"/>
        <v>50</v>
      </c>
      <c r="AK40" s="13">
        <f t="shared" si="17"/>
        <v>0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38.027000000000001</v>
      </c>
      <c r="D41" s="8">
        <v>10.063000000000001</v>
      </c>
      <c r="E41" s="8">
        <v>25.465</v>
      </c>
      <c r="F41" s="8">
        <v>12.561999999999999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25.728000000000002</v>
      </c>
      <c r="K41" s="13">
        <f t="shared" si="12"/>
        <v>-0.26300000000000168</v>
      </c>
      <c r="L41" s="13">
        <f>VLOOKUP(A:A,[1]TDSheet!$A:$L,12,0)</f>
        <v>30</v>
      </c>
      <c r="M41" s="13">
        <f>VLOOKUP(A:A,[1]TDSheet!$A:$M,13,0)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5"/>
      <c r="V41" s="15"/>
      <c r="W41" s="13">
        <f t="shared" si="13"/>
        <v>5.093</v>
      </c>
      <c r="X41" s="15"/>
      <c r="Y41" s="17">
        <f t="shared" si="14"/>
        <v>8.3569605340663653</v>
      </c>
      <c r="Z41" s="13">
        <f t="shared" si="15"/>
        <v>2.4665226781857452</v>
      </c>
      <c r="AA41" s="13">
        <f>VLOOKUP(A:A,[1]TDSheet!$A:$AA,27,0)</f>
        <v>0</v>
      </c>
      <c r="AB41" s="13"/>
      <c r="AC41" s="13"/>
      <c r="AD41" s="13">
        <f>VLOOKUP(A:A,[1]TDSheet!$A:$AD,30,0)</f>
        <v>0</v>
      </c>
      <c r="AE41" s="13">
        <f>VLOOKUP(A:A,[1]TDSheet!$A:$AE,31,0)</f>
        <v>4.6375999999999999</v>
      </c>
      <c r="AF41" s="13">
        <f>VLOOKUP(A:A,[1]TDSheet!$A:$AF,32,0)</f>
        <v>3.9694000000000003</v>
      </c>
      <c r="AG41" s="13">
        <f>VLOOKUP(A:A,[1]TDSheet!$A:$AG,33,0)</f>
        <v>5.4</v>
      </c>
      <c r="AH41" s="13">
        <f>VLOOKUP(A:A,[3]TDSheet!$A:$D,4,0)</f>
        <v>3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414.517</v>
      </c>
      <c r="D42" s="8">
        <v>655.99</v>
      </c>
      <c r="E42" s="8">
        <v>573.75900000000001</v>
      </c>
      <c r="F42" s="8">
        <v>311.834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554.83100000000002</v>
      </c>
      <c r="K42" s="13">
        <f t="shared" si="12"/>
        <v>18.927999999999997</v>
      </c>
      <c r="L42" s="13">
        <f>VLOOKUP(A:A,[1]TDSheet!$A:$L,12,0)</f>
        <v>100</v>
      </c>
      <c r="M42" s="13">
        <f>VLOOKUP(A:A,[1]TDSheet!$A:$M,13,0)</f>
        <v>80</v>
      </c>
      <c r="N42" s="13">
        <f>VLOOKUP(A:A,[1]TDSheet!$A:$X,24,0)</f>
        <v>150</v>
      </c>
      <c r="O42" s="13"/>
      <c r="P42" s="13"/>
      <c r="Q42" s="13"/>
      <c r="R42" s="13"/>
      <c r="S42" s="13"/>
      <c r="T42" s="13"/>
      <c r="U42" s="15"/>
      <c r="V42" s="15"/>
      <c r="W42" s="13">
        <f t="shared" si="13"/>
        <v>114.7518</v>
      </c>
      <c r="X42" s="15"/>
      <c r="Y42" s="17">
        <f t="shared" si="14"/>
        <v>5.5932368816872593</v>
      </c>
      <c r="Z42" s="13">
        <f t="shared" si="15"/>
        <v>2.7174649983703958</v>
      </c>
      <c r="AA42" s="13">
        <f>VLOOKUP(A:A,[1]TDSheet!$A:$AA,27,0)</f>
        <v>0</v>
      </c>
      <c r="AB42" s="13"/>
      <c r="AC42" s="13"/>
      <c r="AD42" s="13">
        <f>VLOOKUP(A:A,[1]TDSheet!$A:$AD,30,0)</f>
        <v>0</v>
      </c>
      <c r="AE42" s="13">
        <f>VLOOKUP(A:A,[1]TDSheet!$A:$AE,31,0)</f>
        <v>104.5998</v>
      </c>
      <c r="AF42" s="13">
        <f>VLOOKUP(A:A,[1]TDSheet!$A:$AF,32,0)</f>
        <v>113.69739999999999</v>
      </c>
      <c r="AG42" s="13">
        <f>VLOOKUP(A:A,[1]TDSheet!$A:$AG,33,0)</f>
        <v>121.8416</v>
      </c>
      <c r="AH42" s="13">
        <f>VLOOKUP(A:A,[3]TDSheet!$A:$D,4,0)</f>
        <v>79.38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37.319000000000003</v>
      </c>
      <c r="D43" s="8">
        <v>135.07400000000001</v>
      </c>
      <c r="E43" s="8">
        <v>36.5</v>
      </c>
      <c r="F43" s="8">
        <v>1.5489999999999999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35.854999999999997</v>
      </c>
      <c r="K43" s="13">
        <f t="shared" si="12"/>
        <v>0.64500000000000313</v>
      </c>
      <c r="L43" s="13">
        <f>VLOOKUP(A:A,[1]TDSheet!$A:$L,12,0)</f>
        <v>30</v>
      </c>
      <c r="M43" s="13">
        <f>VLOOKUP(A:A,[1]TDSheet!$A:$M,13,0)</f>
        <v>0</v>
      </c>
      <c r="N43" s="13">
        <f>VLOOKUP(A:A,[1]TDSheet!$A:$X,24,0)</f>
        <v>10</v>
      </c>
      <c r="O43" s="13"/>
      <c r="P43" s="13"/>
      <c r="Q43" s="13"/>
      <c r="R43" s="13"/>
      <c r="S43" s="13"/>
      <c r="T43" s="13"/>
      <c r="U43" s="15"/>
      <c r="V43" s="15"/>
      <c r="W43" s="13">
        <f t="shared" si="13"/>
        <v>7.3</v>
      </c>
      <c r="X43" s="15"/>
      <c r="Y43" s="17">
        <f t="shared" si="14"/>
        <v>5.6916438356164383</v>
      </c>
      <c r="Z43" s="13">
        <f t="shared" si="15"/>
        <v>0.21219178082191781</v>
      </c>
      <c r="AA43" s="13">
        <f>VLOOKUP(A:A,[1]TDSheet!$A:$AA,27,0)</f>
        <v>0</v>
      </c>
      <c r="AB43" s="13"/>
      <c r="AC43" s="13"/>
      <c r="AD43" s="13">
        <f>VLOOKUP(A:A,[1]TDSheet!$A:$AD,30,0)</f>
        <v>0</v>
      </c>
      <c r="AE43" s="13">
        <f>VLOOKUP(A:A,[1]TDSheet!$A:$AE,31,0)</f>
        <v>7.6869999999999949</v>
      </c>
      <c r="AF43" s="13">
        <f>VLOOKUP(A:A,[1]TDSheet!$A:$AF,32,0)</f>
        <v>7.497399999999999</v>
      </c>
      <c r="AG43" s="13">
        <f>VLOOKUP(A:A,[1]TDSheet!$A:$AG,33,0)</f>
        <v>10.512</v>
      </c>
      <c r="AH43" s="13">
        <f>VLOOKUP(A:A,[3]TDSheet!$A:$D,4,0)</f>
        <v>7.3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83.055000000000007</v>
      </c>
      <c r="D44" s="8">
        <v>144.48500000000001</v>
      </c>
      <c r="E44" s="8">
        <v>123.282</v>
      </c>
      <c r="F44" s="8">
        <v>23.69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182.43700000000001</v>
      </c>
      <c r="K44" s="13">
        <f t="shared" si="12"/>
        <v>-59.155000000000015</v>
      </c>
      <c r="L44" s="13">
        <f>VLOOKUP(A:A,[1]TDSheet!$A:$L,12,0)</f>
        <v>60</v>
      </c>
      <c r="M44" s="13">
        <f>VLOOKUP(A:A,[1]TDSheet!$A:$M,13,0)</f>
        <v>30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/>
      <c r="W44" s="13">
        <f t="shared" si="13"/>
        <v>18.339199999999998</v>
      </c>
      <c r="X44" s="15"/>
      <c r="Y44" s="17">
        <f t="shared" si="14"/>
        <v>7.8351291223172224</v>
      </c>
      <c r="Z44" s="13">
        <f t="shared" si="15"/>
        <v>1.2917684522770898</v>
      </c>
      <c r="AA44" s="13">
        <f>VLOOKUP(A:A,[1]TDSheet!$A:$AA,27,0)</f>
        <v>31.585999999999999</v>
      </c>
      <c r="AB44" s="13"/>
      <c r="AC44" s="13"/>
      <c r="AD44" s="13">
        <f>VLOOKUP(A:A,[1]TDSheet!$A:$AD,30,0)</f>
        <v>0</v>
      </c>
      <c r="AE44" s="13">
        <f>VLOOKUP(A:A,[1]TDSheet!$A:$AE,31,0)</f>
        <v>24.541800000000002</v>
      </c>
      <c r="AF44" s="13">
        <f>VLOOKUP(A:A,[1]TDSheet!$A:$AF,32,0)</f>
        <v>19.704999999999998</v>
      </c>
      <c r="AG44" s="13">
        <f>VLOOKUP(A:A,[1]TDSheet!$A:$AG,33,0)</f>
        <v>23.736000000000001</v>
      </c>
      <c r="AH44" s="13">
        <v>0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96.552000000000007</v>
      </c>
      <c r="D45" s="8">
        <v>177.12799999999999</v>
      </c>
      <c r="E45" s="8">
        <v>153.72</v>
      </c>
      <c r="F45" s="8">
        <v>3.206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176.61799999999999</v>
      </c>
      <c r="K45" s="13">
        <f t="shared" si="12"/>
        <v>-22.897999999999996</v>
      </c>
      <c r="L45" s="13">
        <f>VLOOKUP(A:A,[1]TDSheet!$A:$L,12,0)</f>
        <v>70</v>
      </c>
      <c r="M45" s="13">
        <f>VLOOKUP(A:A,[1]TDSheet!$A:$M,13,0)</f>
        <v>30</v>
      </c>
      <c r="N45" s="13">
        <f>VLOOKUP(A:A,[1]TDSheet!$A:$X,24,0)</f>
        <v>30</v>
      </c>
      <c r="O45" s="13"/>
      <c r="P45" s="13"/>
      <c r="Q45" s="13"/>
      <c r="R45" s="13"/>
      <c r="S45" s="13"/>
      <c r="T45" s="13"/>
      <c r="U45" s="15">
        <v>30</v>
      </c>
      <c r="V45" s="15"/>
      <c r="W45" s="13">
        <f t="shared" si="13"/>
        <v>30.744</v>
      </c>
      <c r="X45" s="15"/>
      <c r="Y45" s="17">
        <f t="shared" si="14"/>
        <v>5.3085480093676818</v>
      </c>
      <c r="Z45" s="13">
        <f t="shared" si="15"/>
        <v>0.10428051001821494</v>
      </c>
      <c r="AA45" s="13">
        <f>VLOOKUP(A:A,[1]TDSheet!$A:$AA,27,0)</f>
        <v>0</v>
      </c>
      <c r="AB45" s="13"/>
      <c r="AC45" s="13"/>
      <c r="AD45" s="13">
        <f>VLOOKUP(A:A,[1]TDSheet!$A:$AD,30,0)</f>
        <v>0</v>
      </c>
      <c r="AE45" s="13">
        <f>VLOOKUP(A:A,[1]TDSheet!$A:$AE,31,0)</f>
        <v>24.237399999999997</v>
      </c>
      <c r="AF45" s="13">
        <f>VLOOKUP(A:A,[1]TDSheet!$A:$AF,32,0)</f>
        <v>26.876200000000001</v>
      </c>
      <c r="AG45" s="13">
        <f>VLOOKUP(A:A,[1]TDSheet!$A:$AG,33,0)</f>
        <v>28.727999999999998</v>
      </c>
      <c r="AH45" s="13">
        <f>VLOOKUP(A:A,[3]TDSheet!$A:$D,4,0)</f>
        <v>31.5</v>
      </c>
      <c r="AI45" s="13">
        <f>VLOOKUP(A:A,[1]TDSheet!$A:$AI,35,0)</f>
        <v>0</v>
      </c>
      <c r="AJ45" s="13">
        <f t="shared" si="16"/>
        <v>30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736.30700000000002</v>
      </c>
      <c r="D46" s="8">
        <v>3022.9110000000001</v>
      </c>
      <c r="E46" s="8">
        <v>1614.04</v>
      </c>
      <c r="F46" s="8">
        <v>-4.6550000000000002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1629.7449999999999</v>
      </c>
      <c r="K46" s="13">
        <f t="shared" si="12"/>
        <v>-15.704999999999927</v>
      </c>
      <c r="L46" s="13">
        <f>VLOOKUP(A:A,[1]TDSheet!$A:$L,12,0)</f>
        <v>400</v>
      </c>
      <c r="M46" s="13">
        <f>VLOOKUP(A:A,[1]TDSheet!$A:$M,13,0)</f>
        <v>350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5">
        <v>300</v>
      </c>
      <c r="V46" s="15"/>
      <c r="W46" s="13">
        <f t="shared" si="13"/>
        <v>290.38119999999998</v>
      </c>
      <c r="X46" s="15"/>
      <c r="Y46" s="17">
        <f t="shared" si="14"/>
        <v>5.3217804733915282</v>
      </c>
      <c r="Z46" s="13">
        <f t="shared" si="15"/>
        <v>-1.6030652122107081E-2</v>
      </c>
      <c r="AA46" s="13">
        <f>VLOOKUP(A:A,[1]TDSheet!$A:$AA,27,0)</f>
        <v>162.13399999999999</v>
      </c>
      <c r="AB46" s="13"/>
      <c r="AC46" s="13"/>
      <c r="AD46" s="13">
        <f>VLOOKUP(A:A,[1]TDSheet!$A:$AD,30,0)</f>
        <v>0</v>
      </c>
      <c r="AE46" s="13">
        <f>VLOOKUP(A:A,[1]TDSheet!$A:$AE,31,0)</f>
        <v>251.22219999999999</v>
      </c>
      <c r="AF46" s="13">
        <f>VLOOKUP(A:A,[1]TDSheet!$A:$AF,32,0)</f>
        <v>253.68339999999998</v>
      </c>
      <c r="AG46" s="13">
        <f>VLOOKUP(A:A,[1]TDSheet!$A:$AG,33,0)</f>
        <v>263.07820000000004</v>
      </c>
      <c r="AH46" s="13">
        <f>VLOOKUP(A:A,[3]TDSheet!$A:$D,4,0)</f>
        <v>308.17599999999999</v>
      </c>
      <c r="AI46" s="13">
        <f>VLOOKUP(A:A,[1]TDSheet!$A:$AI,35,0)</f>
        <v>0</v>
      </c>
      <c r="AJ46" s="13">
        <f t="shared" si="16"/>
        <v>300</v>
      </c>
      <c r="AK46" s="13">
        <f t="shared" si="17"/>
        <v>0</v>
      </c>
      <c r="AL46" s="13">
        <f t="shared" si="18"/>
        <v>0</v>
      </c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67.63</v>
      </c>
      <c r="D47" s="8">
        <v>60.671999999999997</v>
      </c>
      <c r="E47" s="8">
        <v>96.48</v>
      </c>
      <c r="F47" s="8">
        <v>30.481999999999999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100.221</v>
      </c>
      <c r="K47" s="13">
        <f t="shared" si="12"/>
        <v>-3.7409999999999997</v>
      </c>
      <c r="L47" s="13">
        <f>VLOOKUP(A:A,[1]TDSheet!$A:$L,12,0)</f>
        <v>0</v>
      </c>
      <c r="M47" s="13">
        <f>VLOOKUP(A:A,[1]TDSheet!$A:$M,13,0)</f>
        <v>30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5">
        <v>40</v>
      </c>
      <c r="V47" s="15"/>
      <c r="W47" s="13">
        <f t="shared" si="13"/>
        <v>19.295999999999999</v>
      </c>
      <c r="X47" s="15"/>
      <c r="Y47" s="17">
        <f t="shared" si="14"/>
        <v>5.2074004975124382</v>
      </c>
      <c r="Z47" s="13">
        <f t="shared" si="15"/>
        <v>1.5797056384742951</v>
      </c>
      <c r="AA47" s="13">
        <f>VLOOKUP(A:A,[1]TDSheet!$A:$AA,27,0)</f>
        <v>0</v>
      </c>
      <c r="AB47" s="13"/>
      <c r="AC47" s="13"/>
      <c r="AD47" s="13">
        <f>VLOOKUP(A:A,[1]TDSheet!$A:$AD,30,0)</f>
        <v>0</v>
      </c>
      <c r="AE47" s="13">
        <f>VLOOKUP(A:A,[1]TDSheet!$A:$AE,31,0)</f>
        <v>13.372</v>
      </c>
      <c r="AF47" s="13">
        <f>VLOOKUP(A:A,[1]TDSheet!$A:$AF,32,0)</f>
        <v>14.950399999999998</v>
      </c>
      <c r="AG47" s="13">
        <f>VLOOKUP(A:A,[1]TDSheet!$A:$AG,33,0)</f>
        <v>15.276</v>
      </c>
      <c r="AH47" s="13">
        <f>VLOOKUP(A:A,[3]TDSheet!$A:$D,4,0)</f>
        <v>34.840000000000003</v>
      </c>
      <c r="AI47" s="13">
        <f>VLOOKUP(A:A,[1]TDSheet!$A:$AI,35,0)</f>
        <v>0</v>
      </c>
      <c r="AJ47" s="13">
        <f t="shared" si="16"/>
        <v>40</v>
      </c>
      <c r="AK47" s="13">
        <f t="shared" si="17"/>
        <v>0</v>
      </c>
      <c r="AL47" s="13">
        <f t="shared" si="18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139.029</v>
      </c>
      <c r="D48" s="8">
        <v>548.47</v>
      </c>
      <c r="E48" s="8">
        <v>225.167</v>
      </c>
      <c r="F48" s="8">
        <v>-6.85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272.07499999999999</v>
      </c>
      <c r="K48" s="13">
        <f t="shared" si="12"/>
        <v>-46.907999999999987</v>
      </c>
      <c r="L48" s="13">
        <f>VLOOKUP(A:A,[1]TDSheet!$A:$L,12,0)</f>
        <v>70</v>
      </c>
      <c r="M48" s="13">
        <f>VLOOKUP(A:A,[1]TDSheet!$A:$M,13,0)</f>
        <v>120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5"/>
      <c r="V48" s="15"/>
      <c r="W48" s="13">
        <f t="shared" si="13"/>
        <v>30.681999999999999</v>
      </c>
      <c r="X48" s="15"/>
      <c r="Y48" s="17">
        <f t="shared" si="14"/>
        <v>6.9470699432892253</v>
      </c>
      <c r="Z48" s="13">
        <f t="shared" si="15"/>
        <v>-0.22325793624926668</v>
      </c>
      <c r="AA48" s="13">
        <f>VLOOKUP(A:A,[1]TDSheet!$A:$AA,27,0)</f>
        <v>71.757000000000005</v>
      </c>
      <c r="AB48" s="13"/>
      <c r="AC48" s="13"/>
      <c r="AD48" s="13">
        <f>VLOOKUP(A:A,[1]TDSheet!$A:$AD,30,0)</f>
        <v>0</v>
      </c>
      <c r="AE48" s="13">
        <f>VLOOKUP(A:A,[1]TDSheet!$A:$AE,31,0)</f>
        <v>39.696599999999997</v>
      </c>
      <c r="AF48" s="13">
        <f>VLOOKUP(A:A,[1]TDSheet!$A:$AF,32,0)</f>
        <v>26.314599999999995</v>
      </c>
      <c r="AG48" s="13">
        <f>VLOOKUP(A:A,[1]TDSheet!$A:$AG,33,0)</f>
        <v>27.157999999999998</v>
      </c>
      <c r="AH48" s="13">
        <f>VLOOKUP(A:A,[3]TDSheet!$A:$D,4,0)</f>
        <v>6.85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171.477</v>
      </c>
      <c r="D49" s="8">
        <v>27.175000000000001</v>
      </c>
      <c r="E49" s="8">
        <v>149.04</v>
      </c>
      <c r="F49" s="8">
        <v>46.851999999999997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148.857</v>
      </c>
      <c r="K49" s="13">
        <f t="shared" si="12"/>
        <v>0.18299999999999272</v>
      </c>
      <c r="L49" s="13">
        <f>VLOOKUP(A:A,[1]TDSheet!$A:$L,12,0)</f>
        <v>0</v>
      </c>
      <c r="M49" s="13">
        <f>VLOOKUP(A:A,[1]TDSheet!$A:$M,13,0)</f>
        <v>40</v>
      </c>
      <c r="N49" s="13">
        <f>VLOOKUP(A:A,[1]TDSheet!$A:$X,24,0)</f>
        <v>40</v>
      </c>
      <c r="O49" s="13"/>
      <c r="P49" s="13"/>
      <c r="Q49" s="13"/>
      <c r="R49" s="13"/>
      <c r="S49" s="13"/>
      <c r="T49" s="13"/>
      <c r="U49" s="15">
        <v>30</v>
      </c>
      <c r="V49" s="15"/>
      <c r="W49" s="13">
        <f t="shared" si="13"/>
        <v>29.808</v>
      </c>
      <c r="X49" s="15"/>
      <c r="Y49" s="17">
        <f t="shared" si="14"/>
        <v>5.2620772946859908</v>
      </c>
      <c r="Z49" s="13">
        <f t="shared" si="15"/>
        <v>1.5717928073000536</v>
      </c>
      <c r="AA49" s="13">
        <f>VLOOKUP(A:A,[1]TDSheet!$A:$AA,27,0)</f>
        <v>0</v>
      </c>
      <c r="AB49" s="13"/>
      <c r="AC49" s="13"/>
      <c r="AD49" s="13">
        <f>VLOOKUP(A:A,[1]TDSheet!$A:$AD,30,0)</f>
        <v>0</v>
      </c>
      <c r="AE49" s="13">
        <f>VLOOKUP(A:A,[1]TDSheet!$A:$AE,31,0)</f>
        <v>24.6</v>
      </c>
      <c r="AF49" s="13">
        <f>VLOOKUP(A:A,[1]TDSheet!$A:$AF,32,0)</f>
        <v>35.092599999999997</v>
      </c>
      <c r="AG49" s="13">
        <f>VLOOKUP(A:A,[1]TDSheet!$A:$AG,33,0)</f>
        <v>22.246400000000001</v>
      </c>
      <c r="AH49" s="13">
        <f>VLOOKUP(A:A,[3]TDSheet!$A:$D,4,0)</f>
        <v>26.22</v>
      </c>
      <c r="AI49" s="13">
        <f>VLOOKUP(A:A,[1]TDSheet!$A:$AI,35,0)</f>
        <v>0</v>
      </c>
      <c r="AJ49" s="13">
        <f t="shared" si="16"/>
        <v>30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216.77600000000001</v>
      </c>
      <c r="D50" s="8">
        <v>225.65600000000001</v>
      </c>
      <c r="E50" s="8">
        <v>338.90499999999997</v>
      </c>
      <c r="F50" s="8">
        <v>94.231999999999999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351.70100000000002</v>
      </c>
      <c r="K50" s="13">
        <f t="shared" si="12"/>
        <v>-12.796000000000049</v>
      </c>
      <c r="L50" s="13">
        <f>VLOOKUP(A:A,[1]TDSheet!$A:$L,12,0)</f>
        <v>60</v>
      </c>
      <c r="M50" s="13">
        <f>VLOOKUP(A:A,[1]TDSheet!$A:$M,13,0)</f>
        <v>100</v>
      </c>
      <c r="N50" s="13">
        <f>VLOOKUP(A:A,[1]TDSheet!$A:$X,24,0)</f>
        <v>70</v>
      </c>
      <c r="O50" s="13"/>
      <c r="P50" s="13"/>
      <c r="Q50" s="13"/>
      <c r="R50" s="13"/>
      <c r="S50" s="13"/>
      <c r="T50" s="13"/>
      <c r="U50" s="15">
        <v>50</v>
      </c>
      <c r="V50" s="15"/>
      <c r="W50" s="13">
        <f t="shared" si="13"/>
        <v>67.780999999999992</v>
      </c>
      <c r="X50" s="15"/>
      <c r="Y50" s="17">
        <f t="shared" si="14"/>
        <v>5.5211932547469056</v>
      </c>
      <c r="Z50" s="13">
        <f t="shared" si="15"/>
        <v>1.3902421032442722</v>
      </c>
      <c r="AA50" s="13">
        <f>VLOOKUP(A:A,[1]TDSheet!$A:$AA,27,0)</f>
        <v>0</v>
      </c>
      <c r="AB50" s="13"/>
      <c r="AC50" s="13"/>
      <c r="AD50" s="13">
        <f>VLOOKUP(A:A,[1]TDSheet!$A:$AD,30,0)</f>
        <v>0</v>
      </c>
      <c r="AE50" s="13">
        <f>VLOOKUP(A:A,[1]TDSheet!$A:$AE,31,0)</f>
        <v>62.847400000000007</v>
      </c>
      <c r="AF50" s="13">
        <f>VLOOKUP(A:A,[1]TDSheet!$A:$AF,32,0)</f>
        <v>57.761400000000002</v>
      </c>
      <c r="AG50" s="13">
        <f>VLOOKUP(A:A,[1]TDSheet!$A:$AG,33,0)</f>
        <v>61.503999999999998</v>
      </c>
      <c r="AH50" s="13">
        <f>VLOOKUP(A:A,[3]TDSheet!$A:$D,4,0)</f>
        <v>66.495000000000005</v>
      </c>
      <c r="AI50" s="13">
        <f>VLOOKUP(A:A,[1]TDSheet!$A:$AI,35,0)</f>
        <v>0</v>
      </c>
      <c r="AJ50" s="13">
        <f t="shared" si="16"/>
        <v>50</v>
      </c>
      <c r="AK50" s="13">
        <f t="shared" si="17"/>
        <v>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229.59899999999999</v>
      </c>
      <c r="D51" s="8">
        <v>242.84399999999999</v>
      </c>
      <c r="E51" s="8">
        <v>266.95999999999998</v>
      </c>
      <c r="F51" s="8">
        <v>87.25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338.5</v>
      </c>
      <c r="K51" s="13">
        <f t="shared" si="12"/>
        <v>-71.54000000000002</v>
      </c>
      <c r="L51" s="13">
        <f>VLOOKUP(A:A,[1]TDSheet!$A:$L,12,0)</f>
        <v>70</v>
      </c>
      <c r="M51" s="13">
        <f>VLOOKUP(A:A,[1]TDSheet!$A:$M,13,0)</f>
        <v>100</v>
      </c>
      <c r="N51" s="13">
        <f>VLOOKUP(A:A,[1]TDSheet!$A:$X,24,0)</f>
        <v>50</v>
      </c>
      <c r="O51" s="13"/>
      <c r="P51" s="13"/>
      <c r="Q51" s="13"/>
      <c r="R51" s="13"/>
      <c r="S51" s="13"/>
      <c r="T51" s="13"/>
      <c r="U51" s="15"/>
      <c r="V51" s="15"/>
      <c r="W51" s="13">
        <f t="shared" si="13"/>
        <v>53.391999999999996</v>
      </c>
      <c r="X51" s="15"/>
      <c r="Y51" s="17">
        <f t="shared" si="14"/>
        <v>5.7546074318249927</v>
      </c>
      <c r="Z51" s="13">
        <f t="shared" si="15"/>
        <v>1.6341399460593349</v>
      </c>
      <c r="AA51" s="13">
        <f>VLOOKUP(A:A,[1]TDSheet!$A:$AA,27,0)</f>
        <v>0</v>
      </c>
      <c r="AB51" s="13"/>
      <c r="AC51" s="13"/>
      <c r="AD51" s="13">
        <f>VLOOKUP(A:A,[1]TDSheet!$A:$AD,30,0)</f>
        <v>0</v>
      </c>
      <c r="AE51" s="13">
        <f>VLOOKUP(A:A,[1]TDSheet!$A:$AE,31,0)</f>
        <v>48.016399999999997</v>
      </c>
      <c r="AF51" s="13">
        <f>VLOOKUP(A:A,[1]TDSheet!$A:$AF,32,0)</f>
        <v>50.899799999999999</v>
      </c>
      <c r="AG51" s="13">
        <f>VLOOKUP(A:A,[1]TDSheet!$A:$AG,33,0)</f>
        <v>53.127800000000001</v>
      </c>
      <c r="AH51" s="13">
        <f>VLOOKUP(A:A,[3]TDSheet!$A:$D,4,0)</f>
        <v>48.28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216.56200000000001</v>
      </c>
      <c r="D52" s="8">
        <v>210.554</v>
      </c>
      <c r="E52" s="8">
        <v>244.24</v>
      </c>
      <c r="F52" s="8">
        <v>103.333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246.78100000000001</v>
      </c>
      <c r="K52" s="13">
        <f t="shared" si="12"/>
        <v>-2.5409999999999968</v>
      </c>
      <c r="L52" s="13">
        <f>VLOOKUP(A:A,[1]TDSheet!$A:$L,12,0)</f>
        <v>40</v>
      </c>
      <c r="M52" s="13">
        <f>VLOOKUP(A:A,[1]TDSheet!$A:$M,13,0)</f>
        <v>80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5"/>
      <c r="V52" s="15"/>
      <c r="W52" s="13">
        <f t="shared" si="13"/>
        <v>48.847999999999999</v>
      </c>
      <c r="X52" s="15"/>
      <c r="Y52" s="17">
        <f t="shared" si="14"/>
        <v>5.5955822142155256</v>
      </c>
      <c r="Z52" s="13">
        <f t="shared" si="15"/>
        <v>2.1153987880773011</v>
      </c>
      <c r="AA52" s="13">
        <f>VLOOKUP(A:A,[1]TDSheet!$A:$AA,27,0)</f>
        <v>0</v>
      </c>
      <c r="AB52" s="13"/>
      <c r="AC52" s="13"/>
      <c r="AD52" s="13">
        <f>VLOOKUP(A:A,[1]TDSheet!$A:$AD,30,0)</f>
        <v>0</v>
      </c>
      <c r="AE52" s="13">
        <f>VLOOKUP(A:A,[1]TDSheet!$A:$AE,31,0)</f>
        <v>48.946599999999997</v>
      </c>
      <c r="AF52" s="13">
        <f>VLOOKUP(A:A,[1]TDSheet!$A:$AF,32,0)</f>
        <v>48.003</v>
      </c>
      <c r="AG52" s="13">
        <f>VLOOKUP(A:A,[1]TDSheet!$A:$AG,33,0)</f>
        <v>47.872199999999999</v>
      </c>
      <c r="AH52" s="13">
        <f>VLOOKUP(A:A,[3]TDSheet!$A:$D,4,0)</f>
        <v>39.76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1907</v>
      </c>
      <c r="D53" s="8">
        <v>1906</v>
      </c>
      <c r="E53" s="19">
        <v>1935</v>
      </c>
      <c r="F53" s="20">
        <v>267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1476</v>
      </c>
      <c r="K53" s="13">
        <f t="shared" si="12"/>
        <v>459</v>
      </c>
      <c r="L53" s="13">
        <f>VLOOKUP(A:A,[1]TDSheet!$A:$L,12,0)</f>
        <v>450</v>
      </c>
      <c r="M53" s="13">
        <f>VLOOKUP(A:A,[1]TDSheet!$A:$M,13,0)</f>
        <v>450</v>
      </c>
      <c r="N53" s="13">
        <f>VLOOKUP(A:A,[1]TDSheet!$A:$X,24,0)</f>
        <v>500</v>
      </c>
      <c r="O53" s="13"/>
      <c r="P53" s="13"/>
      <c r="Q53" s="13"/>
      <c r="R53" s="13"/>
      <c r="S53" s="13"/>
      <c r="T53" s="13"/>
      <c r="U53" s="15">
        <v>400</v>
      </c>
      <c r="V53" s="15"/>
      <c r="W53" s="13">
        <f t="shared" si="13"/>
        <v>387</v>
      </c>
      <c r="X53" s="15"/>
      <c r="Y53" s="17">
        <f t="shared" si="14"/>
        <v>5.3410852713178292</v>
      </c>
      <c r="Z53" s="13">
        <f t="shared" si="15"/>
        <v>0.68992248062015504</v>
      </c>
      <c r="AA53" s="13">
        <f>VLOOKUP(A:A,[1]TDSheet!$A:$AA,27,0)</f>
        <v>0</v>
      </c>
      <c r="AB53" s="13"/>
      <c r="AC53" s="13"/>
      <c r="AD53" s="13">
        <f>VLOOKUP(A:A,[1]TDSheet!$A:$AD,30,0)</f>
        <v>0</v>
      </c>
      <c r="AE53" s="13">
        <f>VLOOKUP(A:A,[1]TDSheet!$A:$AE,31,0)</f>
        <v>401.8</v>
      </c>
      <c r="AF53" s="13">
        <f>VLOOKUP(A:A,[1]TDSheet!$A:$AF,32,0)</f>
        <v>369.4</v>
      </c>
      <c r="AG53" s="13">
        <f>VLOOKUP(A:A,[1]TDSheet!$A:$AG,33,0)</f>
        <v>340</v>
      </c>
      <c r="AH53" s="13">
        <f>VLOOKUP(A:A,[3]TDSheet!$A:$D,4,0)</f>
        <v>272</v>
      </c>
      <c r="AI53" s="13">
        <f>VLOOKUP(A:A,[1]TDSheet!$A:$AI,35,0)</f>
        <v>0</v>
      </c>
      <c r="AJ53" s="13">
        <f t="shared" si="16"/>
        <v>140</v>
      </c>
      <c r="AK53" s="13">
        <f t="shared" si="17"/>
        <v>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4198</v>
      </c>
      <c r="D54" s="8">
        <v>9402</v>
      </c>
      <c r="E54" s="19">
        <v>5311</v>
      </c>
      <c r="F54" s="20">
        <v>1594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4071</v>
      </c>
      <c r="K54" s="13">
        <f t="shared" si="12"/>
        <v>1240</v>
      </c>
      <c r="L54" s="13">
        <f>VLOOKUP(A:A,[1]TDSheet!$A:$L,12,0)</f>
        <v>1000</v>
      </c>
      <c r="M54" s="13">
        <f>VLOOKUP(A:A,[1]TDSheet!$A:$M,13,0)</f>
        <v>800</v>
      </c>
      <c r="N54" s="13">
        <f>VLOOKUP(A:A,[1]TDSheet!$A:$X,24,0)</f>
        <v>800</v>
      </c>
      <c r="O54" s="13"/>
      <c r="P54" s="13"/>
      <c r="Q54" s="13"/>
      <c r="R54" s="13"/>
      <c r="S54" s="13"/>
      <c r="T54" s="13"/>
      <c r="U54" s="15">
        <v>900</v>
      </c>
      <c r="V54" s="15"/>
      <c r="W54" s="13">
        <f t="shared" si="13"/>
        <v>941</v>
      </c>
      <c r="X54" s="15"/>
      <c r="Y54" s="17">
        <f t="shared" si="14"/>
        <v>5.4133900106269923</v>
      </c>
      <c r="Z54" s="13">
        <f t="shared" si="15"/>
        <v>1.6939426142401701</v>
      </c>
      <c r="AA54" s="13">
        <f>VLOOKUP(A:A,[1]TDSheet!$A:$AA,27,0)</f>
        <v>54</v>
      </c>
      <c r="AB54" s="13"/>
      <c r="AC54" s="13"/>
      <c r="AD54" s="13">
        <f>VLOOKUP(A:A,[1]TDSheet!$A:$AD,30,0)</f>
        <v>552</v>
      </c>
      <c r="AE54" s="13">
        <f>VLOOKUP(A:A,[1]TDSheet!$A:$AE,31,0)</f>
        <v>862.8</v>
      </c>
      <c r="AF54" s="13">
        <f>VLOOKUP(A:A,[1]TDSheet!$A:$AF,32,0)</f>
        <v>881.2</v>
      </c>
      <c r="AG54" s="13">
        <f>VLOOKUP(A:A,[1]TDSheet!$A:$AG,33,0)</f>
        <v>937.8</v>
      </c>
      <c r="AH54" s="13">
        <f>VLOOKUP(A:A,[3]TDSheet!$A:$D,4,0)</f>
        <v>691</v>
      </c>
      <c r="AI54" s="13">
        <f>VLOOKUP(A:A,[1]TDSheet!$A:$AI,35,0)</f>
        <v>0</v>
      </c>
      <c r="AJ54" s="13">
        <f t="shared" si="16"/>
        <v>360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3456</v>
      </c>
      <c r="D55" s="8">
        <v>2924</v>
      </c>
      <c r="E55" s="8">
        <v>3980</v>
      </c>
      <c r="F55" s="8">
        <v>1797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3992</v>
      </c>
      <c r="K55" s="13">
        <f t="shared" si="12"/>
        <v>-12</v>
      </c>
      <c r="L55" s="13">
        <f>VLOOKUP(A:A,[1]TDSheet!$A:$L,12,0)</f>
        <v>900</v>
      </c>
      <c r="M55" s="13">
        <f>VLOOKUP(A:A,[1]TDSheet!$A:$M,13,0)</f>
        <v>0</v>
      </c>
      <c r="N55" s="13">
        <f>VLOOKUP(A:A,[1]TDSheet!$A:$X,24,0)</f>
        <v>500</v>
      </c>
      <c r="O55" s="13"/>
      <c r="P55" s="13"/>
      <c r="Q55" s="13"/>
      <c r="R55" s="13"/>
      <c r="S55" s="13"/>
      <c r="T55" s="13"/>
      <c r="U55" s="15">
        <v>500</v>
      </c>
      <c r="V55" s="15"/>
      <c r="W55" s="13">
        <f t="shared" si="13"/>
        <v>678</v>
      </c>
      <c r="X55" s="15"/>
      <c r="Y55" s="17">
        <f t="shared" si="14"/>
        <v>5.4528023598820061</v>
      </c>
      <c r="Z55" s="13">
        <f t="shared" si="15"/>
        <v>2.6504424778761062</v>
      </c>
      <c r="AA55" s="13">
        <f>VLOOKUP(A:A,[1]TDSheet!$A:$AA,27,0)</f>
        <v>0</v>
      </c>
      <c r="AB55" s="13"/>
      <c r="AC55" s="13"/>
      <c r="AD55" s="13">
        <f>VLOOKUP(A:A,[1]TDSheet!$A:$AD,30,0)</f>
        <v>590</v>
      </c>
      <c r="AE55" s="13">
        <f>VLOOKUP(A:A,[1]TDSheet!$A:$AE,31,0)</f>
        <v>753.6</v>
      </c>
      <c r="AF55" s="13">
        <f>VLOOKUP(A:A,[1]TDSheet!$A:$AF,32,0)</f>
        <v>788.2</v>
      </c>
      <c r="AG55" s="13">
        <f>VLOOKUP(A:A,[1]TDSheet!$A:$AG,33,0)</f>
        <v>704.4</v>
      </c>
      <c r="AH55" s="13">
        <f>VLOOKUP(A:A,[3]TDSheet!$A:$D,4,0)</f>
        <v>842</v>
      </c>
      <c r="AI55" s="13" t="str">
        <f>VLOOKUP(A:A,[1]TDSheet!$A:$AI,35,0)</f>
        <v>продапр</v>
      </c>
      <c r="AJ55" s="13">
        <f t="shared" si="16"/>
        <v>225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937.56</v>
      </c>
      <c r="D56" s="8">
        <v>620.51099999999997</v>
      </c>
      <c r="E56" s="8">
        <v>555.529</v>
      </c>
      <c r="F56" s="20">
        <v>300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558.84900000000005</v>
      </c>
      <c r="K56" s="13">
        <f t="shared" si="12"/>
        <v>-3.32000000000005</v>
      </c>
      <c r="L56" s="13">
        <f>VLOOKUP(A:A,[1]TDSheet!$A:$L,12,0)</f>
        <v>0</v>
      </c>
      <c r="M56" s="13">
        <f>VLOOKUP(A:A,[1]TDSheet!$A:$M,13,0)</f>
        <v>40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5">
        <v>170</v>
      </c>
      <c r="V56" s="15"/>
      <c r="W56" s="13">
        <f t="shared" si="13"/>
        <v>111.1058</v>
      </c>
      <c r="X56" s="15"/>
      <c r="Y56" s="17">
        <f t="shared" si="14"/>
        <v>5.4902624345443707</v>
      </c>
      <c r="Z56" s="13">
        <f t="shared" si="15"/>
        <v>2.7001290661693629</v>
      </c>
      <c r="AA56" s="13">
        <f>VLOOKUP(A:A,[1]TDSheet!$A:$AA,27,0)</f>
        <v>0</v>
      </c>
      <c r="AB56" s="13"/>
      <c r="AC56" s="13"/>
      <c r="AD56" s="13">
        <f>VLOOKUP(A:A,[1]TDSheet!$A:$AD,30,0)</f>
        <v>0</v>
      </c>
      <c r="AE56" s="13">
        <f>VLOOKUP(A:A,[1]TDSheet!$A:$AE,31,0)</f>
        <v>162.25140000000002</v>
      </c>
      <c r="AF56" s="13">
        <f>VLOOKUP(A:A,[1]TDSheet!$A:$AF,32,0)</f>
        <v>167.58539999999999</v>
      </c>
      <c r="AG56" s="13">
        <f>VLOOKUP(A:A,[1]TDSheet!$A:$AG,33,0)</f>
        <v>185.2</v>
      </c>
      <c r="AH56" s="13">
        <f>VLOOKUP(A:A,[3]TDSheet!$A:$D,4,0)</f>
        <v>132.30000000000001</v>
      </c>
      <c r="AI56" s="13" t="str">
        <f>VLOOKUP(A:A,[1]TDSheet!$A:$AI,35,0)</f>
        <v>дел на 2</v>
      </c>
      <c r="AJ56" s="13">
        <f t="shared" si="16"/>
        <v>170</v>
      </c>
      <c r="AK56" s="13">
        <f t="shared" si="17"/>
        <v>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661</v>
      </c>
      <c r="D57" s="8">
        <v>815</v>
      </c>
      <c r="E57" s="8">
        <v>455</v>
      </c>
      <c r="F57" s="8">
        <v>1008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468</v>
      </c>
      <c r="K57" s="13">
        <f t="shared" si="12"/>
        <v>-13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5"/>
      <c r="V57" s="15"/>
      <c r="W57" s="13">
        <f t="shared" si="13"/>
        <v>91</v>
      </c>
      <c r="X57" s="15"/>
      <c r="Y57" s="17">
        <f t="shared" si="14"/>
        <v>11.076923076923077</v>
      </c>
      <c r="Z57" s="13">
        <f t="shared" si="15"/>
        <v>11.076923076923077</v>
      </c>
      <c r="AA57" s="13">
        <f>VLOOKUP(A:A,[1]TDSheet!$A:$AA,27,0)</f>
        <v>0</v>
      </c>
      <c r="AB57" s="13"/>
      <c r="AC57" s="13"/>
      <c r="AD57" s="13">
        <f>VLOOKUP(A:A,[1]TDSheet!$A:$AD,30,0)</f>
        <v>0</v>
      </c>
      <c r="AE57" s="13">
        <f>VLOOKUP(A:A,[1]TDSheet!$A:$AE,31,0)</f>
        <v>80</v>
      </c>
      <c r="AF57" s="13">
        <f>VLOOKUP(A:A,[1]TDSheet!$A:$AF,32,0)</f>
        <v>64</v>
      </c>
      <c r="AG57" s="13">
        <f>VLOOKUP(A:A,[1]TDSheet!$A:$AG,33,0)</f>
        <v>89.4</v>
      </c>
      <c r="AH57" s="13">
        <f>VLOOKUP(A:A,[3]TDSheet!$A:$D,4,0)</f>
        <v>65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110</v>
      </c>
      <c r="D58" s="8">
        <v>1</v>
      </c>
      <c r="E58" s="8">
        <v>48</v>
      </c>
      <c r="F58" s="8">
        <v>62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54</v>
      </c>
      <c r="K58" s="13">
        <f t="shared" si="12"/>
        <v>-6</v>
      </c>
      <c r="L58" s="13">
        <f>VLOOKUP(A:A,[1]TDSheet!$A:$L,12,0)</f>
        <v>0</v>
      </c>
      <c r="M58" s="13">
        <f>VLOOKUP(A:A,[1]TDSheet!$A:$M,13,0)</f>
        <v>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5"/>
      <c r="V58" s="15"/>
      <c r="W58" s="13">
        <f t="shared" si="13"/>
        <v>9.6</v>
      </c>
      <c r="X58" s="15"/>
      <c r="Y58" s="17">
        <f t="shared" si="14"/>
        <v>6.4583333333333339</v>
      </c>
      <c r="Z58" s="13">
        <f t="shared" si="15"/>
        <v>6.4583333333333339</v>
      </c>
      <c r="AA58" s="13">
        <f>VLOOKUP(A:A,[1]TDSheet!$A:$AA,27,0)</f>
        <v>0</v>
      </c>
      <c r="AB58" s="13"/>
      <c r="AC58" s="13"/>
      <c r="AD58" s="13">
        <f>VLOOKUP(A:A,[1]TDSheet!$A:$AD,30,0)</f>
        <v>0</v>
      </c>
      <c r="AE58" s="13">
        <f>VLOOKUP(A:A,[1]TDSheet!$A:$AE,31,0)</f>
        <v>10.199999999999999</v>
      </c>
      <c r="AF58" s="13">
        <f>VLOOKUP(A:A,[1]TDSheet!$A:$AF,32,0)</f>
        <v>14.8</v>
      </c>
      <c r="AG58" s="13">
        <f>VLOOKUP(A:A,[1]TDSheet!$A:$AG,33,0)</f>
        <v>5.2</v>
      </c>
      <c r="AH58" s="13">
        <f>VLOOKUP(A:A,[3]TDSheet!$A:$D,4,0)</f>
        <v>6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962</v>
      </c>
      <c r="D59" s="8">
        <v>839</v>
      </c>
      <c r="E59" s="8">
        <v>1226</v>
      </c>
      <c r="F59" s="8">
        <v>137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1280</v>
      </c>
      <c r="K59" s="13">
        <f t="shared" si="12"/>
        <v>-54</v>
      </c>
      <c r="L59" s="13">
        <f>VLOOKUP(A:A,[1]TDSheet!$A:$L,12,0)</f>
        <v>300</v>
      </c>
      <c r="M59" s="13">
        <f>VLOOKUP(A:A,[1]TDSheet!$A:$M,13,0)</f>
        <v>350</v>
      </c>
      <c r="N59" s="13">
        <f>VLOOKUP(A:A,[1]TDSheet!$A:$X,24,0)</f>
        <v>350</v>
      </c>
      <c r="O59" s="13"/>
      <c r="P59" s="13"/>
      <c r="Q59" s="13"/>
      <c r="R59" s="13"/>
      <c r="S59" s="13"/>
      <c r="T59" s="13"/>
      <c r="U59" s="15">
        <v>200</v>
      </c>
      <c r="V59" s="15"/>
      <c r="W59" s="13">
        <f t="shared" si="13"/>
        <v>245.2</v>
      </c>
      <c r="X59" s="15"/>
      <c r="Y59" s="17">
        <f t="shared" si="14"/>
        <v>5.4526916802610117</v>
      </c>
      <c r="Z59" s="13">
        <f t="shared" si="15"/>
        <v>0.5587275693311583</v>
      </c>
      <c r="AA59" s="13">
        <f>VLOOKUP(A:A,[1]TDSheet!$A:$AA,27,0)</f>
        <v>0</v>
      </c>
      <c r="AB59" s="13"/>
      <c r="AC59" s="13"/>
      <c r="AD59" s="13">
        <f>VLOOKUP(A:A,[1]TDSheet!$A:$AD,30,0)</f>
        <v>0</v>
      </c>
      <c r="AE59" s="13">
        <f>VLOOKUP(A:A,[1]TDSheet!$A:$AE,31,0)</f>
        <v>235.2</v>
      </c>
      <c r="AF59" s="13">
        <f>VLOOKUP(A:A,[1]TDSheet!$A:$AF,32,0)</f>
        <v>225.6</v>
      </c>
      <c r="AG59" s="13">
        <f>VLOOKUP(A:A,[1]TDSheet!$A:$AG,33,0)</f>
        <v>212</v>
      </c>
      <c r="AH59" s="13">
        <f>VLOOKUP(A:A,[3]TDSheet!$A:$D,4,0)</f>
        <v>222</v>
      </c>
      <c r="AI59" s="13">
        <f>VLOOKUP(A:A,[1]TDSheet!$A:$AI,35,0)</f>
        <v>0</v>
      </c>
      <c r="AJ59" s="13">
        <f t="shared" si="16"/>
        <v>70</v>
      </c>
      <c r="AK59" s="13">
        <f t="shared" si="17"/>
        <v>0</v>
      </c>
      <c r="AL59" s="13">
        <f t="shared" si="18"/>
        <v>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199.001</v>
      </c>
      <c r="D60" s="8">
        <v>149.339</v>
      </c>
      <c r="E60" s="8">
        <v>258.43900000000002</v>
      </c>
      <c r="F60" s="8">
        <v>87.046999999999997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263.14</v>
      </c>
      <c r="K60" s="13">
        <f t="shared" si="12"/>
        <v>-4.700999999999965</v>
      </c>
      <c r="L60" s="13">
        <f>VLOOKUP(A:A,[1]TDSheet!$A:$L,12,0)</f>
        <v>0</v>
      </c>
      <c r="M60" s="13">
        <f>VLOOKUP(A:A,[1]TDSheet!$A:$M,13,0)</f>
        <v>80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5"/>
      <c r="V60" s="15"/>
      <c r="W60" s="13">
        <f t="shared" si="13"/>
        <v>41.327000000000005</v>
      </c>
      <c r="X60" s="15"/>
      <c r="Y60" s="17">
        <f t="shared" si="14"/>
        <v>5.2519418297965004</v>
      </c>
      <c r="Z60" s="13">
        <f t="shared" si="15"/>
        <v>2.1062985457449122</v>
      </c>
      <c r="AA60" s="13">
        <f>VLOOKUP(A:A,[1]TDSheet!$A:$AA,27,0)</f>
        <v>51.804000000000002</v>
      </c>
      <c r="AB60" s="13"/>
      <c r="AC60" s="13"/>
      <c r="AD60" s="13">
        <f>VLOOKUP(A:A,[1]TDSheet!$A:$AD,30,0)</f>
        <v>0</v>
      </c>
      <c r="AE60" s="13">
        <f>VLOOKUP(A:A,[1]TDSheet!$A:$AE,31,0)</f>
        <v>42.712600000000002</v>
      </c>
      <c r="AF60" s="13">
        <f>VLOOKUP(A:A,[1]TDSheet!$A:$AF,32,0)</f>
        <v>42.915599999999998</v>
      </c>
      <c r="AG60" s="13">
        <f>VLOOKUP(A:A,[1]TDSheet!$A:$AG,33,0)</f>
        <v>38.898000000000003</v>
      </c>
      <c r="AH60" s="13">
        <f>VLOOKUP(A:A,[3]TDSheet!$A:$D,4,0)</f>
        <v>49.335000000000001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1593</v>
      </c>
      <c r="D61" s="8">
        <v>3427</v>
      </c>
      <c r="E61" s="8">
        <v>2698</v>
      </c>
      <c r="F61" s="8">
        <v>294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2784</v>
      </c>
      <c r="K61" s="13">
        <f t="shared" si="12"/>
        <v>-86</v>
      </c>
      <c r="L61" s="13">
        <f>VLOOKUP(A:A,[1]TDSheet!$A:$L,12,0)</f>
        <v>1000</v>
      </c>
      <c r="M61" s="13">
        <f>VLOOKUP(A:A,[1]TDSheet!$A:$M,13,0)</f>
        <v>500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5">
        <v>550</v>
      </c>
      <c r="V61" s="15"/>
      <c r="W61" s="13">
        <f t="shared" si="13"/>
        <v>539.6</v>
      </c>
      <c r="X61" s="15"/>
      <c r="Y61" s="17">
        <f t="shared" si="14"/>
        <v>5.4558932542624161</v>
      </c>
      <c r="Z61" s="13">
        <f t="shared" si="15"/>
        <v>0.54484803558191253</v>
      </c>
      <c r="AA61" s="13">
        <f>VLOOKUP(A:A,[1]TDSheet!$A:$AA,27,0)</f>
        <v>0</v>
      </c>
      <c r="AB61" s="13"/>
      <c r="AC61" s="13"/>
      <c r="AD61" s="13">
        <f>VLOOKUP(A:A,[1]TDSheet!$A:$AD,30,0)</f>
        <v>0</v>
      </c>
      <c r="AE61" s="13">
        <f>VLOOKUP(A:A,[1]TDSheet!$A:$AE,31,0)</f>
        <v>514</v>
      </c>
      <c r="AF61" s="13">
        <f>VLOOKUP(A:A,[1]TDSheet!$A:$AF,32,0)</f>
        <v>493.4</v>
      </c>
      <c r="AG61" s="13">
        <f>VLOOKUP(A:A,[1]TDSheet!$A:$AG,33,0)</f>
        <v>513.6</v>
      </c>
      <c r="AH61" s="13">
        <f>VLOOKUP(A:A,[3]TDSheet!$A:$D,4,0)</f>
        <v>579</v>
      </c>
      <c r="AI61" s="13" t="e">
        <f>VLOOKUP(A:A,[1]TDSheet!$A:$AI,35,0)</f>
        <v>#N/A</v>
      </c>
      <c r="AJ61" s="13">
        <f t="shared" si="16"/>
        <v>220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2494</v>
      </c>
      <c r="D62" s="8">
        <v>3464</v>
      </c>
      <c r="E62" s="8">
        <v>3270</v>
      </c>
      <c r="F62" s="8">
        <v>1105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3352</v>
      </c>
      <c r="K62" s="13">
        <f t="shared" si="12"/>
        <v>-82</v>
      </c>
      <c r="L62" s="13">
        <f>VLOOKUP(A:A,[1]TDSheet!$A:$L,12,0)</f>
        <v>900</v>
      </c>
      <c r="M62" s="13">
        <f>VLOOKUP(A:A,[1]TDSheet!$A:$M,13,0)</f>
        <v>600</v>
      </c>
      <c r="N62" s="13">
        <f>VLOOKUP(A:A,[1]TDSheet!$A:$X,24,0)</f>
        <v>500</v>
      </c>
      <c r="O62" s="13"/>
      <c r="P62" s="13"/>
      <c r="Q62" s="13"/>
      <c r="R62" s="13"/>
      <c r="S62" s="13"/>
      <c r="T62" s="13"/>
      <c r="U62" s="15">
        <v>500</v>
      </c>
      <c r="V62" s="15"/>
      <c r="W62" s="13">
        <f t="shared" si="13"/>
        <v>654</v>
      </c>
      <c r="X62" s="15"/>
      <c r="Y62" s="17">
        <f t="shared" si="14"/>
        <v>5.5122324159021403</v>
      </c>
      <c r="Z62" s="13">
        <f t="shared" si="15"/>
        <v>1.6896024464831805</v>
      </c>
      <c r="AA62" s="13">
        <f>VLOOKUP(A:A,[1]TDSheet!$A:$AA,27,0)</f>
        <v>0</v>
      </c>
      <c r="AB62" s="13"/>
      <c r="AC62" s="13"/>
      <c r="AD62" s="13">
        <f>VLOOKUP(A:A,[1]TDSheet!$A:$AD,30,0)</f>
        <v>0</v>
      </c>
      <c r="AE62" s="13">
        <f>VLOOKUP(A:A,[1]TDSheet!$A:$AE,31,0)</f>
        <v>702.8</v>
      </c>
      <c r="AF62" s="13">
        <f>VLOOKUP(A:A,[1]TDSheet!$A:$AF,32,0)</f>
        <v>666</v>
      </c>
      <c r="AG62" s="13">
        <f>VLOOKUP(A:A,[1]TDSheet!$A:$AG,33,0)</f>
        <v>677.4</v>
      </c>
      <c r="AH62" s="13">
        <f>VLOOKUP(A:A,[3]TDSheet!$A:$D,4,0)</f>
        <v>579</v>
      </c>
      <c r="AI62" s="13" t="e">
        <f>VLOOKUP(A:A,[1]TDSheet!$A:$AI,35,0)</f>
        <v>#N/A</v>
      </c>
      <c r="AJ62" s="13">
        <f t="shared" si="16"/>
        <v>200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83.201999999999998</v>
      </c>
      <c r="D63" s="8">
        <v>22.942</v>
      </c>
      <c r="E63" s="8">
        <v>76.504999999999995</v>
      </c>
      <c r="F63" s="8">
        <v>26.779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78.924999999999997</v>
      </c>
      <c r="K63" s="13">
        <f t="shared" si="12"/>
        <v>-2.4200000000000017</v>
      </c>
      <c r="L63" s="13">
        <f>VLOOKUP(A:A,[1]TDSheet!$A:$L,12,0)</f>
        <v>0</v>
      </c>
      <c r="M63" s="13">
        <f>VLOOKUP(A:A,[1]TDSheet!$A:$M,13,0)</f>
        <v>30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5">
        <v>30</v>
      </c>
      <c r="V63" s="15"/>
      <c r="W63" s="13">
        <f t="shared" si="13"/>
        <v>15.300999999999998</v>
      </c>
      <c r="X63" s="15"/>
      <c r="Y63" s="17">
        <f t="shared" si="14"/>
        <v>5.6714593817397558</v>
      </c>
      <c r="Z63" s="13">
        <f t="shared" si="15"/>
        <v>1.75014704921247</v>
      </c>
      <c r="AA63" s="13">
        <f>VLOOKUP(A:A,[1]TDSheet!$A:$AA,27,0)</f>
        <v>0</v>
      </c>
      <c r="AB63" s="13"/>
      <c r="AC63" s="13"/>
      <c r="AD63" s="13">
        <f>VLOOKUP(A:A,[1]TDSheet!$A:$AD,30,0)</f>
        <v>0</v>
      </c>
      <c r="AE63" s="13">
        <f>VLOOKUP(A:A,[1]TDSheet!$A:$AE,31,0)</f>
        <v>18.149999999999999</v>
      </c>
      <c r="AF63" s="13">
        <f>VLOOKUP(A:A,[1]TDSheet!$A:$AF,32,0)</f>
        <v>14.801599999999999</v>
      </c>
      <c r="AG63" s="13">
        <f>VLOOKUP(A:A,[1]TDSheet!$A:$AG,33,0)</f>
        <v>12.298</v>
      </c>
      <c r="AH63" s="13">
        <f>VLOOKUP(A:A,[3]TDSheet!$A:$D,4,0)</f>
        <v>25.024999999999999</v>
      </c>
      <c r="AI63" s="13">
        <f>VLOOKUP(A:A,[1]TDSheet!$A:$AI,35,0)</f>
        <v>0</v>
      </c>
      <c r="AJ63" s="13">
        <f t="shared" si="16"/>
        <v>30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464.33699999999999</v>
      </c>
      <c r="D64" s="8">
        <v>507.42500000000001</v>
      </c>
      <c r="E64" s="19">
        <v>466</v>
      </c>
      <c r="F64" s="20">
        <v>241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194.06200000000001</v>
      </c>
      <c r="K64" s="13">
        <f t="shared" si="12"/>
        <v>271.93799999999999</v>
      </c>
      <c r="L64" s="13">
        <f>VLOOKUP(A:A,[1]TDSheet!$A:$L,12,0)</f>
        <v>50</v>
      </c>
      <c r="M64" s="13">
        <f>VLOOKUP(A:A,[1]TDSheet!$A:$M,13,0)</f>
        <v>40</v>
      </c>
      <c r="N64" s="13">
        <f>VLOOKUP(A:A,[1]TDSheet!$A:$X,24,0)</f>
        <v>50</v>
      </c>
      <c r="O64" s="13"/>
      <c r="P64" s="13"/>
      <c r="Q64" s="13"/>
      <c r="R64" s="13"/>
      <c r="S64" s="13"/>
      <c r="T64" s="13"/>
      <c r="U64" s="15">
        <v>90</v>
      </c>
      <c r="V64" s="15"/>
      <c r="W64" s="13">
        <f t="shared" si="13"/>
        <v>84.6126</v>
      </c>
      <c r="X64" s="15"/>
      <c r="Y64" s="17">
        <f t="shared" si="14"/>
        <v>5.5665468263591951</v>
      </c>
      <c r="Z64" s="13">
        <f t="shared" si="15"/>
        <v>2.8482755523409042</v>
      </c>
      <c r="AA64" s="13">
        <f>VLOOKUP(A:A,[1]TDSheet!$A:$AA,27,0)</f>
        <v>42.936999999999998</v>
      </c>
      <c r="AB64" s="13"/>
      <c r="AC64" s="13"/>
      <c r="AD64" s="13">
        <f>VLOOKUP(A:A,[1]TDSheet!$A:$AD,30,0)</f>
        <v>0</v>
      </c>
      <c r="AE64" s="13">
        <f>VLOOKUP(A:A,[1]TDSheet!$A:$AE,31,0)</f>
        <v>76.748400000000004</v>
      </c>
      <c r="AF64" s="13">
        <f>VLOOKUP(A:A,[1]TDSheet!$A:$AF,32,0)</f>
        <v>70.599999999999994</v>
      </c>
      <c r="AG64" s="13">
        <f>VLOOKUP(A:A,[1]TDSheet!$A:$AG,33,0)</f>
        <v>86.4</v>
      </c>
      <c r="AH64" s="13">
        <f>VLOOKUP(A:A,[3]TDSheet!$A:$D,4,0)</f>
        <v>32.174999999999997</v>
      </c>
      <c r="AI64" s="13">
        <f>VLOOKUP(A:A,[1]TDSheet!$A:$AI,35,0)</f>
        <v>0</v>
      </c>
      <c r="AJ64" s="13">
        <f t="shared" si="16"/>
        <v>90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944</v>
      </c>
      <c r="D65" s="8">
        <v>1073</v>
      </c>
      <c r="E65" s="8">
        <v>1322</v>
      </c>
      <c r="F65" s="8">
        <v>136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1348</v>
      </c>
      <c r="K65" s="13">
        <f t="shared" si="12"/>
        <v>-26</v>
      </c>
      <c r="L65" s="13">
        <f>VLOOKUP(A:A,[1]TDSheet!$A:$L,12,0)</f>
        <v>350</v>
      </c>
      <c r="M65" s="13">
        <f>VLOOKUP(A:A,[1]TDSheet!$A:$M,13,0)</f>
        <v>400</v>
      </c>
      <c r="N65" s="13">
        <f>VLOOKUP(A:A,[1]TDSheet!$A:$X,24,0)</f>
        <v>350</v>
      </c>
      <c r="O65" s="13"/>
      <c r="P65" s="13"/>
      <c r="Q65" s="13"/>
      <c r="R65" s="13"/>
      <c r="S65" s="13"/>
      <c r="T65" s="13"/>
      <c r="U65" s="15">
        <v>220</v>
      </c>
      <c r="V65" s="15"/>
      <c r="W65" s="13">
        <f t="shared" si="13"/>
        <v>264.39999999999998</v>
      </c>
      <c r="X65" s="15"/>
      <c r="Y65" s="17">
        <f t="shared" si="14"/>
        <v>5.5068078668683818</v>
      </c>
      <c r="Z65" s="13">
        <f t="shared" si="15"/>
        <v>0.51437216338880487</v>
      </c>
      <c r="AA65" s="13">
        <f>VLOOKUP(A:A,[1]TDSheet!$A:$AA,27,0)</f>
        <v>0</v>
      </c>
      <c r="AB65" s="13"/>
      <c r="AC65" s="13"/>
      <c r="AD65" s="13">
        <f>VLOOKUP(A:A,[1]TDSheet!$A:$AD,30,0)</f>
        <v>0</v>
      </c>
      <c r="AE65" s="13">
        <f>VLOOKUP(A:A,[1]TDSheet!$A:$AE,31,0)</f>
        <v>245.6</v>
      </c>
      <c r="AF65" s="13">
        <f>VLOOKUP(A:A,[1]TDSheet!$A:$AF,32,0)</f>
        <v>234.8</v>
      </c>
      <c r="AG65" s="13">
        <f>VLOOKUP(A:A,[1]TDSheet!$A:$AG,33,0)</f>
        <v>229.4</v>
      </c>
      <c r="AH65" s="13">
        <f>VLOOKUP(A:A,[3]TDSheet!$A:$D,4,0)</f>
        <v>212</v>
      </c>
      <c r="AI65" s="13">
        <f>VLOOKUP(A:A,[1]TDSheet!$A:$AI,35,0)</f>
        <v>0</v>
      </c>
      <c r="AJ65" s="13">
        <f t="shared" si="16"/>
        <v>77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1448</v>
      </c>
      <c r="D66" s="8">
        <v>1042</v>
      </c>
      <c r="E66" s="8">
        <v>1743</v>
      </c>
      <c r="F66" s="8">
        <v>107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1774</v>
      </c>
      <c r="K66" s="13">
        <f t="shared" si="12"/>
        <v>-31</v>
      </c>
      <c r="L66" s="13">
        <f>VLOOKUP(A:A,[1]TDSheet!$A:$L,12,0)</f>
        <v>400</v>
      </c>
      <c r="M66" s="13">
        <f>VLOOKUP(A:A,[1]TDSheet!$A:$M,13,0)</f>
        <v>500</v>
      </c>
      <c r="N66" s="13">
        <f>VLOOKUP(A:A,[1]TDSheet!$A:$X,24,0)</f>
        <v>600</v>
      </c>
      <c r="O66" s="13"/>
      <c r="P66" s="13"/>
      <c r="Q66" s="13"/>
      <c r="R66" s="13"/>
      <c r="S66" s="13"/>
      <c r="T66" s="13"/>
      <c r="U66" s="15">
        <v>300</v>
      </c>
      <c r="V66" s="15"/>
      <c r="W66" s="13">
        <f t="shared" si="13"/>
        <v>348.6</v>
      </c>
      <c r="X66" s="15"/>
      <c r="Y66" s="17">
        <f t="shared" si="14"/>
        <v>5.4704532415375784</v>
      </c>
      <c r="Z66" s="13">
        <f t="shared" si="15"/>
        <v>0.30694205393000573</v>
      </c>
      <c r="AA66" s="13">
        <f>VLOOKUP(A:A,[1]TDSheet!$A:$AA,27,0)</f>
        <v>0</v>
      </c>
      <c r="AB66" s="13"/>
      <c r="AC66" s="13"/>
      <c r="AD66" s="13">
        <f>VLOOKUP(A:A,[1]TDSheet!$A:$AD,30,0)</f>
        <v>0</v>
      </c>
      <c r="AE66" s="13">
        <f>VLOOKUP(A:A,[1]TDSheet!$A:$AE,31,0)</f>
        <v>337.2</v>
      </c>
      <c r="AF66" s="13">
        <f>VLOOKUP(A:A,[1]TDSheet!$A:$AF,32,0)</f>
        <v>325.60000000000002</v>
      </c>
      <c r="AG66" s="13">
        <f>VLOOKUP(A:A,[1]TDSheet!$A:$AG,33,0)</f>
        <v>286.8</v>
      </c>
      <c r="AH66" s="13">
        <f>VLOOKUP(A:A,[3]TDSheet!$A:$D,4,0)</f>
        <v>300</v>
      </c>
      <c r="AI66" s="13">
        <f>VLOOKUP(A:A,[1]TDSheet!$A:$AI,35,0)</f>
        <v>0</v>
      </c>
      <c r="AJ66" s="13">
        <f t="shared" si="16"/>
        <v>105</v>
      </c>
      <c r="AK66" s="13">
        <f t="shared" si="17"/>
        <v>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738</v>
      </c>
      <c r="D67" s="8">
        <v>1020</v>
      </c>
      <c r="E67" s="8">
        <v>1051</v>
      </c>
      <c r="F67" s="8">
        <v>191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1070</v>
      </c>
      <c r="K67" s="13">
        <f t="shared" si="12"/>
        <v>-19</v>
      </c>
      <c r="L67" s="13">
        <f>VLOOKUP(A:A,[1]TDSheet!$A:$L,12,0)</f>
        <v>250</v>
      </c>
      <c r="M67" s="13">
        <f>VLOOKUP(A:A,[1]TDSheet!$A:$M,13,0)</f>
        <v>300</v>
      </c>
      <c r="N67" s="13">
        <f>VLOOKUP(A:A,[1]TDSheet!$A:$X,24,0)</f>
        <v>250</v>
      </c>
      <c r="O67" s="13"/>
      <c r="P67" s="13"/>
      <c r="Q67" s="13"/>
      <c r="R67" s="13"/>
      <c r="S67" s="13"/>
      <c r="T67" s="13"/>
      <c r="U67" s="15">
        <v>160</v>
      </c>
      <c r="V67" s="15"/>
      <c r="W67" s="13">
        <f t="shared" si="13"/>
        <v>210.2</v>
      </c>
      <c r="X67" s="15"/>
      <c r="Y67" s="17">
        <f t="shared" si="14"/>
        <v>5.4757373929590871</v>
      </c>
      <c r="Z67" s="13">
        <f t="shared" si="15"/>
        <v>0.90865842055185542</v>
      </c>
      <c r="AA67" s="13">
        <f>VLOOKUP(A:A,[1]TDSheet!$A:$AA,27,0)</f>
        <v>0</v>
      </c>
      <c r="AB67" s="13"/>
      <c r="AC67" s="13"/>
      <c r="AD67" s="13">
        <f>VLOOKUP(A:A,[1]TDSheet!$A:$AD,30,0)</f>
        <v>0</v>
      </c>
      <c r="AE67" s="13">
        <f>VLOOKUP(A:A,[1]TDSheet!$A:$AE,31,0)</f>
        <v>183.2</v>
      </c>
      <c r="AF67" s="13">
        <f>VLOOKUP(A:A,[1]TDSheet!$A:$AF,32,0)</f>
        <v>192.4</v>
      </c>
      <c r="AG67" s="13">
        <f>VLOOKUP(A:A,[1]TDSheet!$A:$AG,33,0)</f>
        <v>191.4</v>
      </c>
      <c r="AH67" s="13">
        <f>VLOOKUP(A:A,[3]TDSheet!$A:$D,4,0)</f>
        <v>160</v>
      </c>
      <c r="AI67" s="13">
        <f>VLOOKUP(A:A,[1]TDSheet!$A:$AI,35,0)</f>
        <v>0</v>
      </c>
      <c r="AJ67" s="13">
        <f t="shared" si="16"/>
        <v>64</v>
      </c>
      <c r="AK67" s="13">
        <f t="shared" si="17"/>
        <v>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119.98099999999999</v>
      </c>
      <c r="D68" s="8">
        <v>208.495</v>
      </c>
      <c r="E68" s="8">
        <v>233.67099999999999</v>
      </c>
      <c r="F68" s="8">
        <v>18.448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251.30500000000001</v>
      </c>
      <c r="K68" s="13">
        <f t="shared" si="12"/>
        <v>-17.634000000000015</v>
      </c>
      <c r="L68" s="13">
        <f>VLOOKUP(A:A,[1]TDSheet!$A:$L,12,0)</f>
        <v>80</v>
      </c>
      <c r="M68" s="13">
        <f>VLOOKUP(A:A,[1]TDSheet!$A:$M,13,0)</f>
        <v>60</v>
      </c>
      <c r="N68" s="13">
        <f>VLOOKUP(A:A,[1]TDSheet!$A:$X,24,0)</f>
        <v>80</v>
      </c>
      <c r="O68" s="13"/>
      <c r="P68" s="13"/>
      <c r="Q68" s="13"/>
      <c r="R68" s="13"/>
      <c r="S68" s="13"/>
      <c r="T68" s="13"/>
      <c r="U68" s="15">
        <v>30</v>
      </c>
      <c r="V68" s="15"/>
      <c r="W68" s="13">
        <f t="shared" si="13"/>
        <v>46.734200000000001</v>
      </c>
      <c r="X68" s="15"/>
      <c r="Y68" s="17">
        <f t="shared" si="14"/>
        <v>5.7441445451082931</v>
      </c>
      <c r="Z68" s="13">
        <f t="shared" si="15"/>
        <v>0.39474303614911566</v>
      </c>
      <c r="AA68" s="13">
        <f>VLOOKUP(A:A,[1]TDSheet!$A:$AA,27,0)</f>
        <v>0</v>
      </c>
      <c r="AB68" s="13"/>
      <c r="AC68" s="13"/>
      <c r="AD68" s="13">
        <f>VLOOKUP(A:A,[1]TDSheet!$A:$AD,30,0)</f>
        <v>0</v>
      </c>
      <c r="AE68" s="13">
        <f>VLOOKUP(A:A,[1]TDSheet!$A:$AE,31,0)</f>
        <v>41.181200000000004</v>
      </c>
      <c r="AF68" s="13">
        <f>VLOOKUP(A:A,[1]TDSheet!$A:$AF,32,0)</f>
        <v>30.448199999999996</v>
      </c>
      <c r="AG68" s="13">
        <f>VLOOKUP(A:A,[1]TDSheet!$A:$AG,33,0)</f>
        <v>38.183399999999999</v>
      </c>
      <c r="AH68" s="13">
        <f>VLOOKUP(A:A,[3]TDSheet!$A:$D,4,0)</f>
        <v>36.261000000000003</v>
      </c>
      <c r="AI68" s="13" t="e">
        <f>VLOOKUP(A:A,[1]TDSheet!$A:$AI,35,0)</f>
        <v>#N/A</v>
      </c>
      <c r="AJ68" s="13">
        <f t="shared" si="16"/>
        <v>30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702.36599999999999</v>
      </c>
      <c r="D69" s="8">
        <v>1220.0450000000001</v>
      </c>
      <c r="E69" s="8">
        <v>808.97500000000002</v>
      </c>
      <c r="F69" s="8">
        <v>26.045000000000002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802.37</v>
      </c>
      <c r="K69" s="13">
        <f t="shared" si="12"/>
        <v>6.6050000000000182</v>
      </c>
      <c r="L69" s="13">
        <f>VLOOKUP(A:A,[1]TDSheet!$A:$L,12,0)</f>
        <v>200</v>
      </c>
      <c r="M69" s="13">
        <f>VLOOKUP(A:A,[1]TDSheet!$A:$M,13,0)</f>
        <v>200</v>
      </c>
      <c r="N69" s="13">
        <f>VLOOKUP(A:A,[1]TDSheet!$A:$X,24,0)</f>
        <v>300</v>
      </c>
      <c r="O69" s="13"/>
      <c r="P69" s="13"/>
      <c r="Q69" s="13"/>
      <c r="R69" s="13"/>
      <c r="S69" s="13"/>
      <c r="T69" s="13"/>
      <c r="U69" s="15">
        <v>160</v>
      </c>
      <c r="V69" s="15"/>
      <c r="W69" s="13">
        <f t="shared" si="13"/>
        <v>161.79500000000002</v>
      </c>
      <c r="X69" s="15"/>
      <c r="Y69" s="17">
        <f t="shared" si="14"/>
        <v>5.4763435211224083</v>
      </c>
      <c r="Z69" s="13">
        <f t="shared" si="15"/>
        <v>0.16097530826045303</v>
      </c>
      <c r="AA69" s="13">
        <f>VLOOKUP(A:A,[1]TDSheet!$A:$AA,27,0)</f>
        <v>0</v>
      </c>
      <c r="AB69" s="13"/>
      <c r="AC69" s="13"/>
      <c r="AD69" s="13">
        <f>VLOOKUP(A:A,[1]TDSheet!$A:$AD,30,0)</f>
        <v>0</v>
      </c>
      <c r="AE69" s="13">
        <f>VLOOKUP(A:A,[1]TDSheet!$A:$AE,31,0)</f>
        <v>191.26840000000001</v>
      </c>
      <c r="AF69" s="13">
        <f>VLOOKUP(A:A,[1]TDSheet!$A:$AF,32,0)</f>
        <v>157.24039999999999</v>
      </c>
      <c r="AG69" s="13">
        <f>VLOOKUP(A:A,[1]TDSheet!$A:$AG,33,0)</f>
        <v>168.529</v>
      </c>
      <c r="AH69" s="13">
        <f>VLOOKUP(A:A,[3]TDSheet!$A:$D,4,0)</f>
        <v>174.79499999999999</v>
      </c>
      <c r="AI69" s="13" t="str">
        <f>VLOOKUP(A:A,[1]TDSheet!$A:$AI,35,0)</f>
        <v>оконч</v>
      </c>
      <c r="AJ69" s="13">
        <f t="shared" si="16"/>
        <v>160</v>
      </c>
      <c r="AK69" s="13">
        <f t="shared" si="17"/>
        <v>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86.509</v>
      </c>
      <c r="D70" s="8">
        <v>120.81</v>
      </c>
      <c r="E70" s="8">
        <v>79.501999999999995</v>
      </c>
      <c r="F70" s="8">
        <v>7.0069999999999997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82.575999999999993</v>
      </c>
      <c r="K70" s="13">
        <f t="shared" si="12"/>
        <v>-3.0739999999999981</v>
      </c>
      <c r="L70" s="13">
        <f>VLOOKUP(A:A,[1]TDSheet!$A:$L,12,0)</f>
        <v>40</v>
      </c>
      <c r="M70" s="13">
        <f>VLOOKUP(A:A,[1]TDSheet!$A:$M,13,0)</f>
        <v>40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5"/>
      <c r="V70" s="15"/>
      <c r="W70" s="13">
        <f t="shared" si="13"/>
        <v>15.900399999999999</v>
      </c>
      <c r="X70" s="15"/>
      <c r="Y70" s="17">
        <f t="shared" si="14"/>
        <v>5.4720007043847962</v>
      </c>
      <c r="Z70" s="13">
        <f t="shared" si="15"/>
        <v>0.44068073759150711</v>
      </c>
      <c r="AA70" s="13">
        <f>VLOOKUP(A:A,[1]TDSheet!$A:$AA,27,0)</f>
        <v>0</v>
      </c>
      <c r="AB70" s="13"/>
      <c r="AC70" s="13"/>
      <c r="AD70" s="13">
        <f>VLOOKUP(A:A,[1]TDSheet!$A:$AD,30,0)</f>
        <v>0</v>
      </c>
      <c r="AE70" s="13">
        <f>VLOOKUP(A:A,[1]TDSheet!$A:$AE,31,0)</f>
        <v>19.811799999999998</v>
      </c>
      <c r="AF70" s="13">
        <f>VLOOKUP(A:A,[1]TDSheet!$A:$AF,32,0)</f>
        <v>14.3888</v>
      </c>
      <c r="AG70" s="13">
        <f>VLOOKUP(A:A,[1]TDSheet!$A:$AG,33,0)</f>
        <v>16.8</v>
      </c>
      <c r="AH70" s="13">
        <f>VLOOKUP(A:A,[3]TDSheet!$A:$D,4,0)</f>
        <v>13.502000000000001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1415.415</v>
      </c>
      <c r="D71" s="8">
        <v>2453.6790000000001</v>
      </c>
      <c r="E71" s="8">
        <v>2091.4479999999999</v>
      </c>
      <c r="F71" s="8">
        <v>752.31500000000005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2095.3229999999999</v>
      </c>
      <c r="K71" s="13">
        <f t="shared" si="12"/>
        <v>-3.875</v>
      </c>
      <c r="L71" s="13">
        <f>VLOOKUP(A:A,[1]TDSheet!$A:$L,12,0)</f>
        <v>800</v>
      </c>
      <c r="M71" s="13">
        <f>VLOOKUP(A:A,[1]TDSheet!$A:$M,13,0)</f>
        <v>50</v>
      </c>
      <c r="N71" s="13">
        <f>VLOOKUP(A:A,[1]TDSheet!$A:$X,24,0)</f>
        <v>300</v>
      </c>
      <c r="O71" s="13"/>
      <c r="P71" s="13"/>
      <c r="Q71" s="13"/>
      <c r="R71" s="13"/>
      <c r="S71" s="13"/>
      <c r="T71" s="13"/>
      <c r="U71" s="15">
        <v>400</v>
      </c>
      <c r="V71" s="15"/>
      <c r="W71" s="13">
        <f t="shared" si="13"/>
        <v>418.28959999999995</v>
      </c>
      <c r="X71" s="15"/>
      <c r="Y71" s="17">
        <f t="shared" si="14"/>
        <v>5.5041172431731518</v>
      </c>
      <c r="Z71" s="13">
        <f t="shared" si="15"/>
        <v>1.7985505735739071</v>
      </c>
      <c r="AA71" s="13">
        <f>VLOOKUP(A:A,[1]TDSheet!$A:$AA,27,0)</f>
        <v>0</v>
      </c>
      <c r="AB71" s="13"/>
      <c r="AC71" s="13"/>
      <c r="AD71" s="13">
        <f>VLOOKUP(A:A,[1]TDSheet!$A:$AD,30,0)</f>
        <v>0</v>
      </c>
      <c r="AE71" s="13">
        <f>VLOOKUP(A:A,[1]TDSheet!$A:$AE,31,0)</f>
        <v>364.37139999999999</v>
      </c>
      <c r="AF71" s="13">
        <f>VLOOKUP(A:A,[1]TDSheet!$A:$AF,32,0)</f>
        <v>367.93340000000001</v>
      </c>
      <c r="AG71" s="13">
        <f>VLOOKUP(A:A,[1]TDSheet!$A:$AG,33,0)</f>
        <v>411.86</v>
      </c>
      <c r="AH71" s="13">
        <f>VLOOKUP(A:A,[3]TDSheet!$A:$D,4,0)</f>
        <v>492.75</v>
      </c>
      <c r="AI71" s="13" t="str">
        <f>VLOOKUP(A:A,[1]TDSheet!$A:$AI,35,0)</f>
        <v>апр яб</v>
      </c>
      <c r="AJ71" s="13">
        <f t="shared" si="16"/>
        <v>400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2621</v>
      </c>
      <c r="D72" s="8">
        <v>6926</v>
      </c>
      <c r="E72" s="8">
        <v>8431</v>
      </c>
      <c r="F72" s="8">
        <v>14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8988</v>
      </c>
      <c r="K72" s="13">
        <f t="shared" ref="K72:K119" si="19">E72-J72</f>
        <v>-557</v>
      </c>
      <c r="L72" s="13">
        <f>VLOOKUP(A:A,[1]TDSheet!$A:$L,12,0)</f>
        <v>1000</v>
      </c>
      <c r="M72" s="13">
        <f>VLOOKUP(A:A,[1]TDSheet!$A:$M,13,0)</f>
        <v>1200</v>
      </c>
      <c r="N72" s="13">
        <f>VLOOKUP(A:A,[1]TDSheet!$A:$X,24,0)</f>
        <v>1700</v>
      </c>
      <c r="O72" s="13"/>
      <c r="P72" s="13"/>
      <c r="Q72" s="13"/>
      <c r="R72" s="13"/>
      <c r="S72" s="13"/>
      <c r="T72" s="13"/>
      <c r="U72" s="15">
        <v>500</v>
      </c>
      <c r="V72" s="15"/>
      <c r="W72" s="13">
        <f t="shared" ref="W72:W120" si="20">(E72-AA72-AD72)/5</f>
        <v>726.2</v>
      </c>
      <c r="X72" s="15"/>
      <c r="Y72" s="17">
        <f t="shared" ref="Y72:Y120" si="21">(F72+L72+M72+N72+U72+V72+X72)/W72</f>
        <v>6.0782153676673092</v>
      </c>
      <c r="Z72" s="13">
        <f t="shared" ref="Z72:Z120" si="22">F72/W72</f>
        <v>1.9278435692646652E-2</v>
      </c>
      <c r="AA72" s="13">
        <f>VLOOKUP(A:A,[1]TDSheet!$A:$AA,27,0)</f>
        <v>0</v>
      </c>
      <c r="AB72" s="13"/>
      <c r="AC72" s="13"/>
      <c r="AD72" s="13">
        <f>VLOOKUP(A:A,[1]TDSheet!$A:$AD,30,0)</f>
        <v>4800</v>
      </c>
      <c r="AE72" s="13">
        <f>VLOOKUP(A:A,[1]TDSheet!$A:$AE,31,0)</f>
        <v>610</v>
      </c>
      <c r="AF72" s="13">
        <f>VLOOKUP(A:A,[1]TDSheet!$A:$AF,32,0)</f>
        <v>609.6</v>
      </c>
      <c r="AG72" s="13">
        <f>VLOOKUP(A:A,[1]TDSheet!$A:$AG,33,0)</f>
        <v>626.20000000000005</v>
      </c>
      <c r="AH72" s="13">
        <f>VLOOKUP(A:A,[3]TDSheet!$A:$D,4,0)</f>
        <v>328</v>
      </c>
      <c r="AI72" s="13" t="str">
        <f>VLOOKUP(A:A,[1]TDSheet!$A:$AI,35,0)</f>
        <v>оконч</v>
      </c>
      <c r="AJ72" s="13">
        <f t="shared" ref="AJ72:AJ120" si="23">U72*H72</f>
        <v>225</v>
      </c>
      <c r="AK72" s="13">
        <f t="shared" ref="AK72:AK120" si="24">V72*H72</f>
        <v>0</v>
      </c>
      <c r="AL72" s="13">
        <f t="shared" ref="AL72:AL120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3293</v>
      </c>
      <c r="D73" s="8">
        <v>10023</v>
      </c>
      <c r="E73" s="8">
        <v>6138</v>
      </c>
      <c r="F73" s="8">
        <v>1359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6121</v>
      </c>
      <c r="K73" s="13">
        <f t="shared" si="19"/>
        <v>17</v>
      </c>
      <c r="L73" s="13">
        <f>VLOOKUP(A:A,[1]TDSheet!$A:$L,12,0)</f>
        <v>800</v>
      </c>
      <c r="M73" s="13">
        <f>VLOOKUP(A:A,[1]TDSheet!$A:$M,13,0)</f>
        <v>1000</v>
      </c>
      <c r="N73" s="13">
        <f>VLOOKUP(A:A,[1]TDSheet!$A:$X,24,0)</f>
        <v>600</v>
      </c>
      <c r="O73" s="13"/>
      <c r="P73" s="13"/>
      <c r="Q73" s="13"/>
      <c r="R73" s="13"/>
      <c r="S73" s="13"/>
      <c r="T73" s="13"/>
      <c r="U73" s="15"/>
      <c r="V73" s="15"/>
      <c r="W73" s="13">
        <f t="shared" si="20"/>
        <v>655.6</v>
      </c>
      <c r="X73" s="15"/>
      <c r="Y73" s="17">
        <f t="shared" si="21"/>
        <v>5.7336790726052467</v>
      </c>
      <c r="Z73" s="13">
        <f t="shared" si="22"/>
        <v>2.0729103111653449</v>
      </c>
      <c r="AA73" s="13">
        <f>VLOOKUP(A:A,[1]TDSheet!$A:$AA,27,0)</f>
        <v>120</v>
      </c>
      <c r="AB73" s="13"/>
      <c r="AC73" s="13"/>
      <c r="AD73" s="13">
        <f>VLOOKUP(A:A,[1]TDSheet!$A:$AD,30,0)</f>
        <v>2740</v>
      </c>
      <c r="AE73" s="13">
        <f>VLOOKUP(A:A,[1]TDSheet!$A:$AE,31,0)</f>
        <v>539</v>
      </c>
      <c r="AF73" s="13">
        <f>VLOOKUP(A:A,[1]TDSheet!$A:$AF,32,0)</f>
        <v>640.6</v>
      </c>
      <c r="AG73" s="13">
        <f>VLOOKUP(A:A,[1]TDSheet!$A:$AG,33,0)</f>
        <v>598.20000000000005</v>
      </c>
      <c r="AH73" s="13">
        <f>VLOOKUP(A:A,[3]TDSheet!$A:$D,4,0)</f>
        <v>757</v>
      </c>
      <c r="AI73" s="13" t="str">
        <f>VLOOKUP(A:A,[1]TDSheet!$A:$AI,35,0)</f>
        <v>апр яб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1201</v>
      </c>
      <c r="D74" s="8">
        <v>199</v>
      </c>
      <c r="E74" s="8">
        <v>684</v>
      </c>
      <c r="F74" s="8">
        <v>520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1102</v>
      </c>
      <c r="K74" s="13">
        <f t="shared" si="19"/>
        <v>-418</v>
      </c>
      <c r="L74" s="13">
        <f>VLOOKUP(A:A,[1]TDSheet!$A:$L,12,0)</f>
        <v>200</v>
      </c>
      <c r="M74" s="13">
        <f>VLOOKUP(A:A,[1]TDSheet!$A:$M,13,0)</f>
        <v>300</v>
      </c>
      <c r="N74" s="13">
        <f>VLOOKUP(A:A,[1]TDSheet!$A:$X,24,0)</f>
        <v>250</v>
      </c>
      <c r="O74" s="13"/>
      <c r="P74" s="13"/>
      <c r="Q74" s="13"/>
      <c r="R74" s="13"/>
      <c r="S74" s="13"/>
      <c r="T74" s="13"/>
      <c r="U74" s="15">
        <v>100</v>
      </c>
      <c r="V74" s="15"/>
      <c r="W74" s="13">
        <f t="shared" si="20"/>
        <v>136.80000000000001</v>
      </c>
      <c r="X74" s="15"/>
      <c r="Y74" s="17">
        <f t="shared" si="21"/>
        <v>10.014619883040934</v>
      </c>
      <c r="Z74" s="13">
        <f t="shared" si="22"/>
        <v>3.8011695906432745</v>
      </c>
      <c r="AA74" s="13">
        <f>VLOOKUP(A:A,[1]TDSheet!$A:$AA,27,0)</f>
        <v>0</v>
      </c>
      <c r="AB74" s="13"/>
      <c r="AC74" s="13"/>
      <c r="AD74" s="13">
        <f>VLOOKUP(A:A,[1]TDSheet!$A:$AD,30,0)</f>
        <v>0</v>
      </c>
      <c r="AE74" s="13">
        <f>VLOOKUP(A:A,[1]TDSheet!$A:$AE,31,0)</f>
        <v>241.8</v>
      </c>
      <c r="AF74" s="13">
        <f>VLOOKUP(A:A,[1]TDSheet!$A:$AF,32,0)</f>
        <v>207.6</v>
      </c>
      <c r="AG74" s="13">
        <f>VLOOKUP(A:A,[1]TDSheet!$A:$AG,33,0)</f>
        <v>194.4</v>
      </c>
      <c r="AH74" s="13">
        <f>VLOOKUP(A:A,[3]TDSheet!$A:$D,4,0)</f>
        <v>8</v>
      </c>
      <c r="AI74" s="13" t="str">
        <f>VLOOKUP(A:A,[1]TDSheet!$A:$AI,35,0)</f>
        <v>оконч</v>
      </c>
      <c r="AJ74" s="13">
        <f t="shared" si="23"/>
        <v>45</v>
      </c>
      <c r="AK74" s="13">
        <f t="shared" si="24"/>
        <v>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262</v>
      </c>
      <c r="D75" s="8">
        <v>442</v>
      </c>
      <c r="E75" s="8">
        <v>280</v>
      </c>
      <c r="F75" s="8">
        <v>71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488</v>
      </c>
      <c r="K75" s="13">
        <f t="shared" si="19"/>
        <v>-208</v>
      </c>
      <c r="L75" s="13">
        <f>VLOOKUP(A:A,[1]TDSheet!$A:$L,12,0)</f>
        <v>230</v>
      </c>
      <c r="M75" s="13">
        <f>VLOOKUP(A:A,[1]TDSheet!$A:$M,13,0)</f>
        <v>100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5">
        <v>70</v>
      </c>
      <c r="V75" s="15"/>
      <c r="W75" s="13">
        <f t="shared" si="20"/>
        <v>56</v>
      </c>
      <c r="X75" s="15"/>
      <c r="Y75" s="17">
        <f t="shared" si="21"/>
        <v>8.4107142857142865</v>
      </c>
      <c r="Z75" s="13">
        <f t="shared" si="22"/>
        <v>1.2678571428571428</v>
      </c>
      <c r="AA75" s="13">
        <f>VLOOKUP(A:A,[1]TDSheet!$A:$AA,27,0)</f>
        <v>0</v>
      </c>
      <c r="AB75" s="13"/>
      <c r="AC75" s="13"/>
      <c r="AD75" s="13">
        <f>VLOOKUP(A:A,[1]TDSheet!$A:$AD,30,0)</f>
        <v>0</v>
      </c>
      <c r="AE75" s="13">
        <f>VLOOKUP(A:A,[1]TDSheet!$A:$AE,31,0)</f>
        <v>67.599999999999994</v>
      </c>
      <c r="AF75" s="13">
        <f>VLOOKUP(A:A,[1]TDSheet!$A:$AF,32,0)</f>
        <v>66</v>
      </c>
      <c r="AG75" s="13">
        <f>VLOOKUP(A:A,[1]TDSheet!$A:$AG,33,0)</f>
        <v>64.2</v>
      </c>
      <c r="AH75" s="13">
        <v>0</v>
      </c>
      <c r="AI75" s="13" t="e">
        <f>VLOOKUP(A:A,[1]TDSheet!$A:$AI,35,0)</f>
        <v>#N/A</v>
      </c>
      <c r="AJ75" s="13">
        <f t="shared" si="23"/>
        <v>28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247</v>
      </c>
      <c r="D76" s="8">
        <v>1046</v>
      </c>
      <c r="E76" s="8">
        <v>363</v>
      </c>
      <c r="F76" s="8">
        <v>19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370</v>
      </c>
      <c r="K76" s="13">
        <f t="shared" si="19"/>
        <v>-7</v>
      </c>
      <c r="L76" s="13">
        <f>VLOOKUP(A:A,[1]TDSheet!$A:$L,12,0)</f>
        <v>180</v>
      </c>
      <c r="M76" s="13">
        <f>VLOOKUP(A:A,[1]TDSheet!$A:$M,13,0)</f>
        <v>200</v>
      </c>
      <c r="N76" s="13">
        <f>VLOOKUP(A:A,[1]TDSheet!$A:$X,24,0)</f>
        <v>80</v>
      </c>
      <c r="O76" s="13"/>
      <c r="P76" s="13"/>
      <c r="Q76" s="13"/>
      <c r="R76" s="13"/>
      <c r="S76" s="13"/>
      <c r="T76" s="13"/>
      <c r="U76" s="15"/>
      <c r="V76" s="15"/>
      <c r="W76" s="13">
        <f t="shared" si="20"/>
        <v>72.599999999999994</v>
      </c>
      <c r="X76" s="15"/>
      <c r="Y76" s="17">
        <f t="shared" si="21"/>
        <v>6.5977961432506893</v>
      </c>
      <c r="Z76" s="13">
        <f t="shared" si="22"/>
        <v>0.26170798898071629</v>
      </c>
      <c r="AA76" s="13">
        <f>VLOOKUP(A:A,[1]TDSheet!$A:$AA,27,0)</f>
        <v>0</v>
      </c>
      <c r="AB76" s="13"/>
      <c r="AC76" s="13"/>
      <c r="AD76" s="13">
        <f>VLOOKUP(A:A,[1]TDSheet!$A:$AD,30,0)</f>
        <v>0</v>
      </c>
      <c r="AE76" s="13">
        <f>VLOOKUP(A:A,[1]TDSheet!$A:$AE,31,0)</f>
        <v>71.2</v>
      </c>
      <c r="AF76" s="13">
        <f>VLOOKUP(A:A,[1]TDSheet!$A:$AF,32,0)</f>
        <v>68</v>
      </c>
      <c r="AG76" s="13">
        <f>VLOOKUP(A:A,[1]TDSheet!$A:$AG,33,0)</f>
        <v>67.8</v>
      </c>
      <c r="AH76" s="13">
        <f>VLOOKUP(A:A,[3]TDSheet!$A:$D,4,0)</f>
        <v>39</v>
      </c>
      <c r="AI76" s="13" t="e">
        <f>VLOOKUP(A:A,[1]TDSheet!$A:$AI,35,0)</f>
        <v>#N/A</v>
      </c>
      <c r="AJ76" s="13">
        <f t="shared" si="23"/>
        <v>0</v>
      </c>
      <c r="AK76" s="13">
        <f t="shared" si="24"/>
        <v>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900.99099999999999</v>
      </c>
      <c r="D77" s="8">
        <v>3128.7489999999998</v>
      </c>
      <c r="E77" s="19">
        <v>1333</v>
      </c>
      <c r="F77" s="20">
        <v>660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1040.8699999999999</v>
      </c>
      <c r="K77" s="13">
        <f t="shared" si="19"/>
        <v>292.13000000000011</v>
      </c>
      <c r="L77" s="13">
        <f>VLOOKUP(A:A,[1]TDSheet!$A:$L,12,0)</f>
        <v>900</v>
      </c>
      <c r="M77" s="13">
        <f>VLOOKUP(A:A,[1]TDSheet!$A:$M,13,0)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5">
        <v>200</v>
      </c>
      <c r="V77" s="15"/>
      <c r="W77" s="13">
        <f t="shared" si="20"/>
        <v>225.56180000000001</v>
      </c>
      <c r="X77" s="15"/>
      <c r="Y77" s="17">
        <f t="shared" si="21"/>
        <v>9.5760895683577623</v>
      </c>
      <c r="Z77" s="13">
        <f t="shared" si="22"/>
        <v>2.9260273681093163</v>
      </c>
      <c r="AA77" s="13">
        <f>VLOOKUP(A:A,[1]TDSheet!$A:$AA,27,0)</f>
        <v>205.191</v>
      </c>
      <c r="AB77" s="13"/>
      <c r="AC77" s="13"/>
      <c r="AD77" s="13">
        <f>VLOOKUP(A:A,[1]TDSheet!$A:$AD,30,0)</f>
        <v>0</v>
      </c>
      <c r="AE77" s="13">
        <f>VLOOKUP(A:A,[1]TDSheet!$A:$AE,31,0)</f>
        <v>169.73239999999998</v>
      </c>
      <c r="AF77" s="13">
        <f>VLOOKUP(A:A,[1]TDSheet!$A:$AF,32,0)</f>
        <v>160.1498</v>
      </c>
      <c r="AG77" s="13">
        <f>VLOOKUP(A:A,[1]TDSheet!$A:$AG,33,0)</f>
        <v>154.73699999999999</v>
      </c>
      <c r="AH77" s="13">
        <f>VLOOKUP(A:A,[3]TDSheet!$A:$D,4,0)</f>
        <v>182.92500000000001</v>
      </c>
      <c r="AI77" s="13" t="str">
        <f>VLOOKUP(A:A,[1]TDSheet!$A:$AI,35,0)</f>
        <v>апр яб</v>
      </c>
      <c r="AJ77" s="13">
        <f t="shared" si="23"/>
        <v>200</v>
      </c>
      <c r="AK77" s="13">
        <f t="shared" si="24"/>
        <v>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767</v>
      </c>
      <c r="D78" s="8">
        <v>513</v>
      </c>
      <c r="E78" s="8">
        <v>369</v>
      </c>
      <c r="F78" s="8">
        <v>899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384</v>
      </c>
      <c r="K78" s="13">
        <f t="shared" si="19"/>
        <v>-15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5"/>
      <c r="V78" s="15"/>
      <c r="W78" s="13">
        <f t="shared" si="20"/>
        <v>73.8</v>
      </c>
      <c r="X78" s="15"/>
      <c r="Y78" s="17">
        <f t="shared" si="21"/>
        <v>12.181571815718158</v>
      </c>
      <c r="Z78" s="13">
        <f t="shared" si="22"/>
        <v>12.181571815718158</v>
      </c>
      <c r="AA78" s="13">
        <f>VLOOKUP(A:A,[1]TDSheet!$A:$AA,27,0)</f>
        <v>0</v>
      </c>
      <c r="AB78" s="13"/>
      <c r="AC78" s="13"/>
      <c r="AD78" s="13">
        <f>VLOOKUP(A:A,[1]TDSheet!$A:$AD,30,0)</f>
        <v>0</v>
      </c>
      <c r="AE78" s="13">
        <f>VLOOKUP(A:A,[1]TDSheet!$A:$AE,31,0)</f>
        <v>62</v>
      </c>
      <c r="AF78" s="13">
        <f>VLOOKUP(A:A,[1]TDSheet!$A:$AF,32,0)</f>
        <v>48.2</v>
      </c>
      <c r="AG78" s="13">
        <f>VLOOKUP(A:A,[1]TDSheet!$A:$AG,33,0)</f>
        <v>52</v>
      </c>
      <c r="AH78" s="13">
        <f>VLOOKUP(A:A,[3]TDSheet!$A:$D,4,0)</f>
        <v>54</v>
      </c>
      <c r="AI78" s="13" t="e">
        <f>VLOOKUP(A:A,[1]TDSheet!$A:$AI,35,0)</f>
        <v>#N/A</v>
      </c>
      <c r="AJ78" s="13">
        <f t="shared" si="23"/>
        <v>0</v>
      </c>
      <c r="AK78" s="13">
        <f t="shared" si="24"/>
        <v>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120.788</v>
      </c>
      <c r="D79" s="8">
        <v>235.81200000000001</v>
      </c>
      <c r="E79" s="8">
        <v>113.696</v>
      </c>
      <c r="F79" s="8">
        <v>12.512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163.60400000000001</v>
      </c>
      <c r="K79" s="13">
        <f t="shared" si="19"/>
        <v>-49.908000000000015</v>
      </c>
      <c r="L79" s="13">
        <f>VLOOKUP(A:A,[1]TDSheet!$A:$L,12,0)</f>
        <v>80</v>
      </c>
      <c r="M79" s="13">
        <f>VLOOKUP(A:A,[1]TDSheet!$A:$M,13,0)</f>
        <v>40</v>
      </c>
      <c r="N79" s="13">
        <f>VLOOKUP(A:A,[1]TDSheet!$A:$X,24,0)</f>
        <v>40</v>
      </c>
      <c r="O79" s="13"/>
      <c r="P79" s="13"/>
      <c r="Q79" s="13"/>
      <c r="R79" s="13"/>
      <c r="S79" s="13"/>
      <c r="T79" s="13"/>
      <c r="U79" s="15">
        <v>20</v>
      </c>
      <c r="V79" s="15"/>
      <c r="W79" s="13">
        <f t="shared" si="20"/>
        <v>22.7392</v>
      </c>
      <c r="X79" s="15"/>
      <c r="Y79" s="17">
        <f t="shared" si="21"/>
        <v>8.4660849985927378</v>
      </c>
      <c r="Z79" s="13">
        <f t="shared" si="22"/>
        <v>0.55023923444976075</v>
      </c>
      <c r="AA79" s="13">
        <f>VLOOKUP(A:A,[1]TDSheet!$A:$AA,27,0)</f>
        <v>0</v>
      </c>
      <c r="AB79" s="13"/>
      <c r="AC79" s="13"/>
      <c r="AD79" s="13">
        <f>VLOOKUP(A:A,[1]TDSheet!$A:$AD,30,0)</f>
        <v>0</v>
      </c>
      <c r="AE79" s="13">
        <f>VLOOKUP(A:A,[1]TDSheet!$A:$AE,31,0)</f>
        <v>28.538400000000003</v>
      </c>
      <c r="AF79" s="13">
        <f>VLOOKUP(A:A,[1]TDSheet!$A:$AF,32,0)</f>
        <v>24.968</v>
      </c>
      <c r="AG79" s="13">
        <f>VLOOKUP(A:A,[1]TDSheet!$A:$AG,33,0)</f>
        <v>28.454799999999999</v>
      </c>
      <c r="AH79" s="13">
        <f>VLOOKUP(A:A,[3]TDSheet!$A:$D,4,0)</f>
        <v>5.42</v>
      </c>
      <c r="AI79" s="13" t="e">
        <f>VLOOKUP(A:A,[1]TDSheet!$A:$AI,35,0)</f>
        <v>#N/A</v>
      </c>
      <c r="AJ79" s="13">
        <f t="shared" si="23"/>
        <v>20</v>
      </c>
      <c r="AK79" s="13">
        <f t="shared" si="24"/>
        <v>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2018</v>
      </c>
      <c r="D80" s="8">
        <v>8836</v>
      </c>
      <c r="E80" s="8">
        <v>3624</v>
      </c>
      <c r="F80" s="8">
        <v>463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3665</v>
      </c>
      <c r="K80" s="13">
        <f t="shared" si="19"/>
        <v>-41</v>
      </c>
      <c r="L80" s="13">
        <f>VLOOKUP(A:A,[1]TDSheet!$A:$L,12,0)</f>
        <v>700</v>
      </c>
      <c r="M80" s="13">
        <f>VLOOKUP(A:A,[1]TDSheet!$A:$M,13,0)</f>
        <v>900</v>
      </c>
      <c r="N80" s="13">
        <f>VLOOKUP(A:A,[1]TDSheet!$A:$X,24,0)</f>
        <v>700</v>
      </c>
      <c r="O80" s="13"/>
      <c r="P80" s="13"/>
      <c r="Q80" s="13"/>
      <c r="R80" s="13"/>
      <c r="S80" s="13"/>
      <c r="T80" s="13"/>
      <c r="U80" s="15">
        <v>500</v>
      </c>
      <c r="V80" s="15"/>
      <c r="W80" s="13">
        <f t="shared" si="20"/>
        <v>594</v>
      </c>
      <c r="X80" s="15"/>
      <c r="Y80" s="17">
        <f t="shared" si="21"/>
        <v>5.4932659932659931</v>
      </c>
      <c r="Z80" s="13">
        <f t="shared" si="22"/>
        <v>0.77946127946127941</v>
      </c>
      <c r="AA80" s="13">
        <f>VLOOKUP(A:A,[1]TDSheet!$A:$AA,27,0)</f>
        <v>0</v>
      </c>
      <c r="AB80" s="13"/>
      <c r="AC80" s="13"/>
      <c r="AD80" s="13">
        <f>VLOOKUP(A:A,[1]TDSheet!$A:$AD,30,0)</f>
        <v>654</v>
      </c>
      <c r="AE80" s="13">
        <f>VLOOKUP(A:A,[1]TDSheet!$A:$AE,31,0)</f>
        <v>499.8</v>
      </c>
      <c r="AF80" s="13">
        <f>VLOOKUP(A:A,[1]TDSheet!$A:$AF,32,0)</f>
        <v>535</v>
      </c>
      <c r="AG80" s="13">
        <f>VLOOKUP(A:A,[1]TDSheet!$A:$AG,33,0)</f>
        <v>544.79999999999995</v>
      </c>
      <c r="AH80" s="13">
        <f>VLOOKUP(A:A,[3]TDSheet!$A:$D,4,0)</f>
        <v>592</v>
      </c>
      <c r="AI80" s="13">
        <f>VLOOKUP(A:A,[1]TDSheet!$A:$AI,35,0)</f>
        <v>0</v>
      </c>
      <c r="AJ80" s="13">
        <f t="shared" si="23"/>
        <v>200</v>
      </c>
      <c r="AK80" s="13">
        <f t="shared" si="24"/>
        <v>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1461</v>
      </c>
      <c r="D81" s="8">
        <v>4623</v>
      </c>
      <c r="E81" s="8">
        <v>2036</v>
      </c>
      <c r="F81" s="8">
        <v>78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2129</v>
      </c>
      <c r="K81" s="13">
        <f t="shared" si="19"/>
        <v>-93</v>
      </c>
      <c r="L81" s="13">
        <f>VLOOKUP(A:A,[1]TDSheet!$A:$L,12,0)</f>
        <v>600</v>
      </c>
      <c r="M81" s="13">
        <f>VLOOKUP(A:A,[1]TDSheet!$A:$M,13,0)</f>
        <v>900</v>
      </c>
      <c r="N81" s="13">
        <f>VLOOKUP(A:A,[1]TDSheet!$A:$X,24,0)</f>
        <v>400</v>
      </c>
      <c r="O81" s="13"/>
      <c r="P81" s="13"/>
      <c r="Q81" s="13"/>
      <c r="R81" s="13"/>
      <c r="S81" s="13"/>
      <c r="T81" s="13"/>
      <c r="U81" s="15">
        <v>300</v>
      </c>
      <c r="V81" s="15"/>
      <c r="W81" s="13">
        <f t="shared" si="20"/>
        <v>407.2</v>
      </c>
      <c r="X81" s="15"/>
      <c r="Y81" s="17">
        <f t="shared" si="21"/>
        <v>5.5943025540275046</v>
      </c>
      <c r="Z81" s="13">
        <f t="shared" si="22"/>
        <v>0.19155206286836934</v>
      </c>
      <c r="AA81" s="13">
        <f>VLOOKUP(A:A,[1]TDSheet!$A:$AA,27,0)</f>
        <v>0</v>
      </c>
      <c r="AB81" s="13"/>
      <c r="AC81" s="13"/>
      <c r="AD81" s="13">
        <f>VLOOKUP(A:A,[1]TDSheet!$A:$AD,30,0)</f>
        <v>0</v>
      </c>
      <c r="AE81" s="13">
        <f>VLOOKUP(A:A,[1]TDSheet!$A:$AE,31,0)</f>
        <v>383.8</v>
      </c>
      <c r="AF81" s="13">
        <f>VLOOKUP(A:A,[1]TDSheet!$A:$AF,32,0)</f>
        <v>372.6</v>
      </c>
      <c r="AG81" s="13">
        <f>VLOOKUP(A:A,[1]TDSheet!$A:$AG,33,0)</f>
        <v>358.2</v>
      </c>
      <c r="AH81" s="13">
        <f>VLOOKUP(A:A,[3]TDSheet!$A:$D,4,0)</f>
        <v>338</v>
      </c>
      <c r="AI81" s="13">
        <f>VLOOKUP(A:A,[1]TDSheet!$A:$AI,35,0)</f>
        <v>0</v>
      </c>
      <c r="AJ81" s="13">
        <f t="shared" si="23"/>
        <v>120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407.392</v>
      </c>
      <c r="D82" s="8">
        <v>666.10400000000004</v>
      </c>
      <c r="E82" s="8">
        <v>740.04200000000003</v>
      </c>
      <c r="F82" s="8">
        <v>32.82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745.93799999999999</v>
      </c>
      <c r="K82" s="13">
        <f t="shared" si="19"/>
        <v>-5.8959999999999582</v>
      </c>
      <c r="L82" s="13">
        <f>VLOOKUP(A:A,[1]TDSheet!$A:$L,12,0)</f>
        <v>150</v>
      </c>
      <c r="M82" s="13">
        <f>VLOOKUP(A:A,[1]TDSheet!$A:$M,13,0)</f>
        <v>130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5">
        <v>60</v>
      </c>
      <c r="V82" s="15"/>
      <c r="W82" s="13">
        <f t="shared" si="20"/>
        <v>87.147800000000004</v>
      </c>
      <c r="X82" s="15"/>
      <c r="Y82" s="17">
        <f t="shared" si="21"/>
        <v>5.4254955374662348</v>
      </c>
      <c r="Z82" s="13">
        <f t="shared" si="22"/>
        <v>0.37660158948361289</v>
      </c>
      <c r="AA82" s="13">
        <f>VLOOKUP(A:A,[1]TDSheet!$A:$AA,27,0)</f>
        <v>304.303</v>
      </c>
      <c r="AB82" s="13"/>
      <c r="AC82" s="13"/>
      <c r="AD82" s="13">
        <f>VLOOKUP(A:A,[1]TDSheet!$A:$AD,30,0)</f>
        <v>0</v>
      </c>
      <c r="AE82" s="13">
        <f>VLOOKUP(A:A,[1]TDSheet!$A:$AE,31,0)</f>
        <v>85.785799999999995</v>
      </c>
      <c r="AF82" s="13">
        <f>VLOOKUP(A:A,[1]TDSheet!$A:$AF,32,0)</f>
        <v>83.709800000000001</v>
      </c>
      <c r="AG82" s="13">
        <f>VLOOKUP(A:A,[1]TDSheet!$A:$AG,33,0)</f>
        <v>77.596199999999996</v>
      </c>
      <c r="AH82" s="13">
        <f>VLOOKUP(A:A,[3]TDSheet!$A:$D,4,0)</f>
        <v>86.67</v>
      </c>
      <c r="AI82" s="13" t="e">
        <f>VLOOKUP(A:A,[1]TDSheet!$A:$AI,35,0)</f>
        <v>#N/A</v>
      </c>
      <c r="AJ82" s="13">
        <f t="shared" si="23"/>
        <v>60</v>
      </c>
      <c r="AK82" s="13">
        <f t="shared" si="24"/>
        <v>0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273.33499999999998</v>
      </c>
      <c r="D83" s="8">
        <v>484.392</v>
      </c>
      <c r="E83" s="8">
        <v>329.774</v>
      </c>
      <c r="F83" s="8">
        <v>4.423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398.42099999999999</v>
      </c>
      <c r="K83" s="13">
        <f t="shared" si="19"/>
        <v>-68.646999999999991</v>
      </c>
      <c r="L83" s="13">
        <f>VLOOKUP(A:A,[1]TDSheet!$A:$L,12,0)</f>
        <v>160</v>
      </c>
      <c r="M83" s="13">
        <f>VLOOKUP(A:A,[1]TDSheet!$A:$M,13,0)</f>
        <v>120</v>
      </c>
      <c r="N83" s="13">
        <f>VLOOKUP(A:A,[1]TDSheet!$A:$X,24,0)</f>
        <v>70</v>
      </c>
      <c r="O83" s="13"/>
      <c r="P83" s="13"/>
      <c r="Q83" s="13"/>
      <c r="R83" s="13"/>
      <c r="S83" s="13"/>
      <c r="T83" s="13"/>
      <c r="U83" s="15">
        <v>50</v>
      </c>
      <c r="V83" s="15"/>
      <c r="W83" s="13">
        <f t="shared" si="20"/>
        <v>54.2684</v>
      </c>
      <c r="X83" s="15"/>
      <c r="Y83" s="17">
        <f t="shared" si="21"/>
        <v>7.452274251682379</v>
      </c>
      <c r="Z83" s="13">
        <f t="shared" si="22"/>
        <v>8.1502310737003494E-2</v>
      </c>
      <c r="AA83" s="13">
        <f>VLOOKUP(A:A,[1]TDSheet!$A:$AA,27,0)</f>
        <v>58.432000000000002</v>
      </c>
      <c r="AB83" s="13"/>
      <c r="AC83" s="13"/>
      <c r="AD83" s="13">
        <f>VLOOKUP(A:A,[1]TDSheet!$A:$AD,30,0)</f>
        <v>0</v>
      </c>
      <c r="AE83" s="13">
        <f>VLOOKUP(A:A,[1]TDSheet!$A:$AE,31,0)</f>
        <v>56.649600000000007</v>
      </c>
      <c r="AF83" s="13">
        <f>VLOOKUP(A:A,[1]TDSheet!$A:$AF,32,0)</f>
        <v>66.84259999999999</v>
      </c>
      <c r="AG83" s="13">
        <f>VLOOKUP(A:A,[1]TDSheet!$A:$AG,33,0)</f>
        <v>56.207399999999993</v>
      </c>
      <c r="AH83" s="13">
        <f>VLOOKUP(A:A,[3]TDSheet!$A:$D,4,0)</f>
        <v>12.15</v>
      </c>
      <c r="AI83" s="13" t="e">
        <f>VLOOKUP(A:A,[1]TDSheet!$A:$AI,35,0)</f>
        <v>#N/A</v>
      </c>
      <c r="AJ83" s="13">
        <f t="shared" si="23"/>
        <v>50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517.66300000000001</v>
      </c>
      <c r="D84" s="8">
        <v>885.56299999999999</v>
      </c>
      <c r="E84" s="8">
        <v>902.56100000000004</v>
      </c>
      <c r="F84" s="8">
        <v>91.186999999999998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924.28899999999999</v>
      </c>
      <c r="K84" s="13">
        <f t="shared" si="19"/>
        <v>-21.727999999999952</v>
      </c>
      <c r="L84" s="13">
        <f>VLOOKUP(A:A,[1]TDSheet!$A:$L,12,0)</f>
        <v>140</v>
      </c>
      <c r="M84" s="13">
        <f>VLOOKUP(A:A,[1]TDSheet!$A:$M,13,0)</f>
        <v>250</v>
      </c>
      <c r="N84" s="13">
        <f>VLOOKUP(A:A,[1]TDSheet!$A:$X,24,0)</f>
        <v>150</v>
      </c>
      <c r="O84" s="13"/>
      <c r="P84" s="13"/>
      <c r="Q84" s="13"/>
      <c r="R84" s="13"/>
      <c r="S84" s="13"/>
      <c r="T84" s="13"/>
      <c r="U84" s="15">
        <v>80</v>
      </c>
      <c r="V84" s="15"/>
      <c r="W84" s="13">
        <f t="shared" si="20"/>
        <v>128.80000000000001</v>
      </c>
      <c r="X84" s="15"/>
      <c r="Y84" s="17">
        <f t="shared" si="21"/>
        <v>5.5216381987577634</v>
      </c>
      <c r="Z84" s="13">
        <f t="shared" si="22"/>
        <v>0.70797360248447194</v>
      </c>
      <c r="AA84" s="13">
        <f>VLOOKUP(A:A,[1]TDSheet!$A:$AA,27,0)</f>
        <v>258.56099999999998</v>
      </c>
      <c r="AB84" s="13"/>
      <c r="AC84" s="13"/>
      <c r="AD84" s="13">
        <f>VLOOKUP(A:A,[1]TDSheet!$A:$AD,30,0)</f>
        <v>0</v>
      </c>
      <c r="AE84" s="13">
        <f>VLOOKUP(A:A,[1]TDSheet!$A:$AE,31,0)</f>
        <v>106.52979999999999</v>
      </c>
      <c r="AF84" s="13">
        <f>VLOOKUP(A:A,[1]TDSheet!$A:$AF,32,0)</f>
        <v>117.55760000000001</v>
      </c>
      <c r="AG84" s="13">
        <f>VLOOKUP(A:A,[1]TDSheet!$A:$AG,33,0)</f>
        <v>108.9256</v>
      </c>
      <c r="AH84" s="13">
        <f>VLOOKUP(A:A,[3]TDSheet!$A:$D,4,0)</f>
        <v>99.63</v>
      </c>
      <c r="AI84" s="13" t="e">
        <f>VLOOKUP(A:A,[1]TDSheet!$A:$AI,35,0)</f>
        <v>#N/A</v>
      </c>
      <c r="AJ84" s="13">
        <f t="shared" si="23"/>
        <v>80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375.00700000000001</v>
      </c>
      <c r="D85" s="8">
        <v>700.25</v>
      </c>
      <c r="E85" s="8">
        <v>768.53899999999999</v>
      </c>
      <c r="F85" s="8">
        <v>126.59099999999999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776.82</v>
      </c>
      <c r="K85" s="13">
        <f t="shared" si="19"/>
        <v>-8.2810000000000628</v>
      </c>
      <c r="L85" s="13">
        <f>VLOOKUP(A:A,[1]TDSheet!$A:$L,12,0)</f>
        <v>90</v>
      </c>
      <c r="M85" s="13">
        <f>VLOOKUP(A:A,[1]TDSheet!$A:$M,13,0)</f>
        <v>100</v>
      </c>
      <c r="N85" s="13">
        <f>VLOOKUP(A:A,[1]TDSheet!$A:$X,24,0)</f>
        <v>130</v>
      </c>
      <c r="O85" s="13"/>
      <c r="P85" s="13"/>
      <c r="Q85" s="13"/>
      <c r="R85" s="13"/>
      <c r="S85" s="13"/>
      <c r="T85" s="13"/>
      <c r="U85" s="15">
        <v>120</v>
      </c>
      <c r="V85" s="15"/>
      <c r="W85" s="13">
        <f t="shared" si="20"/>
        <v>102.5394</v>
      </c>
      <c r="X85" s="15"/>
      <c r="Y85" s="17">
        <f t="shared" si="21"/>
        <v>5.5255930890955085</v>
      </c>
      <c r="Z85" s="13">
        <f t="shared" si="22"/>
        <v>1.2345595936781373</v>
      </c>
      <c r="AA85" s="13">
        <f>VLOOKUP(A:A,[1]TDSheet!$A:$AA,27,0)</f>
        <v>255.84200000000001</v>
      </c>
      <c r="AB85" s="13"/>
      <c r="AC85" s="13"/>
      <c r="AD85" s="13">
        <f>VLOOKUP(A:A,[1]TDSheet!$A:$AD,30,0)</f>
        <v>0</v>
      </c>
      <c r="AE85" s="13">
        <f>VLOOKUP(A:A,[1]TDSheet!$A:$AE,31,0)</f>
        <v>79.914599999999993</v>
      </c>
      <c r="AF85" s="13">
        <f>VLOOKUP(A:A,[1]TDSheet!$A:$AF,32,0)</f>
        <v>90.383999999999986</v>
      </c>
      <c r="AG85" s="13">
        <f>VLOOKUP(A:A,[1]TDSheet!$A:$AG,33,0)</f>
        <v>90.386200000000002</v>
      </c>
      <c r="AH85" s="13">
        <f>VLOOKUP(A:A,[3]TDSheet!$A:$D,4,0)</f>
        <v>106.92</v>
      </c>
      <c r="AI85" s="13" t="e">
        <f>VLOOKUP(A:A,[1]TDSheet!$A:$AI,35,0)</f>
        <v>#N/A</v>
      </c>
      <c r="AJ85" s="13">
        <f t="shared" si="23"/>
        <v>120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82</v>
      </c>
      <c r="D86" s="8">
        <v>63</v>
      </c>
      <c r="E86" s="8">
        <v>62</v>
      </c>
      <c r="F86" s="8">
        <v>45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68</v>
      </c>
      <c r="K86" s="13">
        <f t="shared" si="19"/>
        <v>-6</v>
      </c>
      <c r="L86" s="13">
        <f>VLOOKUP(A:A,[1]TDSheet!$A:$L,12,0)</f>
        <v>20</v>
      </c>
      <c r="M86" s="13">
        <f>VLOOKUP(A:A,[1]TDSheet!$A:$M,13,0)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5"/>
      <c r="V86" s="15"/>
      <c r="W86" s="13">
        <f t="shared" si="20"/>
        <v>12.4</v>
      </c>
      <c r="X86" s="15"/>
      <c r="Y86" s="17">
        <f t="shared" si="21"/>
        <v>5.241935483870968</v>
      </c>
      <c r="Z86" s="13">
        <f t="shared" si="22"/>
        <v>3.629032258064516</v>
      </c>
      <c r="AA86" s="13">
        <f>VLOOKUP(A:A,[1]TDSheet!$A:$AA,27,0)</f>
        <v>0</v>
      </c>
      <c r="AB86" s="13"/>
      <c r="AC86" s="13"/>
      <c r="AD86" s="13">
        <f>VLOOKUP(A:A,[1]TDSheet!$A:$AD,30,0)</f>
        <v>0</v>
      </c>
      <c r="AE86" s="13">
        <f>VLOOKUP(A:A,[1]TDSheet!$A:$AE,31,0)</f>
        <v>13.2</v>
      </c>
      <c r="AF86" s="13">
        <f>VLOOKUP(A:A,[1]TDSheet!$A:$AF,32,0)</f>
        <v>16.8</v>
      </c>
      <c r="AG86" s="13">
        <f>VLOOKUP(A:A,[1]TDSheet!$A:$AG,33,0)</f>
        <v>14.4</v>
      </c>
      <c r="AH86" s="13">
        <f>VLOOKUP(A:A,[3]TDSheet!$A:$D,4,0)</f>
        <v>7</v>
      </c>
      <c r="AI86" s="13" t="str">
        <f>VLOOKUP(A:A,[1]TDSheet!$A:$AI,35,0)</f>
        <v>ф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79</v>
      </c>
      <c r="D87" s="8">
        <v>145</v>
      </c>
      <c r="E87" s="8">
        <v>143</v>
      </c>
      <c r="F87" s="8">
        <v>44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154</v>
      </c>
      <c r="K87" s="13">
        <f t="shared" si="19"/>
        <v>-11</v>
      </c>
      <c r="L87" s="13">
        <f>VLOOKUP(A:A,[1]TDSheet!$A:$L,12,0)</f>
        <v>30</v>
      </c>
      <c r="M87" s="13">
        <f>VLOOKUP(A:A,[1]TDSheet!$A:$M,13,0)</f>
        <v>50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5">
        <v>40</v>
      </c>
      <c r="V87" s="15"/>
      <c r="W87" s="13">
        <f t="shared" si="20"/>
        <v>28.6</v>
      </c>
      <c r="X87" s="15"/>
      <c r="Y87" s="17">
        <f t="shared" si="21"/>
        <v>5.7342657342657342</v>
      </c>
      <c r="Z87" s="13">
        <f t="shared" si="22"/>
        <v>1.5384615384615383</v>
      </c>
      <c r="AA87" s="13">
        <f>VLOOKUP(A:A,[1]TDSheet!$A:$AA,27,0)</f>
        <v>0</v>
      </c>
      <c r="AB87" s="13"/>
      <c r="AC87" s="13"/>
      <c r="AD87" s="13">
        <f>VLOOKUP(A:A,[1]TDSheet!$A:$AD,30,0)</f>
        <v>0</v>
      </c>
      <c r="AE87" s="13">
        <f>VLOOKUP(A:A,[1]TDSheet!$A:$AE,31,0)</f>
        <v>26.6</v>
      </c>
      <c r="AF87" s="13">
        <f>VLOOKUP(A:A,[1]TDSheet!$A:$AF,32,0)</f>
        <v>23.4</v>
      </c>
      <c r="AG87" s="13">
        <f>VLOOKUP(A:A,[1]TDSheet!$A:$AG,33,0)</f>
        <v>26.8</v>
      </c>
      <c r="AH87" s="13">
        <f>VLOOKUP(A:A,[3]TDSheet!$A:$D,4,0)</f>
        <v>42</v>
      </c>
      <c r="AI87" s="13" t="str">
        <f>VLOOKUP(A:A,[1]TDSheet!$A:$AI,35,0)</f>
        <v>ф</v>
      </c>
      <c r="AJ87" s="13">
        <f t="shared" si="23"/>
        <v>24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81</v>
      </c>
      <c r="D88" s="8">
        <v>194</v>
      </c>
      <c r="E88" s="8">
        <v>188</v>
      </c>
      <c r="F88" s="8">
        <v>54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216</v>
      </c>
      <c r="K88" s="13">
        <f t="shared" si="19"/>
        <v>-28</v>
      </c>
      <c r="L88" s="13">
        <f>VLOOKUP(A:A,[1]TDSheet!$A:$L,12,0)</f>
        <v>80</v>
      </c>
      <c r="M88" s="13">
        <f>VLOOKUP(A:A,[1]TDSheet!$A:$M,13,0)</f>
        <v>20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5">
        <v>50</v>
      </c>
      <c r="V88" s="15"/>
      <c r="W88" s="13">
        <f t="shared" si="20"/>
        <v>37.6</v>
      </c>
      <c r="X88" s="15"/>
      <c r="Y88" s="17">
        <f t="shared" si="21"/>
        <v>5.4255319148936172</v>
      </c>
      <c r="Z88" s="13">
        <f t="shared" si="22"/>
        <v>1.4361702127659575</v>
      </c>
      <c r="AA88" s="13">
        <f>VLOOKUP(A:A,[1]TDSheet!$A:$AA,27,0)</f>
        <v>0</v>
      </c>
      <c r="AB88" s="13"/>
      <c r="AC88" s="13"/>
      <c r="AD88" s="13">
        <f>VLOOKUP(A:A,[1]TDSheet!$A:$AD,30,0)</f>
        <v>0</v>
      </c>
      <c r="AE88" s="13">
        <f>VLOOKUP(A:A,[1]TDSheet!$A:$AE,31,0)</f>
        <v>39.799999999999997</v>
      </c>
      <c r="AF88" s="13">
        <f>VLOOKUP(A:A,[1]TDSheet!$A:$AF,32,0)</f>
        <v>32</v>
      </c>
      <c r="AG88" s="13">
        <f>VLOOKUP(A:A,[1]TDSheet!$A:$AG,33,0)</f>
        <v>41</v>
      </c>
      <c r="AH88" s="13">
        <f>VLOOKUP(A:A,[3]TDSheet!$A:$D,4,0)</f>
        <v>54</v>
      </c>
      <c r="AI88" s="13" t="str">
        <f>VLOOKUP(A:A,[1]TDSheet!$A:$AI,35,0)</f>
        <v>ф</v>
      </c>
      <c r="AJ88" s="13">
        <f t="shared" si="23"/>
        <v>30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206.26900000000001</v>
      </c>
      <c r="D89" s="8">
        <v>312.75099999999998</v>
      </c>
      <c r="E89" s="8">
        <v>198.346</v>
      </c>
      <c r="F89" s="8">
        <v>9.3239999999999998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238.72399999999999</v>
      </c>
      <c r="K89" s="13">
        <f t="shared" si="19"/>
        <v>-40.377999999999986</v>
      </c>
      <c r="L89" s="13">
        <f>VLOOKUP(A:A,[1]TDSheet!$A:$L,12,0)</f>
        <v>90</v>
      </c>
      <c r="M89" s="13">
        <f>VLOOKUP(A:A,[1]TDSheet!$A:$M,13,0)</f>
        <v>80</v>
      </c>
      <c r="N89" s="13">
        <f>VLOOKUP(A:A,[1]TDSheet!$A:$X,24,0)</f>
        <v>80</v>
      </c>
      <c r="O89" s="13"/>
      <c r="P89" s="13"/>
      <c r="Q89" s="13"/>
      <c r="R89" s="13"/>
      <c r="S89" s="13"/>
      <c r="T89" s="13"/>
      <c r="U89" s="15">
        <v>30</v>
      </c>
      <c r="V89" s="15"/>
      <c r="W89" s="13">
        <f t="shared" si="20"/>
        <v>39.669200000000004</v>
      </c>
      <c r="X89" s="15"/>
      <c r="Y89" s="17">
        <f t="shared" si="21"/>
        <v>7.2934165549090979</v>
      </c>
      <c r="Z89" s="13">
        <f t="shared" si="22"/>
        <v>0.23504381232795213</v>
      </c>
      <c r="AA89" s="13">
        <f>VLOOKUP(A:A,[1]TDSheet!$A:$AA,27,0)</f>
        <v>0</v>
      </c>
      <c r="AB89" s="13"/>
      <c r="AC89" s="13"/>
      <c r="AD89" s="13">
        <f>VLOOKUP(A:A,[1]TDSheet!$A:$AD,30,0)</f>
        <v>0</v>
      </c>
      <c r="AE89" s="13">
        <f>VLOOKUP(A:A,[1]TDSheet!$A:$AE,31,0)</f>
        <v>41.373599999999996</v>
      </c>
      <c r="AF89" s="13">
        <f>VLOOKUP(A:A,[1]TDSheet!$A:$AF,32,0)</f>
        <v>50.169599999999996</v>
      </c>
      <c r="AG89" s="13">
        <f>VLOOKUP(A:A,[1]TDSheet!$A:$AG,33,0)</f>
        <v>41.051400000000001</v>
      </c>
      <c r="AH89" s="13">
        <f>VLOOKUP(A:A,[3]TDSheet!$A:$D,4,0)</f>
        <v>5.2640000000000002</v>
      </c>
      <c r="AI89" s="13">
        <f>VLOOKUP(A:A,[1]TDSheet!$A:$AI,35,0)</f>
        <v>0</v>
      </c>
      <c r="AJ89" s="13">
        <f t="shared" si="23"/>
        <v>30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96.581000000000003</v>
      </c>
      <c r="D90" s="8">
        <v>4.05</v>
      </c>
      <c r="E90" s="8">
        <v>66.150000000000006</v>
      </c>
      <c r="F90" s="8">
        <v>30.431000000000001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69.801000000000002</v>
      </c>
      <c r="K90" s="13">
        <f t="shared" si="19"/>
        <v>-3.6509999999999962</v>
      </c>
      <c r="L90" s="13">
        <f>VLOOKUP(A:A,[1]TDSheet!$A:$L,12,0)</f>
        <v>0</v>
      </c>
      <c r="M90" s="13">
        <f>VLOOKUP(A:A,[1]TDSheet!$A:$M,13,0)</f>
        <v>20</v>
      </c>
      <c r="N90" s="13">
        <f>VLOOKUP(A:A,[1]TDSheet!$A:$X,24,0)</f>
        <v>20</v>
      </c>
      <c r="O90" s="13"/>
      <c r="P90" s="13"/>
      <c r="Q90" s="13"/>
      <c r="R90" s="13"/>
      <c r="S90" s="13"/>
      <c r="T90" s="13"/>
      <c r="U90" s="15"/>
      <c r="V90" s="15"/>
      <c r="W90" s="13">
        <f t="shared" si="20"/>
        <v>13.23</v>
      </c>
      <c r="X90" s="15"/>
      <c r="Y90" s="17">
        <f t="shared" si="21"/>
        <v>5.3235827664399089</v>
      </c>
      <c r="Z90" s="13">
        <f t="shared" si="22"/>
        <v>2.3001511715797429</v>
      </c>
      <c r="AA90" s="13">
        <f>VLOOKUP(A:A,[1]TDSheet!$A:$AA,27,0)</f>
        <v>0</v>
      </c>
      <c r="AB90" s="13"/>
      <c r="AC90" s="13"/>
      <c r="AD90" s="13">
        <f>VLOOKUP(A:A,[1]TDSheet!$A:$AD,30,0)</f>
        <v>0</v>
      </c>
      <c r="AE90" s="13">
        <f>VLOOKUP(A:A,[1]TDSheet!$A:$AE,31,0)</f>
        <v>14.2606</v>
      </c>
      <c r="AF90" s="13">
        <f>VLOOKUP(A:A,[1]TDSheet!$A:$AF,32,0)</f>
        <v>7.5436000000000005</v>
      </c>
      <c r="AG90" s="13">
        <f>VLOOKUP(A:A,[1]TDSheet!$A:$AG,33,0)</f>
        <v>10.26</v>
      </c>
      <c r="AH90" s="13">
        <f>VLOOKUP(A:A,[3]TDSheet!$A:$D,4,0)</f>
        <v>8.1</v>
      </c>
      <c r="AI90" s="13">
        <f>VLOOKUP(A:A,[1]TDSheet!$A:$AI,35,0)</f>
        <v>0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204</v>
      </c>
      <c r="D91" s="8">
        <v>362</v>
      </c>
      <c r="E91" s="8">
        <v>295</v>
      </c>
      <c r="F91" s="8">
        <v>122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363</v>
      </c>
      <c r="K91" s="13">
        <f t="shared" si="19"/>
        <v>-68</v>
      </c>
      <c r="L91" s="13">
        <f>VLOOKUP(A:A,[1]TDSheet!$A:$L,12,0)</f>
        <v>170</v>
      </c>
      <c r="M91" s="13">
        <f>VLOOKUP(A:A,[1]TDSheet!$A:$M,13,0)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5">
        <v>40</v>
      </c>
      <c r="V91" s="15"/>
      <c r="W91" s="13">
        <f t="shared" si="20"/>
        <v>59</v>
      </c>
      <c r="X91" s="15"/>
      <c r="Y91" s="17">
        <f t="shared" si="21"/>
        <v>5.6271186440677967</v>
      </c>
      <c r="Z91" s="13">
        <f t="shared" si="22"/>
        <v>2.0677966101694913</v>
      </c>
      <c r="AA91" s="13">
        <f>VLOOKUP(A:A,[1]TDSheet!$A:$AA,27,0)</f>
        <v>0</v>
      </c>
      <c r="AB91" s="13"/>
      <c r="AC91" s="13"/>
      <c r="AD91" s="13">
        <f>VLOOKUP(A:A,[1]TDSheet!$A:$AD,30,0)</f>
        <v>0</v>
      </c>
      <c r="AE91" s="13">
        <f>VLOOKUP(A:A,[1]TDSheet!$A:$AE,31,0)</f>
        <v>75.599999999999994</v>
      </c>
      <c r="AF91" s="13">
        <f>VLOOKUP(A:A,[1]TDSheet!$A:$AF,32,0)</f>
        <v>66</v>
      </c>
      <c r="AG91" s="13">
        <f>VLOOKUP(A:A,[1]TDSheet!$A:$AG,33,0)</f>
        <v>75.8</v>
      </c>
      <c r="AH91" s="13">
        <f>VLOOKUP(A:A,[3]TDSheet!$A:$D,4,0)</f>
        <v>63</v>
      </c>
      <c r="AI91" s="13" t="str">
        <f>VLOOKUP(A:A,[1]TDSheet!$A:$AI,35,0)</f>
        <v>ф</v>
      </c>
      <c r="AJ91" s="13">
        <f t="shared" si="23"/>
        <v>24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176</v>
      </c>
      <c r="D92" s="8">
        <v>432</v>
      </c>
      <c r="E92" s="8">
        <v>381</v>
      </c>
      <c r="F92" s="8">
        <v>81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404</v>
      </c>
      <c r="K92" s="13">
        <f t="shared" si="19"/>
        <v>-23</v>
      </c>
      <c r="L92" s="13">
        <f>VLOOKUP(A:A,[1]TDSheet!$A:$L,12,0)</f>
        <v>170</v>
      </c>
      <c r="M92" s="13">
        <f>VLOOKUP(A:A,[1]TDSheet!$A:$M,13,0)</f>
        <v>40</v>
      </c>
      <c r="N92" s="13">
        <f>VLOOKUP(A:A,[1]TDSheet!$A:$X,24,0)</f>
        <v>60</v>
      </c>
      <c r="O92" s="13"/>
      <c r="P92" s="13"/>
      <c r="Q92" s="13"/>
      <c r="R92" s="13"/>
      <c r="S92" s="13"/>
      <c r="T92" s="13"/>
      <c r="U92" s="15">
        <v>60</v>
      </c>
      <c r="V92" s="15"/>
      <c r="W92" s="13">
        <f t="shared" si="20"/>
        <v>76.2</v>
      </c>
      <c r="X92" s="15"/>
      <c r="Y92" s="17">
        <f t="shared" si="21"/>
        <v>5.393700787401575</v>
      </c>
      <c r="Z92" s="13">
        <f t="shared" si="22"/>
        <v>1.0629921259842519</v>
      </c>
      <c r="AA92" s="13">
        <f>VLOOKUP(A:A,[1]TDSheet!$A:$AA,27,0)</f>
        <v>0</v>
      </c>
      <c r="AB92" s="13"/>
      <c r="AC92" s="13"/>
      <c r="AD92" s="13">
        <f>VLOOKUP(A:A,[1]TDSheet!$A:$AD,30,0)</f>
        <v>0</v>
      </c>
      <c r="AE92" s="13">
        <f>VLOOKUP(A:A,[1]TDSheet!$A:$AE,31,0)</f>
        <v>90.4</v>
      </c>
      <c r="AF92" s="13">
        <f>VLOOKUP(A:A,[1]TDSheet!$A:$AF,32,0)</f>
        <v>62</v>
      </c>
      <c r="AG92" s="13">
        <f>VLOOKUP(A:A,[1]TDSheet!$A:$AG,33,0)</f>
        <v>80.400000000000006</v>
      </c>
      <c r="AH92" s="13">
        <f>VLOOKUP(A:A,[3]TDSheet!$A:$D,4,0)</f>
        <v>75</v>
      </c>
      <c r="AI92" s="13" t="str">
        <f>VLOOKUP(A:A,[1]TDSheet!$A:$AI,35,0)</f>
        <v>ф</v>
      </c>
      <c r="AJ92" s="13">
        <f t="shared" si="23"/>
        <v>36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1207</v>
      </c>
      <c r="D93" s="8">
        <v>3898</v>
      </c>
      <c r="E93" s="8">
        <v>1601</v>
      </c>
      <c r="F93" s="8">
        <v>698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1689</v>
      </c>
      <c r="K93" s="13">
        <f t="shared" si="19"/>
        <v>-88</v>
      </c>
      <c r="L93" s="13">
        <f>VLOOKUP(A:A,[1]TDSheet!$A:$L,12,0)</f>
        <v>300</v>
      </c>
      <c r="M93" s="13">
        <f>VLOOKUP(A:A,[1]TDSheet!$A:$M,13,0)</f>
        <v>0</v>
      </c>
      <c r="N93" s="13">
        <f>VLOOKUP(A:A,[1]TDSheet!$A:$X,24,0)</f>
        <v>300</v>
      </c>
      <c r="O93" s="13"/>
      <c r="P93" s="13"/>
      <c r="Q93" s="13"/>
      <c r="R93" s="13"/>
      <c r="S93" s="13"/>
      <c r="T93" s="13"/>
      <c r="U93" s="15">
        <v>400</v>
      </c>
      <c r="V93" s="15"/>
      <c r="W93" s="13">
        <f t="shared" si="20"/>
        <v>320.2</v>
      </c>
      <c r="X93" s="15"/>
      <c r="Y93" s="17">
        <f t="shared" si="21"/>
        <v>5.3029356652092448</v>
      </c>
      <c r="Z93" s="13">
        <f t="shared" si="22"/>
        <v>2.179887570268582</v>
      </c>
      <c r="AA93" s="13">
        <f>VLOOKUP(A:A,[1]TDSheet!$A:$AA,27,0)</f>
        <v>0</v>
      </c>
      <c r="AB93" s="13"/>
      <c r="AC93" s="13"/>
      <c r="AD93" s="13">
        <f>VLOOKUP(A:A,[1]TDSheet!$A:$AD,30,0)</f>
        <v>0</v>
      </c>
      <c r="AE93" s="13">
        <f>VLOOKUP(A:A,[1]TDSheet!$A:$AE,31,0)</f>
        <v>356.4</v>
      </c>
      <c r="AF93" s="13">
        <f>VLOOKUP(A:A,[1]TDSheet!$A:$AF,32,0)</f>
        <v>323.60000000000002</v>
      </c>
      <c r="AG93" s="13">
        <f>VLOOKUP(A:A,[1]TDSheet!$A:$AG,33,0)</f>
        <v>322.2</v>
      </c>
      <c r="AH93" s="13">
        <f>VLOOKUP(A:A,[3]TDSheet!$A:$D,4,0)</f>
        <v>363</v>
      </c>
      <c r="AI93" s="13">
        <f>VLOOKUP(A:A,[1]TDSheet!$A:$AI,35,0)</f>
        <v>0</v>
      </c>
      <c r="AJ93" s="13">
        <f t="shared" si="23"/>
        <v>112.00000000000001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867</v>
      </c>
      <c r="D94" s="8">
        <v>433</v>
      </c>
      <c r="E94" s="8">
        <v>488</v>
      </c>
      <c r="F94" s="8">
        <v>580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502</v>
      </c>
      <c r="K94" s="13">
        <f t="shared" si="19"/>
        <v>-14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5"/>
      <c r="V94" s="15"/>
      <c r="W94" s="13">
        <f t="shared" si="20"/>
        <v>97.6</v>
      </c>
      <c r="X94" s="15"/>
      <c r="Y94" s="17">
        <f t="shared" si="21"/>
        <v>5.9426229508196728</v>
      </c>
      <c r="Z94" s="13">
        <f t="shared" si="22"/>
        <v>5.9426229508196728</v>
      </c>
      <c r="AA94" s="13">
        <f>VLOOKUP(A:A,[1]TDSheet!$A:$AA,27,0)</f>
        <v>0</v>
      </c>
      <c r="AB94" s="13"/>
      <c r="AC94" s="13"/>
      <c r="AD94" s="13">
        <f>VLOOKUP(A:A,[1]TDSheet!$A:$AD,30,0)</f>
        <v>0</v>
      </c>
      <c r="AE94" s="13">
        <f>VLOOKUP(A:A,[1]TDSheet!$A:$AE,31,0)</f>
        <v>68</v>
      </c>
      <c r="AF94" s="13">
        <f>VLOOKUP(A:A,[1]TDSheet!$A:$AF,32,0)</f>
        <v>113.4</v>
      </c>
      <c r="AG94" s="13">
        <f>VLOOKUP(A:A,[1]TDSheet!$A:$AG,33,0)</f>
        <v>79.400000000000006</v>
      </c>
      <c r="AH94" s="13">
        <f>VLOOKUP(A:A,[3]TDSheet!$A:$D,4,0)</f>
        <v>98</v>
      </c>
      <c r="AI94" s="13" t="str">
        <f>VLOOKUP(A:A,[1]TDSheet!$A:$AI,35,0)</f>
        <v>Паша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465</v>
      </c>
      <c r="D95" s="8">
        <v>469</v>
      </c>
      <c r="E95" s="8">
        <v>646</v>
      </c>
      <c r="F95" s="8">
        <v>196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662</v>
      </c>
      <c r="K95" s="13">
        <f t="shared" si="19"/>
        <v>-16</v>
      </c>
      <c r="L95" s="13">
        <f>VLOOKUP(A:A,[1]TDSheet!$A:$L,12,0)</f>
        <v>170</v>
      </c>
      <c r="M95" s="13">
        <f>VLOOKUP(A:A,[1]TDSheet!$A:$M,13,0)</f>
        <v>70</v>
      </c>
      <c r="N95" s="13">
        <f>VLOOKUP(A:A,[1]TDSheet!$A:$X,24,0)</f>
        <v>140</v>
      </c>
      <c r="O95" s="13"/>
      <c r="P95" s="13"/>
      <c r="Q95" s="13"/>
      <c r="R95" s="13"/>
      <c r="S95" s="13"/>
      <c r="T95" s="13"/>
      <c r="U95" s="15">
        <v>130</v>
      </c>
      <c r="V95" s="15"/>
      <c r="W95" s="13">
        <f t="shared" si="20"/>
        <v>129.19999999999999</v>
      </c>
      <c r="X95" s="15"/>
      <c r="Y95" s="17">
        <f t="shared" si="21"/>
        <v>5.4643962848297223</v>
      </c>
      <c r="Z95" s="13">
        <f t="shared" si="22"/>
        <v>1.51702786377709</v>
      </c>
      <c r="AA95" s="13">
        <f>VLOOKUP(A:A,[1]TDSheet!$A:$AA,27,0)</f>
        <v>0</v>
      </c>
      <c r="AB95" s="13"/>
      <c r="AC95" s="13"/>
      <c r="AD95" s="13">
        <f>VLOOKUP(A:A,[1]TDSheet!$A:$AD,30,0)</f>
        <v>0</v>
      </c>
      <c r="AE95" s="13">
        <f>VLOOKUP(A:A,[1]TDSheet!$A:$AE,31,0)</f>
        <v>107.2</v>
      </c>
      <c r="AF95" s="13">
        <f>VLOOKUP(A:A,[1]TDSheet!$A:$AF,32,0)</f>
        <v>133.6</v>
      </c>
      <c r="AG95" s="13">
        <f>VLOOKUP(A:A,[1]TDSheet!$A:$AG,33,0)</f>
        <v>126.2</v>
      </c>
      <c r="AH95" s="13">
        <f>VLOOKUP(A:A,[3]TDSheet!$A:$D,4,0)</f>
        <v>130</v>
      </c>
      <c r="AI95" s="13" t="str">
        <f>VLOOKUP(A:A,[1]TDSheet!$A:$AI,35,0)</f>
        <v>Паша</v>
      </c>
      <c r="AJ95" s="13">
        <f t="shared" si="23"/>
        <v>42.9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543</v>
      </c>
      <c r="D96" s="8">
        <v>260</v>
      </c>
      <c r="E96" s="8">
        <v>380</v>
      </c>
      <c r="F96" s="8">
        <v>267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394</v>
      </c>
      <c r="K96" s="13">
        <f t="shared" si="19"/>
        <v>-14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VLOOKUP(A:A,[1]TDSheet!$A:$X,24,0)</f>
        <v>80</v>
      </c>
      <c r="O96" s="13"/>
      <c r="P96" s="13"/>
      <c r="Q96" s="13"/>
      <c r="R96" s="13"/>
      <c r="S96" s="13"/>
      <c r="T96" s="13"/>
      <c r="U96" s="15">
        <v>70</v>
      </c>
      <c r="V96" s="15"/>
      <c r="W96" s="13">
        <f t="shared" si="20"/>
        <v>76</v>
      </c>
      <c r="X96" s="15"/>
      <c r="Y96" s="17">
        <f t="shared" si="21"/>
        <v>5.4868421052631575</v>
      </c>
      <c r="Z96" s="13">
        <f t="shared" si="22"/>
        <v>3.513157894736842</v>
      </c>
      <c r="AA96" s="13">
        <f>VLOOKUP(A:A,[1]TDSheet!$A:$AA,27,0)</f>
        <v>0</v>
      </c>
      <c r="AB96" s="13"/>
      <c r="AC96" s="13"/>
      <c r="AD96" s="13">
        <f>VLOOKUP(A:A,[1]TDSheet!$A:$AD,30,0)</f>
        <v>0</v>
      </c>
      <c r="AE96" s="13">
        <f>VLOOKUP(A:A,[1]TDSheet!$A:$AE,31,0)</f>
        <v>57.6</v>
      </c>
      <c r="AF96" s="13">
        <f>VLOOKUP(A:A,[1]TDSheet!$A:$AF,32,0)</f>
        <v>87</v>
      </c>
      <c r="AG96" s="13">
        <f>VLOOKUP(A:A,[1]TDSheet!$A:$AG,33,0)</f>
        <v>71.2</v>
      </c>
      <c r="AH96" s="13">
        <f>VLOOKUP(A:A,[3]TDSheet!$A:$D,4,0)</f>
        <v>82</v>
      </c>
      <c r="AI96" s="13" t="str">
        <f>VLOOKUP(A:A,[1]TDSheet!$A:$AI,35,0)</f>
        <v>Паша</v>
      </c>
      <c r="AJ96" s="13">
        <f t="shared" si="23"/>
        <v>24.5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214</v>
      </c>
      <c r="D97" s="8">
        <v>104</v>
      </c>
      <c r="E97" s="8">
        <v>254</v>
      </c>
      <c r="F97" s="8">
        <v>-3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373</v>
      </c>
      <c r="K97" s="13">
        <f t="shared" si="19"/>
        <v>-119</v>
      </c>
      <c r="L97" s="13">
        <f>VLOOKUP(A:A,[1]TDSheet!$A:$L,12,0)</f>
        <v>180</v>
      </c>
      <c r="M97" s="13">
        <f>VLOOKUP(A:A,[1]TDSheet!$A:$M,13,0)</f>
        <v>100</v>
      </c>
      <c r="N97" s="13">
        <f>VLOOKUP(A:A,[1]TDSheet!$A:$X,24,0)</f>
        <v>40</v>
      </c>
      <c r="O97" s="13"/>
      <c r="P97" s="13"/>
      <c r="Q97" s="13"/>
      <c r="R97" s="13"/>
      <c r="S97" s="13"/>
      <c r="T97" s="13"/>
      <c r="U97" s="15">
        <v>70</v>
      </c>
      <c r="V97" s="15"/>
      <c r="W97" s="13">
        <f t="shared" si="20"/>
        <v>50.8</v>
      </c>
      <c r="X97" s="15"/>
      <c r="Y97" s="17">
        <f t="shared" si="21"/>
        <v>7.6181102362204731</v>
      </c>
      <c r="Z97" s="13">
        <f t="shared" si="22"/>
        <v>-5.9055118110236227E-2</v>
      </c>
      <c r="AA97" s="13">
        <f>VLOOKUP(A:A,[1]TDSheet!$A:$AA,27,0)</f>
        <v>0</v>
      </c>
      <c r="AB97" s="13"/>
      <c r="AC97" s="13"/>
      <c r="AD97" s="13">
        <f>VLOOKUP(A:A,[1]TDSheet!$A:$AD,30,0)</f>
        <v>0</v>
      </c>
      <c r="AE97" s="13">
        <f>VLOOKUP(A:A,[1]TDSheet!$A:$AE,31,0)</f>
        <v>54</v>
      </c>
      <c r="AF97" s="13">
        <f>VLOOKUP(A:A,[1]TDSheet!$A:$AF,32,0)</f>
        <v>55</v>
      </c>
      <c r="AG97" s="13">
        <f>VLOOKUP(A:A,[1]TDSheet!$A:$AG,33,0)</f>
        <v>55.2</v>
      </c>
      <c r="AH97" s="13">
        <f>VLOOKUP(A:A,[3]TDSheet!$A:$D,4,0)</f>
        <v>44</v>
      </c>
      <c r="AI97" s="13" t="e">
        <f>VLOOKUP(A:A,[1]TDSheet!$A:$AI,35,0)</f>
        <v>#N/A</v>
      </c>
      <c r="AJ97" s="13">
        <f t="shared" si="23"/>
        <v>23.1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2441</v>
      </c>
      <c r="D98" s="8">
        <v>4347</v>
      </c>
      <c r="E98" s="8">
        <v>4308</v>
      </c>
      <c r="F98" s="8">
        <v>688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4304</v>
      </c>
      <c r="K98" s="13">
        <f t="shared" si="19"/>
        <v>4</v>
      </c>
      <c r="L98" s="13">
        <f>VLOOKUP(A:A,[1]TDSheet!$A:$L,12,0)</f>
        <v>1300</v>
      </c>
      <c r="M98" s="13">
        <f>VLOOKUP(A:A,[1]TDSheet!$A:$M,13,0)</f>
        <v>700</v>
      </c>
      <c r="N98" s="13">
        <f>VLOOKUP(A:A,[1]TDSheet!$A:$X,24,0)</f>
        <v>600</v>
      </c>
      <c r="O98" s="13"/>
      <c r="P98" s="13"/>
      <c r="Q98" s="13"/>
      <c r="R98" s="13"/>
      <c r="S98" s="13"/>
      <c r="T98" s="13"/>
      <c r="U98" s="15">
        <v>400</v>
      </c>
      <c r="V98" s="15"/>
      <c r="W98" s="13">
        <f t="shared" si="20"/>
        <v>694.8</v>
      </c>
      <c r="X98" s="15"/>
      <c r="Y98" s="17">
        <f t="shared" si="21"/>
        <v>5.308002302820956</v>
      </c>
      <c r="Z98" s="13">
        <f t="shared" si="22"/>
        <v>0.99021301093839964</v>
      </c>
      <c r="AA98" s="13">
        <f>VLOOKUP(A:A,[1]TDSheet!$A:$AA,27,0)</f>
        <v>204</v>
      </c>
      <c r="AB98" s="13"/>
      <c r="AC98" s="13"/>
      <c r="AD98" s="13">
        <f>VLOOKUP(A:A,[1]TDSheet!$A:$AD,30,0)</f>
        <v>630</v>
      </c>
      <c r="AE98" s="13">
        <f>VLOOKUP(A:A,[1]TDSheet!$A:$AE,31,0)</f>
        <v>664</v>
      </c>
      <c r="AF98" s="13">
        <f>VLOOKUP(A:A,[1]TDSheet!$A:$AF,32,0)</f>
        <v>685.8</v>
      </c>
      <c r="AG98" s="13">
        <f>VLOOKUP(A:A,[1]TDSheet!$A:$AG,33,0)</f>
        <v>705.2</v>
      </c>
      <c r="AH98" s="13">
        <f>VLOOKUP(A:A,[3]TDSheet!$A:$D,4,0)</f>
        <v>587</v>
      </c>
      <c r="AI98" s="13" t="e">
        <f>VLOOKUP(A:A,[1]TDSheet!$A:$AI,35,0)</f>
        <v>#N/A</v>
      </c>
      <c r="AJ98" s="13">
        <f t="shared" si="23"/>
        <v>140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5691</v>
      </c>
      <c r="D99" s="8">
        <v>9118</v>
      </c>
      <c r="E99" s="8">
        <v>8917</v>
      </c>
      <c r="F99" s="8">
        <v>2333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8930</v>
      </c>
      <c r="K99" s="13">
        <f t="shared" si="19"/>
        <v>-13</v>
      </c>
      <c r="L99" s="13">
        <f>VLOOKUP(A:A,[1]TDSheet!$A:$L,12,0)</f>
        <v>1800</v>
      </c>
      <c r="M99" s="13">
        <f>VLOOKUP(A:A,[1]TDSheet!$A:$M,13,0)</f>
        <v>1900</v>
      </c>
      <c r="N99" s="13">
        <f>VLOOKUP(A:A,[1]TDSheet!$A:$X,24,0)</f>
        <v>1400</v>
      </c>
      <c r="O99" s="13"/>
      <c r="P99" s="13"/>
      <c r="Q99" s="13"/>
      <c r="R99" s="13"/>
      <c r="S99" s="13"/>
      <c r="T99" s="13"/>
      <c r="U99" s="15">
        <v>1500</v>
      </c>
      <c r="V99" s="15"/>
      <c r="W99" s="13">
        <f t="shared" si="20"/>
        <v>1675.4</v>
      </c>
      <c r="X99" s="15"/>
      <c r="Y99" s="17">
        <f t="shared" si="21"/>
        <v>5.3318610481079141</v>
      </c>
      <c r="Z99" s="13">
        <f t="shared" si="22"/>
        <v>1.3925032827981376</v>
      </c>
      <c r="AA99" s="13">
        <f>VLOOKUP(A:A,[1]TDSheet!$A:$AA,27,0)</f>
        <v>402</v>
      </c>
      <c r="AB99" s="13"/>
      <c r="AC99" s="13"/>
      <c r="AD99" s="13">
        <f>VLOOKUP(A:A,[1]TDSheet!$A:$AD,30,0)</f>
        <v>138</v>
      </c>
      <c r="AE99" s="13">
        <f>VLOOKUP(A:A,[1]TDSheet!$A:$AE,31,0)</f>
        <v>1568.4</v>
      </c>
      <c r="AF99" s="13">
        <f>VLOOKUP(A:A,[1]TDSheet!$A:$AF,32,0)</f>
        <v>1557.4</v>
      </c>
      <c r="AG99" s="13">
        <f>VLOOKUP(A:A,[1]TDSheet!$A:$AG,33,0)</f>
        <v>1588.4</v>
      </c>
      <c r="AH99" s="13">
        <f>VLOOKUP(A:A,[3]TDSheet!$A:$D,4,0)</f>
        <v>1797</v>
      </c>
      <c r="AI99" s="13" t="str">
        <f>VLOOKUP(A:A,[1]TDSheet!$A:$AI,35,0)</f>
        <v>продапр</v>
      </c>
      <c r="AJ99" s="13">
        <f t="shared" si="23"/>
        <v>525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257</v>
      </c>
      <c r="D100" s="8">
        <v>14</v>
      </c>
      <c r="E100" s="8">
        <v>116</v>
      </c>
      <c r="F100" s="8">
        <v>148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121</v>
      </c>
      <c r="K100" s="13">
        <f t="shared" si="19"/>
        <v>-5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0"/>
        <v>23.2</v>
      </c>
      <c r="X100" s="15"/>
      <c r="Y100" s="17">
        <f t="shared" si="21"/>
        <v>8.5344827586206904</v>
      </c>
      <c r="Z100" s="13">
        <f t="shared" si="22"/>
        <v>6.3793103448275863</v>
      </c>
      <c r="AA100" s="13">
        <f>VLOOKUP(A:A,[1]TDSheet!$A:$AA,27,0)</f>
        <v>0</v>
      </c>
      <c r="AB100" s="13"/>
      <c r="AC100" s="13"/>
      <c r="AD100" s="13">
        <f>VLOOKUP(A:A,[1]TDSheet!$A:$AD,30,0)</f>
        <v>0</v>
      </c>
      <c r="AE100" s="13">
        <f>VLOOKUP(A:A,[1]TDSheet!$A:$AE,31,0)</f>
        <v>33.6</v>
      </c>
      <c r="AF100" s="13">
        <f>VLOOKUP(A:A,[1]TDSheet!$A:$AF,32,0)</f>
        <v>22.8</v>
      </c>
      <c r="AG100" s="13">
        <f>VLOOKUP(A:A,[1]TDSheet!$A:$AG,33,0)</f>
        <v>22</v>
      </c>
      <c r="AH100" s="13">
        <f>VLOOKUP(A:A,[3]TDSheet!$A:$D,4,0)</f>
        <v>22</v>
      </c>
      <c r="AI100" s="13" t="str">
        <f>VLOOKUP(A:A,[1]TDSheet!$A:$AI,35,0)</f>
        <v>увел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433</v>
      </c>
      <c r="D101" s="8">
        <v>22</v>
      </c>
      <c r="E101" s="8">
        <v>189</v>
      </c>
      <c r="F101" s="8">
        <v>243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205</v>
      </c>
      <c r="K101" s="13">
        <f t="shared" si="19"/>
        <v>-16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5"/>
      <c r="V101" s="15"/>
      <c r="W101" s="13">
        <f t="shared" si="20"/>
        <v>37.799999999999997</v>
      </c>
      <c r="X101" s="15"/>
      <c r="Y101" s="17">
        <f t="shared" si="21"/>
        <v>6.4285714285714288</v>
      </c>
      <c r="Z101" s="13">
        <f t="shared" si="22"/>
        <v>6.4285714285714288</v>
      </c>
      <c r="AA101" s="13">
        <f>VLOOKUP(A:A,[1]TDSheet!$A:$AA,27,0)</f>
        <v>0</v>
      </c>
      <c r="AB101" s="13"/>
      <c r="AC101" s="13"/>
      <c r="AD101" s="13">
        <f>VLOOKUP(A:A,[1]TDSheet!$A:$AD,30,0)</f>
        <v>0</v>
      </c>
      <c r="AE101" s="13">
        <f>VLOOKUP(A:A,[1]TDSheet!$A:$AE,31,0)</f>
        <v>59.6</v>
      </c>
      <c r="AF101" s="13">
        <f>VLOOKUP(A:A,[1]TDSheet!$A:$AF,32,0)</f>
        <v>23.8</v>
      </c>
      <c r="AG101" s="13">
        <f>VLOOKUP(A:A,[1]TDSheet!$A:$AG,33,0)</f>
        <v>22.2</v>
      </c>
      <c r="AH101" s="13">
        <f>VLOOKUP(A:A,[3]TDSheet!$A:$D,4,0)</f>
        <v>39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390</v>
      </c>
      <c r="D102" s="8">
        <v>427</v>
      </c>
      <c r="E102" s="8">
        <v>497</v>
      </c>
      <c r="F102" s="8">
        <v>287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531</v>
      </c>
      <c r="K102" s="13">
        <f t="shared" si="19"/>
        <v>-34</v>
      </c>
      <c r="L102" s="13">
        <f>VLOOKUP(A:A,[1]TDSheet!$A:$L,12,0)</f>
        <v>0</v>
      </c>
      <c r="M102" s="13">
        <f>VLOOKUP(A:A,[1]TDSheet!$A:$M,13,0)</f>
        <v>50</v>
      </c>
      <c r="N102" s="13">
        <f>VLOOKUP(A:A,[1]TDSheet!$A:$X,24,0)</f>
        <v>200</v>
      </c>
      <c r="O102" s="13"/>
      <c r="P102" s="13"/>
      <c r="Q102" s="13"/>
      <c r="R102" s="13"/>
      <c r="S102" s="13"/>
      <c r="T102" s="13"/>
      <c r="U102" s="15">
        <v>200</v>
      </c>
      <c r="V102" s="15"/>
      <c r="W102" s="13">
        <f t="shared" si="20"/>
        <v>99.4</v>
      </c>
      <c r="X102" s="15"/>
      <c r="Y102" s="17">
        <f t="shared" si="21"/>
        <v>7.4144869215291749</v>
      </c>
      <c r="Z102" s="13">
        <f t="shared" si="22"/>
        <v>2.8873239436619715</v>
      </c>
      <c r="AA102" s="13">
        <f>VLOOKUP(A:A,[1]TDSheet!$A:$AA,27,0)</f>
        <v>0</v>
      </c>
      <c r="AB102" s="13"/>
      <c r="AC102" s="13"/>
      <c r="AD102" s="13">
        <f>VLOOKUP(A:A,[1]TDSheet!$A:$AD,30,0)</f>
        <v>0</v>
      </c>
      <c r="AE102" s="13">
        <f>VLOOKUP(A:A,[1]TDSheet!$A:$AE,31,0)</f>
        <v>131</v>
      </c>
      <c r="AF102" s="13">
        <f>VLOOKUP(A:A,[1]TDSheet!$A:$AF,32,0)</f>
        <v>83</v>
      </c>
      <c r="AG102" s="13">
        <f>VLOOKUP(A:A,[1]TDSheet!$A:$AG,33,0)</f>
        <v>80.2</v>
      </c>
      <c r="AH102" s="13">
        <f>VLOOKUP(A:A,[3]TDSheet!$A:$D,4,0)</f>
        <v>84</v>
      </c>
      <c r="AI102" s="13" t="e">
        <f>VLOOKUP(A:A,[1]TDSheet!$A:$AI,35,0)</f>
        <v>#N/A</v>
      </c>
      <c r="AJ102" s="13">
        <f t="shared" si="23"/>
        <v>12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14</v>
      </c>
      <c r="C103" s="8">
        <v>547</v>
      </c>
      <c r="D103" s="8">
        <v>26</v>
      </c>
      <c r="E103" s="8">
        <v>541</v>
      </c>
      <c r="F103" s="8">
        <v>4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650</v>
      </c>
      <c r="K103" s="13">
        <f t="shared" si="19"/>
        <v>-109</v>
      </c>
      <c r="L103" s="13">
        <f>VLOOKUP(A:A,[1]TDSheet!$A:$L,12,0)</f>
        <v>100</v>
      </c>
      <c r="M103" s="13">
        <f>VLOOKUP(A:A,[1]TDSheet!$A:$M,13,0)</f>
        <v>300</v>
      </c>
      <c r="N103" s="13">
        <f>VLOOKUP(A:A,[1]TDSheet!$A:$X,24,0)</f>
        <v>200</v>
      </c>
      <c r="O103" s="13"/>
      <c r="P103" s="13"/>
      <c r="Q103" s="13"/>
      <c r="R103" s="13"/>
      <c r="S103" s="13"/>
      <c r="T103" s="13"/>
      <c r="U103" s="15">
        <v>100</v>
      </c>
      <c r="V103" s="15"/>
      <c r="W103" s="13">
        <f t="shared" si="20"/>
        <v>108.2</v>
      </c>
      <c r="X103" s="15"/>
      <c r="Y103" s="17">
        <f t="shared" si="21"/>
        <v>6.5064695009242142</v>
      </c>
      <c r="Z103" s="13">
        <f t="shared" si="22"/>
        <v>3.6968576709796669E-2</v>
      </c>
      <c r="AA103" s="13">
        <f>VLOOKUP(A:A,[1]TDSheet!$A:$AA,27,0)</f>
        <v>0</v>
      </c>
      <c r="AB103" s="13"/>
      <c r="AC103" s="13"/>
      <c r="AD103" s="13">
        <f>VLOOKUP(A:A,[1]TDSheet!$A:$AD,30,0)</f>
        <v>0</v>
      </c>
      <c r="AE103" s="13">
        <f>VLOOKUP(A:A,[1]TDSheet!$A:$AE,31,0)</f>
        <v>0.4</v>
      </c>
      <c r="AF103" s="13">
        <f>VLOOKUP(A:A,[1]TDSheet!$A:$AF,32,0)</f>
        <v>92.4</v>
      </c>
      <c r="AG103" s="13">
        <f>VLOOKUP(A:A,[1]TDSheet!$A:$AG,33,0)</f>
        <v>41</v>
      </c>
      <c r="AH103" s="13">
        <f>VLOOKUP(A:A,[3]TDSheet!$A:$D,4,0)</f>
        <v>75</v>
      </c>
      <c r="AI103" s="13" t="e">
        <f>VLOOKUP(A:A,[1]TDSheet!$A:$AI,35,0)</f>
        <v>#N/A</v>
      </c>
      <c r="AJ103" s="13">
        <f t="shared" si="23"/>
        <v>6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456</v>
      </c>
      <c r="D104" s="8">
        <v>240</v>
      </c>
      <c r="E104" s="8">
        <v>410</v>
      </c>
      <c r="F104" s="8">
        <v>106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565</v>
      </c>
      <c r="K104" s="13">
        <f t="shared" si="19"/>
        <v>-155</v>
      </c>
      <c r="L104" s="13">
        <f>VLOOKUP(A:A,[1]TDSheet!$A:$L,12,0)</f>
        <v>160</v>
      </c>
      <c r="M104" s="13">
        <f>VLOOKUP(A:A,[1]TDSheet!$A:$M,13,0)</f>
        <v>150</v>
      </c>
      <c r="N104" s="13">
        <f>VLOOKUP(A:A,[1]TDSheet!$A:$X,24,0)</f>
        <v>60</v>
      </c>
      <c r="O104" s="13"/>
      <c r="P104" s="13"/>
      <c r="Q104" s="13"/>
      <c r="R104" s="13"/>
      <c r="S104" s="13"/>
      <c r="T104" s="13"/>
      <c r="U104" s="15">
        <v>80</v>
      </c>
      <c r="V104" s="15"/>
      <c r="W104" s="13">
        <f t="shared" si="20"/>
        <v>82</v>
      </c>
      <c r="X104" s="15"/>
      <c r="Y104" s="17">
        <f t="shared" si="21"/>
        <v>6.7804878048780486</v>
      </c>
      <c r="Z104" s="13">
        <f t="shared" si="22"/>
        <v>1.2926829268292683</v>
      </c>
      <c r="AA104" s="13">
        <f>VLOOKUP(A:A,[1]TDSheet!$A:$AA,27,0)</f>
        <v>0</v>
      </c>
      <c r="AB104" s="13"/>
      <c r="AC104" s="13"/>
      <c r="AD104" s="13">
        <f>VLOOKUP(A:A,[1]TDSheet!$A:$AD,30,0)</f>
        <v>0</v>
      </c>
      <c r="AE104" s="13">
        <f>VLOOKUP(A:A,[1]TDSheet!$A:$AE,31,0)</f>
        <v>105.4</v>
      </c>
      <c r="AF104" s="13">
        <f>VLOOKUP(A:A,[1]TDSheet!$A:$AF,32,0)</f>
        <v>98.8</v>
      </c>
      <c r="AG104" s="13">
        <f>VLOOKUP(A:A,[1]TDSheet!$A:$AG,33,0)</f>
        <v>85</v>
      </c>
      <c r="AH104" s="13">
        <f>VLOOKUP(A:A,[3]TDSheet!$A:$D,4,0)</f>
        <v>25</v>
      </c>
      <c r="AI104" s="13" t="e">
        <f>VLOOKUP(A:A,[1]TDSheet!$A:$AI,35,0)</f>
        <v>#N/A</v>
      </c>
      <c r="AJ104" s="13">
        <f t="shared" si="23"/>
        <v>26.400000000000002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290</v>
      </c>
      <c r="D105" s="8">
        <v>5</v>
      </c>
      <c r="E105" s="8">
        <v>204</v>
      </c>
      <c r="F105" s="8">
        <v>86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209</v>
      </c>
      <c r="K105" s="13">
        <f t="shared" si="19"/>
        <v>-5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5">
        <v>80</v>
      </c>
      <c r="V105" s="15"/>
      <c r="W105" s="13">
        <f t="shared" si="20"/>
        <v>40.799999999999997</v>
      </c>
      <c r="X105" s="15"/>
      <c r="Y105" s="17">
        <f t="shared" si="21"/>
        <v>4.8039215686274517</v>
      </c>
      <c r="Z105" s="13">
        <f t="shared" si="22"/>
        <v>2.107843137254902</v>
      </c>
      <c r="AA105" s="13">
        <f>VLOOKUP(A:A,[1]TDSheet!$A:$AA,27,0)</f>
        <v>0</v>
      </c>
      <c r="AB105" s="13"/>
      <c r="AC105" s="13"/>
      <c r="AD105" s="13">
        <f>VLOOKUP(A:A,[1]TDSheet!$A:$AD,30,0)</f>
        <v>0</v>
      </c>
      <c r="AE105" s="13">
        <f>VLOOKUP(A:A,[1]TDSheet!$A:$AE,31,0)</f>
        <v>33.200000000000003</v>
      </c>
      <c r="AF105" s="13">
        <f>VLOOKUP(A:A,[1]TDSheet!$A:$AF,32,0)</f>
        <v>34.4</v>
      </c>
      <c r="AG105" s="13">
        <f>VLOOKUP(A:A,[1]TDSheet!$A:$AG,33,0)</f>
        <v>27.2</v>
      </c>
      <c r="AH105" s="13">
        <f>VLOOKUP(A:A,[3]TDSheet!$A:$D,4,0)</f>
        <v>72</v>
      </c>
      <c r="AI105" s="13" t="e">
        <f>VLOOKUP(A:A,[1]TDSheet!$A:$AI,35,0)</f>
        <v>#N/A</v>
      </c>
      <c r="AJ105" s="13">
        <f t="shared" si="23"/>
        <v>12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14</v>
      </c>
      <c r="C106" s="8">
        <v>145</v>
      </c>
      <c r="D106" s="8">
        <v>227</v>
      </c>
      <c r="E106" s="8">
        <v>131</v>
      </c>
      <c r="F106" s="8">
        <v>77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242</v>
      </c>
      <c r="K106" s="13">
        <f t="shared" si="19"/>
        <v>-111</v>
      </c>
      <c r="L106" s="13">
        <f>VLOOKUP(A:A,[1]TDSheet!$A:$L,12,0)</f>
        <v>120</v>
      </c>
      <c r="M106" s="13">
        <f>VLOOKUP(A:A,[1]TDSheet!$A:$M,13,0)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>
        <v>50</v>
      </c>
      <c r="V106" s="15"/>
      <c r="W106" s="13">
        <f t="shared" si="20"/>
        <v>26.2</v>
      </c>
      <c r="X106" s="15"/>
      <c r="Y106" s="17">
        <f t="shared" si="21"/>
        <v>9.4274809160305342</v>
      </c>
      <c r="Z106" s="13">
        <f t="shared" si="22"/>
        <v>2.9389312977099236</v>
      </c>
      <c r="AA106" s="13">
        <f>VLOOKUP(A:A,[1]TDSheet!$A:$AA,27,0)</f>
        <v>0</v>
      </c>
      <c r="AB106" s="13"/>
      <c r="AC106" s="13"/>
      <c r="AD106" s="13">
        <f>VLOOKUP(A:A,[1]TDSheet!$A:$AD,30,0)</f>
        <v>0</v>
      </c>
      <c r="AE106" s="13">
        <f>VLOOKUP(A:A,[1]TDSheet!$A:$AE,31,0)</f>
        <v>45.8</v>
      </c>
      <c r="AF106" s="13">
        <f>VLOOKUP(A:A,[1]TDSheet!$A:$AF,32,0)</f>
        <v>40.200000000000003</v>
      </c>
      <c r="AG106" s="13">
        <f>VLOOKUP(A:A,[1]TDSheet!$A:$AG,33,0)</f>
        <v>43.2</v>
      </c>
      <c r="AH106" s="13">
        <f>VLOOKUP(A:A,[3]TDSheet!$A:$D,4,0)</f>
        <v>32</v>
      </c>
      <c r="AI106" s="13" t="str">
        <f>VLOOKUP(A:A,[1]TDSheet!$A:$AI,35,0)</f>
        <v>увел</v>
      </c>
      <c r="AJ106" s="13">
        <f t="shared" si="23"/>
        <v>14.000000000000002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149.982</v>
      </c>
      <c r="D107" s="8">
        <v>121.095</v>
      </c>
      <c r="E107" s="8">
        <v>145</v>
      </c>
      <c r="F107" s="8">
        <v>120.277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124</v>
      </c>
      <c r="K107" s="13">
        <f t="shared" si="19"/>
        <v>21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5"/>
      <c r="V107" s="15"/>
      <c r="W107" s="13">
        <f t="shared" si="20"/>
        <v>29</v>
      </c>
      <c r="X107" s="15"/>
      <c r="Y107" s="17">
        <f t="shared" si="21"/>
        <v>5.8716206896551721</v>
      </c>
      <c r="Z107" s="13">
        <f t="shared" si="22"/>
        <v>4.1474827586206899</v>
      </c>
      <c r="AA107" s="13">
        <f>VLOOKUP(A:A,[1]TDSheet!$A:$AA,27,0)</f>
        <v>0</v>
      </c>
      <c r="AB107" s="13"/>
      <c r="AC107" s="13"/>
      <c r="AD107" s="13">
        <f>VLOOKUP(A:A,[1]TDSheet!$A:$AD,30,0)</f>
        <v>0</v>
      </c>
      <c r="AE107" s="13">
        <f>VLOOKUP(A:A,[1]TDSheet!$A:$AE,31,0)</f>
        <v>9.1715999999999998</v>
      </c>
      <c r="AF107" s="13">
        <f>VLOOKUP(A:A,[1]TDSheet!$A:$AF,32,0)</f>
        <v>8.9775999999999989</v>
      </c>
      <c r="AG107" s="13">
        <f>VLOOKUP(A:A,[1]TDSheet!$A:$AG,33,0)</f>
        <v>30.742399999999996</v>
      </c>
      <c r="AH107" s="13">
        <f>VLOOKUP(A:A,[3]TDSheet!$A:$D,4,0)</f>
        <v>27.55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14</v>
      </c>
      <c r="C108" s="8">
        <v>231</v>
      </c>
      <c r="D108" s="8">
        <v>241</v>
      </c>
      <c r="E108" s="8">
        <v>308</v>
      </c>
      <c r="F108" s="8">
        <v>-15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319</v>
      </c>
      <c r="K108" s="13">
        <f t="shared" si="19"/>
        <v>-11</v>
      </c>
      <c r="L108" s="13">
        <f>VLOOKUP(A:A,[1]TDSheet!$A:$L,12,0)</f>
        <v>80</v>
      </c>
      <c r="M108" s="13">
        <f>VLOOKUP(A:A,[1]TDSheet!$A:$M,13,0)</f>
        <v>220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5"/>
      <c r="V108" s="15"/>
      <c r="W108" s="13">
        <f t="shared" si="20"/>
        <v>61.6</v>
      </c>
      <c r="X108" s="15"/>
      <c r="Y108" s="17">
        <f t="shared" si="21"/>
        <v>5.4383116883116882</v>
      </c>
      <c r="Z108" s="13">
        <f t="shared" si="22"/>
        <v>-0.2435064935064935</v>
      </c>
      <c r="AA108" s="13">
        <f>VLOOKUP(A:A,[1]TDSheet!$A:$AA,27,0)</f>
        <v>0</v>
      </c>
      <c r="AB108" s="13"/>
      <c r="AC108" s="13"/>
      <c r="AD108" s="13">
        <f>VLOOKUP(A:A,[1]TDSheet!$A:$AD,30,0)</f>
        <v>0</v>
      </c>
      <c r="AE108" s="13">
        <f>VLOOKUP(A:A,[1]TDSheet!$A:$AE,31,0)</f>
        <v>43.2</v>
      </c>
      <c r="AF108" s="13">
        <f>VLOOKUP(A:A,[1]TDSheet!$A:$AF,32,0)</f>
        <v>54.4</v>
      </c>
      <c r="AG108" s="13">
        <f>VLOOKUP(A:A,[1]TDSheet!$A:$AG,33,0)</f>
        <v>50.6</v>
      </c>
      <c r="AH108" s="13">
        <f>VLOOKUP(A:A,[3]TDSheet!$A:$D,4,0)</f>
        <v>34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>
        <v>996</v>
      </c>
      <c r="D109" s="8">
        <v>224</v>
      </c>
      <c r="E109" s="8">
        <v>680</v>
      </c>
      <c r="F109" s="8">
        <v>521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701</v>
      </c>
      <c r="K109" s="13">
        <f t="shared" si="19"/>
        <v>-21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VLOOKUP(A:A,[1]TDSheet!$A:$X,24,0)</f>
        <v>250</v>
      </c>
      <c r="O109" s="13"/>
      <c r="P109" s="13"/>
      <c r="Q109" s="13"/>
      <c r="R109" s="13"/>
      <c r="S109" s="13"/>
      <c r="T109" s="13"/>
      <c r="U109" s="15"/>
      <c r="V109" s="15"/>
      <c r="W109" s="13">
        <f t="shared" si="20"/>
        <v>136</v>
      </c>
      <c r="X109" s="15"/>
      <c r="Y109" s="17">
        <f t="shared" si="21"/>
        <v>5.6691176470588234</v>
      </c>
      <c r="Z109" s="13">
        <f t="shared" si="22"/>
        <v>3.8308823529411766</v>
      </c>
      <c r="AA109" s="13">
        <f>VLOOKUP(A:A,[1]TDSheet!$A:$AA,27,0)</f>
        <v>0</v>
      </c>
      <c r="AB109" s="13"/>
      <c r="AC109" s="13"/>
      <c r="AD109" s="13">
        <f>VLOOKUP(A:A,[1]TDSheet!$A:$AD,30,0)</f>
        <v>0</v>
      </c>
      <c r="AE109" s="13">
        <f>VLOOKUP(A:A,[1]TDSheet!$A:$AE,31,0)</f>
        <v>46</v>
      </c>
      <c r="AF109" s="13">
        <f>VLOOKUP(A:A,[1]TDSheet!$A:$AF,32,0)</f>
        <v>109.4</v>
      </c>
      <c r="AG109" s="13">
        <f>VLOOKUP(A:A,[1]TDSheet!$A:$AG,33,0)</f>
        <v>70.599999999999994</v>
      </c>
      <c r="AH109" s="13">
        <f>VLOOKUP(A:A,[3]TDSheet!$A:$D,4,0)</f>
        <v>118</v>
      </c>
      <c r="AI109" s="21" t="str">
        <f>VLOOKUP(A:A,[1]TDSheet!$A:$AI,35,0)</f>
        <v>Паша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8</v>
      </c>
      <c r="C110" s="8">
        <v>188.202</v>
      </c>
      <c r="D110" s="8">
        <v>77.765000000000001</v>
      </c>
      <c r="E110" s="8">
        <v>114.54</v>
      </c>
      <c r="F110" s="8">
        <v>141.267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112.539</v>
      </c>
      <c r="K110" s="13">
        <f t="shared" si="19"/>
        <v>2.0010000000000048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VLOOKUP(A:A,[1]TDSheet!$A:$X,24,0)</f>
        <v>20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0"/>
        <v>22.908000000000001</v>
      </c>
      <c r="X110" s="15"/>
      <c r="Y110" s="17">
        <f t="shared" si="21"/>
        <v>7.0397677667190495</v>
      </c>
      <c r="Z110" s="13">
        <f t="shared" si="22"/>
        <v>6.1667103195390247</v>
      </c>
      <c r="AA110" s="13">
        <f>VLOOKUP(A:A,[1]TDSheet!$A:$AA,27,0)</f>
        <v>0</v>
      </c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11.2796</v>
      </c>
      <c r="AG110" s="13">
        <f>VLOOKUP(A:A,[1]TDSheet!$A:$AG,33,0)</f>
        <v>29.580000000000002</v>
      </c>
      <c r="AH110" s="13">
        <f>VLOOKUP(A:A,[3]TDSheet!$A:$D,4,0)</f>
        <v>18.850000000000001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266.161</v>
      </c>
      <c r="D111" s="8">
        <v>2.9</v>
      </c>
      <c r="E111" s="8">
        <v>104.4</v>
      </c>
      <c r="F111" s="8">
        <v>163.21100000000001</v>
      </c>
      <c r="G111" s="1" t="str">
        <f>VLOOKUP(A:A,[1]TDSheet!$A:$G,7,0)</f>
        <v>зав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94.388000000000005</v>
      </c>
      <c r="K111" s="13">
        <f t="shared" si="19"/>
        <v>10.012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/>
      <c r="V111" s="15"/>
      <c r="W111" s="13">
        <f t="shared" si="20"/>
        <v>20.880000000000003</v>
      </c>
      <c r="X111" s="15"/>
      <c r="Y111" s="17">
        <f t="shared" si="21"/>
        <v>7.8166187739463595</v>
      </c>
      <c r="Z111" s="13">
        <f t="shared" si="22"/>
        <v>7.8166187739463595</v>
      </c>
      <c r="AA111" s="13">
        <f>VLOOKUP(A:A,[1]TDSheet!$A:$AA,27,0)</f>
        <v>0</v>
      </c>
      <c r="AB111" s="13"/>
      <c r="AC111" s="13"/>
      <c r="AD111" s="13">
        <f>VLOOKUP(A:A,[1]TDSheet!$A:$AD,30,0)</f>
        <v>0</v>
      </c>
      <c r="AE111" s="13">
        <f>VLOOKUP(A:A,[1]TDSheet!$A:$AE,31,0)</f>
        <v>4.2189999999999994</v>
      </c>
      <c r="AF111" s="13">
        <f>VLOOKUP(A:A,[1]TDSheet!$A:$AF,32,0)</f>
        <v>14.743799999999998</v>
      </c>
      <c r="AG111" s="13">
        <f>VLOOKUP(A:A,[1]TDSheet!$A:$AG,33,0)</f>
        <v>26.97</v>
      </c>
      <c r="AH111" s="13">
        <f>VLOOKUP(A:A,[3]TDSheet!$A:$D,4,0)</f>
        <v>5.8</v>
      </c>
      <c r="AI111" s="13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171.26300000000001</v>
      </c>
      <c r="D112" s="8">
        <v>2.9</v>
      </c>
      <c r="E112" s="8">
        <v>133.4</v>
      </c>
      <c r="F112" s="8">
        <v>40.762999999999998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119.489</v>
      </c>
      <c r="K112" s="13">
        <f t="shared" si="19"/>
        <v>13.911000000000001</v>
      </c>
      <c r="L112" s="13">
        <f>VLOOKUP(A:A,[1]TDSheet!$A:$L,12,0)</f>
        <v>0</v>
      </c>
      <c r="M112" s="13">
        <f>VLOOKUP(A:A,[1]TDSheet!$A:$M,13,0)</f>
        <v>40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0"/>
        <v>26.68</v>
      </c>
      <c r="X112" s="15"/>
      <c r="Y112" s="17">
        <f t="shared" si="21"/>
        <v>3.0270989505247377</v>
      </c>
      <c r="Z112" s="13">
        <f t="shared" si="22"/>
        <v>1.5278485757121438</v>
      </c>
      <c r="AA112" s="13">
        <f>VLOOKUP(A:A,[1]TDSheet!$A:$AA,27,0)</f>
        <v>0</v>
      </c>
      <c r="AB112" s="13"/>
      <c r="AC112" s="13"/>
      <c r="AD112" s="13">
        <f>VLOOKUP(A:A,[1]TDSheet!$A:$AD,30,0)</f>
        <v>0</v>
      </c>
      <c r="AE112" s="13">
        <f>VLOOKUP(A:A,[1]TDSheet!$A:$AE,31,0)</f>
        <v>5.4716000000000005</v>
      </c>
      <c r="AF112" s="13">
        <f>VLOOKUP(A:A,[1]TDSheet!$A:$AF,32,0)</f>
        <v>30.561799999999998</v>
      </c>
      <c r="AG112" s="13">
        <f>VLOOKUP(A:A,[1]TDSheet!$A:$AG,33,0)</f>
        <v>28.71</v>
      </c>
      <c r="AH112" s="13">
        <f>VLOOKUP(A:A,[3]TDSheet!$A:$D,4,0)</f>
        <v>26.1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14</v>
      </c>
      <c r="C113" s="8">
        <v>798</v>
      </c>
      <c r="D113" s="8">
        <v>374</v>
      </c>
      <c r="E113" s="8">
        <v>792</v>
      </c>
      <c r="F113" s="8">
        <v>363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810</v>
      </c>
      <c r="K113" s="13">
        <f t="shared" si="19"/>
        <v>-18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350</v>
      </c>
      <c r="O113" s="13"/>
      <c r="P113" s="13"/>
      <c r="Q113" s="13"/>
      <c r="R113" s="13"/>
      <c r="S113" s="13"/>
      <c r="T113" s="13"/>
      <c r="U113" s="15">
        <v>150</v>
      </c>
      <c r="V113" s="15"/>
      <c r="W113" s="13">
        <f t="shared" si="20"/>
        <v>158.4</v>
      </c>
      <c r="X113" s="15"/>
      <c r="Y113" s="17">
        <f t="shared" si="21"/>
        <v>5.4482323232323226</v>
      </c>
      <c r="Z113" s="13">
        <f t="shared" si="22"/>
        <v>2.2916666666666665</v>
      </c>
      <c r="AA113" s="13">
        <f>VLOOKUP(A:A,[1]TDSheet!$A:$AA,27,0)</f>
        <v>0</v>
      </c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107.4</v>
      </c>
      <c r="AG113" s="13">
        <f>VLOOKUP(A:A,[1]TDSheet!$A:$AG,33,0)</f>
        <v>42.4</v>
      </c>
      <c r="AH113" s="13">
        <f>VLOOKUP(A:A,[3]TDSheet!$A:$D,4,0)</f>
        <v>136</v>
      </c>
      <c r="AI113" s="13" t="str">
        <f>VLOOKUP(A:A,[1]TDSheet!$A:$AI,35,0)</f>
        <v>Паша</v>
      </c>
      <c r="AJ113" s="13">
        <f t="shared" si="23"/>
        <v>60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-1140</v>
      </c>
      <c r="D114" s="8">
        <v>1185</v>
      </c>
      <c r="E114" s="19">
        <v>1295</v>
      </c>
      <c r="F114" s="20">
        <v>-1283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1339</v>
      </c>
      <c r="K114" s="13">
        <f t="shared" si="19"/>
        <v>-44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259</v>
      </c>
      <c r="X114" s="15"/>
      <c r="Y114" s="17">
        <f t="shared" si="21"/>
        <v>-4.9536679536679538</v>
      </c>
      <c r="Z114" s="13">
        <f t="shared" si="22"/>
        <v>-4.9536679536679538</v>
      </c>
      <c r="AA114" s="13">
        <f>VLOOKUP(A:A,[1]TDSheet!$A:$AA,27,0)</f>
        <v>0</v>
      </c>
      <c r="AB114" s="13"/>
      <c r="AC114" s="13"/>
      <c r="AD114" s="13">
        <f>VLOOKUP(A:A,[1]TDSheet!$A:$AD,30,0)</f>
        <v>0</v>
      </c>
      <c r="AE114" s="13">
        <f>VLOOKUP(A:A,[1]TDSheet!$A:$AE,31,0)</f>
        <v>255.2</v>
      </c>
      <c r="AF114" s="13">
        <f>VLOOKUP(A:A,[1]TDSheet!$A:$AF,32,0)</f>
        <v>228.6</v>
      </c>
      <c r="AG114" s="13">
        <f>VLOOKUP(A:A,[1]TDSheet!$A:$AG,33,0)</f>
        <v>264</v>
      </c>
      <c r="AH114" s="13">
        <f>VLOOKUP(A:A,[3]TDSheet!$A:$D,4,0)</f>
        <v>267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-359.6</v>
      </c>
      <c r="D115" s="8">
        <v>20.3</v>
      </c>
      <c r="E115" s="8">
        <v>86.85</v>
      </c>
      <c r="F115" s="20">
        <v>-443.55</v>
      </c>
      <c r="G115" s="1" t="str">
        <f>VLOOKUP(A:A,[1]TDSheet!$A:$G,7,0)</f>
        <v>оконч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95.004999999999995</v>
      </c>
      <c r="K115" s="13">
        <f t="shared" si="19"/>
        <v>-8.1550000000000011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17.369999999999997</v>
      </c>
      <c r="X115" s="15"/>
      <c r="Y115" s="17">
        <f t="shared" si="21"/>
        <v>-25.53540587219344</v>
      </c>
      <c r="Z115" s="13">
        <f t="shared" si="22"/>
        <v>-25.53540587219344</v>
      </c>
      <c r="AA115" s="13">
        <f>VLOOKUP(A:A,[1]TDSheet!$A:$AA,27,0)</f>
        <v>0</v>
      </c>
      <c r="AB115" s="13"/>
      <c r="AC115" s="13"/>
      <c r="AD115" s="13">
        <f>VLOOKUP(A:A,[1]TDSheet!$A:$AD,30,0)</f>
        <v>0</v>
      </c>
      <c r="AE115" s="13">
        <f>VLOOKUP(A:A,[1]TDSheet!$A:$AE,31,0)</f>
        <v>78.129600000000011</v>
      </c>
      <c r="AF115" s="13">
        <f>VLOOKUP(A:A,[1]TDSheet!$A:$AF,32,0)</f>
        <v>81.542999999999992</v>
      </c>
      <c r="AG115" s="13">
        <f>VLOOKUP(A:A,[1]TDSheet!$A:$AG,33,0)</f>
        <v>85.84</v>
      </c>
      <c r="AH115" s="13">
        <f>VLOOKUP(A:A,[3]TDSheet!$A:$D,4,0)</f>
        <v>2.9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-263.31099999999998</v>
      </c>
      <c r="D116" s="8">
        <v>18</v>
      </c>
      <c r="E116" s="19">
        <v>274.108</v>
      </c>
      <c r="F116" s="20">
        <v>-535.19899999999996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280.76499999999999</v>
      </c>
      <c r="K116" s="13">
        <f t="shared" si="19"/>
        <v>-6.6569999999999823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54.821600000000004</v>
      </c>
      <c r="X116" s="15"/>
      <c r="Y116" s="17">
        <f t="shared" si="21"/>
        <v>-9.7625570942840039</v>
      </c>
      <c r="Z116" s="13">
        <f t="shared" si="22"/>
        <v>-9.7625570942840039</v>
      </c>
      <c r="AA116" s="13">
        <f>VLOOKUP(A:A,[1]TDSheet!$A:$AA,27,0)</f>
        <v>0</v>
      </c>
      <c r="AB116" s="13"/>
      <c r="AC116" s="13"/>
      <c r="AD116" s="13">
        <f>VLOOKUP(A:A,[1]TDSheet!$A:$AD,30,0)</f>
        <v>0</v>
      </c>
      <c r="AE116" s="13">
        <f>VLOOKUP(A:A,[1]TDSheet!$A:$AE,31,0)</f>
        <v>53.236800000000002</v>
      </c>
      <c r="AF116" s="13">
        <f>VLOOKUP(A:A,[1]TDSheet!$A:$AF,32,0)</f>
        <v>49.971400000000003</v>
      </c>
      <c r="AG116" s="13">
        <f>VLOOKUP(A:A,[1]TDSheet!$A:$AG,33,0)</f>
        <v>58.426199999999994</v>
      </c>
      <c r="AH116" s="13">
        <f>VLOOKUP(A:A,[3]TDSheet!$A:$D,4,0)</f>
        <v>63.64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/>
      <c r="D117" s="8">
        <v>78.69</v>
      </c>
      <c r="E117" s="19">
        <v>293.55700000000002</v>
      </c>
      <c r="F117" s="20">
        <v>-228.096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300.71600000000001</v>
      </c>
      <c r="K117" s="13">
        <f t="shared" si="19"/>
        <v>-7.1589999999999918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58.711400000000005</v>
      </c>
      <c r="X117" s="15"/>
      <c r="Y117" s="17">
        <f t="shared" si="21"/>
        <v>-3.8850376587851763</v>
      </c>
      <c r="Z117" s="13">
        <f t="shared" si="22"/>
        <v>-3.8850376587851763</v>
      </c>
      <c r="AA117" s="13">
        <f>VLOOKUP(A:A,[1]TDSheet!$A:$AA,27,0)</f>
        <v>0</v>
      </c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0</v>
      </c>
      <c r="AH117" s="13">
        <f>VLOOKUP(A:A,[3]TDSheet!$A:$D,4,0)</f>
        <v>86.72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-340</v>
      </c>
      <c r="D118" s="8">
        <v>6</v>
      </c>
      <c r="E118" s="19">
        <v>333</v>
      </c>
      <c r="F118" s="20">
        <v>-667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335</v>
      </c>
      <c r="K118" s="13">
        <f t="shared" si="19"/>
        <v>-2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0"/>
        <v>66.599999999999994</v>
      </c>
      <c r="X118" s="15"/>
      <c r="Y118" s="17">
        <f t="shared" si="21"/>
        <v>-10.015015015015015</v>
      </c>
      <c r="Z118" s="13">
        <f t="shared" si="22"/>
        <v>-10.015015015015015</v>
      </c>
      <c r="AA118" s="13">
        <f>VLOOKUP(A:A,[1]TDSheet!$A:$AA,27,0)</f>
        <v>0</v>
      </c>
      <c r="AB118" s="13"/>
      <c r="AC118" s="13"/>
      <c r="AD118" s="13">
        <f>VLOOKUP(A:A,[1]TDSheet!$A:$AD,30,0)</f>
        <v>0</v>
      </c>
      <c r="AE118" s="13">
        <f>VLOOKUP(A:A,[1]TDSheet!$A:$AE,31,0)</f>
        <v>75</v>
      </c>
      <c r="AF118" s="13">
        <f>VLOOKUP(A:A,[1]TDSheet!$A:$AF,32,0)</f>
        <v>75.2</v>
      </c>
      <c r="AG118" s="13">
        <f>VLOOKUP(A:A,[1]TDSheet!$A:$AG,33,0)</f>
        <v>75.2</v>
      </c>
      <c r="AH118" s="13">
        <f>VLOOKUP(A:A,[3]TDSheet!$A:$D,4,0)</f>
        <v>62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14</v>
      </c>
      <c r="C119" s="8">
        <v>-423</v>
      </c>
      <c r="D119" s="8">
        <v>9</v>
      </c>
      <c r="E119" s="19">
        <v>471</v>
      </c>
      <c r="F119" s="20">
        <v>-890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478</v>
      </c>
      <c r="K119" s="13">
        <f t="shared" si="19"/>
        <v>-7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5"/>
      <c r="V119" s="15"/>
      <c r="W119" s="13">
        <f t="shared" si="20"/>
        <v>94.2</v>
      </c>
      <c r="X119" s="15"/>
      <c r="Y119" s="17">
        <f t="shared" si="21"/>
        <v>-9.447983014861995</v>
      </c>
      <c r="Z119" s="13">
        <f t="shared" si="22"/>
        <v>-9.447983014861995</v>
      </c>
      <c r="AA119" s="13">
        <f>VLOOKUP(A:A,[1]TDSheet!$A:$AA,27,0)</f>
        <v>0</v>
      </c>
      <c r="AB119" s="13"/>
      <c r="AC119" s="13"/>
      <c r="AD119" s="13">
        <f>VLOOKUP(A:A,[1]TDSheet!$A:$AD,30,0)</f>
        <v>0</v>
      </c>
      <c r="AE119" s="13">
        <f>VLOOKUP(A:A,[1]TDSheet!$A:$AE,31,0)</f>
        <v>108.6</v>
      </c>
      <c r="AF119" s="13">
        <f>VLOOKUP(A:A,[1]TDSheet!$A:$AF,32,0)</f>
        <v>99</v>
      </c>
      <c r="AG119" s="13">
        <f>VLOOKUP(A:A,[1]TDSheet!$A:$AG,33,0)</f>
        <v>97.6</v>
      </c>
      <c r="AH119" s="13">
        <f>VLOOKUP(A:A,[3]TDSheet!$A:$D,4,0)</f>
        <v>73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ht="11.45" customHeight="1" x14ac:dyDescent="0.2">
      <c r="A120" s="1" t="s">
        <v>145</v>
      </c>
      <c r="F120" s="1">
        <v>0</v>
      </c>
      <c r="H120" s="5">
        <v>0.06</v>
      </c>
      <c r="N120" s="13">
        <f>VLOOKUP(A:A,[1]TDSheet!$A:$X,24,0)</f>
        <v>200</v>
      </c>
      <c r="U120" s="15">
        <v>100</v>
      </c>
      <c r="V120" s="16"/>
      <c r="W120" s="13">
        <f t="shared" si="20"/>
        <v>0</v>
      </c>
      <c r="X120" s="16"/>
      <c r="Y120" s="17" t="e">
        <f t="shared" si="21"/>
        <v>#DIV/0!</v>
      </c>
      <c r="Z120" s="13" t="e">
        <f t="shared" si="22"/>
        <v>#DIV/0!</v>
      </c>
      <c r="AA120" s="13">
        <f>VLOOKUP(A:A,[1]TDSheet!$A:$AA,27,0)</f>
        <v>0</v>
      </c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0</v>
      </c>
      <c r="AH120" s="13">
        <v>0</v>
      </c>
      <c r="AI120" s="13">
        <f>VLOOKUP(A:A,[1]TDSheet!$A:$AI,35,0)</f>
        <v>0</v>
      </c>
      <c r="AJ120" s="13">
        <f t="shared" si="23"/>
        <v>6</v>
      </c>
      <c r="AK120" s="13">
        <f t="shared" si="24"/>
        <v>0</v>
      </c>
      <c r="AL120" s="13">
        <f t="shared" si="2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2024-04-05T08:08:17Z</dcterms:modified>
</cp:coreProperties>
</file>