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9D6726-0529-4236-A0C1-068B6542C2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W142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59" i="1" l="1"/>
  <c r="X22" i="1"/>
  <c r="X23" i="1" s="1"/>
  <c r="W127" i="1"/>
  <c r="X134" i="1"/>
  <c r="W200" i="1"/>
  <c r="X358" i="1"/>
  <c r="X407" i="1"/>
  <c r="X408" i="1" s="1"/>
  <c r="W408" i="1"/>
  <c r="X340" i="1"/>
  <c r="W479" i="1"/>
  <c r="J9" i="1"/>
  <c r="V520" i="1"/>
  <c r="V516" i="1"/>
  <c r="W91" i="1"/>
  <c r="W103" i="1"/>
  <c r="W116" i="1"/>
  <c r="H526" i="1"/>
  <c r="I526" i="1"/>
  <c r="X164" i="1"/>
  <c r="X166" i="1" s="1"/>
  <c r="W174" i="1"/>
  <c r="W194" i="1"/>
  <c r="X196" i="1"/>
  <c r="X200" i="1" s="1"/>
  <c r="W302" i="1"/>
  <c r="P526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X479" i="1" s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X88" i="1"/>
  <c r="X91" i="1" s="1"/>
  <c r="W92" i="1"/>
  <c r="X116" i="1"/>
  <c r="X193" i="1"/>
  <c r="W117" i="1"/>
  <c r="W126" i="1"/>
  <c r="W156" i="1"/>
  <c r="W161" i="1"/>
  <c r="W274" i="1"/>
  <c r="X412" i="1"/>
  <c r="X414" i="1" s="1"/>
  <c r="W414" i="1"/>
  <c r="W459" i="1"/>
  <c r="W465" i="1"/>
  <c r="W474" i="1"/>
  <c r="X467" i="1"/>
  <c r="X473" i="1" s="1"/>
  <c r="W473" i="1"/>
  <c r="V519" i="1"/>
  <c r="G526" i="1"/>
  <c r="W102" i="1"/>
  <c r="W135" i="1"/>
  <c r="W143" i="1"/>
  <c r="W167" i="1"/>
  <c r="W173" i="1"/>
  <c r="W193" i="1"/>
  <c r="W201" i="1"/>
  <c r="W225" i="1"/>
  <c r="M526" i="1"/>
  <c r="W24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H9" i="1"/>
  <c r="B526" i="1"/>
  <c r="W518" i="1"/>
  <c r="W517" i="1"/>
  <c r="W24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<sst xmlns="http://schemas.openxmlformats.org/spreadsheetml/2006/main" count="2229" uniqueCount="752">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</sst>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45386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13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Четверг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0.5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80</v>
      </c>
      <c r="W49" s="349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22.5</v>
      </c>
      <c r="W50" s="349">
        <f>IFERROR(IF(V50="",0,CEILING((V50/$H50),1)*$H50),"")</f>
        <v>24.3</v>
      </c>
      <c r="X50" s="36">
        <f>IFERROR(IF(W50=0,"",ROUNDUP(W50/H50,0)*0.00753),"")</f>
        <v>6.7769999999999997E-2</v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15.740740740740739</v>
      </c>
      <c r="W51" s="350">
        <f>IFERROR(W49/H49,"0")+IFERROR(W50/H50,"0")</f>
        <v>17</v>
      </c>
      <c r="X51" s="350">
        <f>IFERROR(IF(X49="",0,X49),"0")+IFERROR(IF(X50="",0,X50),"0")</f>
        <v>0.24176999999999998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102.5</v>
      </c>
      <c r="W52" s="350">
        <f>IFERROR(SUM(W49:W50),"0")</f>
        <v>110.7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150</v>
      </c>
      <c r="W55" s="349">
        <f>IFERROR(IF(V55="",0,CEILING((V55/$H55),1)*$H55),"")</f>
        <v>151.20000000000002</v>
      </c>
      <c r="X55" s="36">
        <f>IFERROR(IF(W55=0,"",ROUNDUP(W55/H55,0)*0.02175),"")</f>
        <v>0.30449999999999999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81</v>
      </c>
      <c r="W57" s="349">
        <f>IFERROR(IF(V57="",0,CEILING((V57/$H57),1)*$H57),"")</f>
        <v>81</v>
      </c>
      <c r="X57" s="36">
        <f>IFERROR(IF(W57=0,"",ROUNDUP(W57/H57,0)*0.00937),"")</f>
        <v>0.16866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31.888888888888886</v>
      </c>
      <c r="W59" s="350">
        <f>IFERROR(W55/H55,"0")+IFERROR(W56/H56,"0")+IFERROR(W57/H57,"0")+IFERROR(W58/H58,"0")</f>
        <v>32</v>
      </c>
      <c r="X59" s="350">
        <f>IFERROR(IF(X55="",0,X55),"0")+IFERROR(IF(X56="",0,X56),"0")+IFERROR(IF(X57="",0,X57),"0")+IFERROR(IF(X58="",0,X58),"0")</f>
        <v>0.47316000000000003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231</v>
      </c>
      <c r="W60" s="350">
        <f>IFERROR(SUM(W55:W58),"0")</f>
        <v>232.20000000000002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100</v>
      </c>
      <c r="W65" s="349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100</v>
      </c>
      <c r="W67" s="349">
        <f t="shared" si="2"/>
        <v>108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50</v>
      </c>
      <c r="W68" s="349">
        <f t="shared" si="2"/>
        <v>56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40</v>
      </c>
      <c r="W71" s="349">
        <f t="shared" si="2"/>
        <v>40</v>
      </c>
      <c r="X71" s="36">
        <f t="shared" ref="X71:X77" si="4">IFERROR(IF(W71=0,"",ROUNDUP(W71/H71,0)*0.00937),"")</f>
        <v>9.3700000000000006E-2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30</v>
      </c>
      <c r="W77" s="349">
        <f t="shared" si="2"/>
        <v>31.5</v>
      </c>
      <c r="X77" s="36">
        <f t="shared" si="4"/>
        <v>6.5589999999999996E-2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39.31878306878307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41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0.68128999999999995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320</v>
      </c>
      <c r="W85" s="350">
        <f>IFERROR(SUM(W63:W83),"0")</f>
        <v>336.3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12</v>
      </c>
      <c r="W95" s="349">
        <f t="shared" si="5"/>
        <v>12.600000000000001</v>
      </c>
      <c r="X95" s="36">
        <f>IFERROR(IF(W95=0,"",ROUNDUP(W95/H95,0)*0.00937),"")</f>
        <v>2.811E-2</v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2.8571428571428572</v>
      </c>
      <c r="W102" s="350">
        <f>IFERROR(W94/H94,"0")+IFERROR(W95/H95,"0")+IFERROR(W96/H96,"0")+IFERROR(W97/H97,"0")+IFERROR(W98/H98,"0")+IFERROR(W99/H99,"0")+IFERROR(W100/H100,"0")+IFERROR(W101/H101,"0")</f>
        <v>3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2.811E-2</v>
      </c>
      <c r="Y102" s="351"/>
      <c r="Z102" s="351"/>
    </row>
    <row r="103" spans="1:53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12</v>
      </c>
      <c r="W103" s="350">
        <f>IFERROR(SUM(W94:W101),"0")</f>
        <v>12.600000000000001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40</v>
      </c>
      <c r="W105" s="349">
        <f t="shared" ref="W105:W115" si="6">IFERROR(IF(V105="",0,CEILING((V105/$H105),1)*$H105),"")</f>
        <v>42</v>
      </c>
      <c r="X105" s="36">
        <f>IFERROR(IF(W105=0,"",ROUNDUP(W105/H105,0)*0.02175),"")</f>
        <v>0.10874999999999999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9</v>
      </c>
      <c r="W111" s="349">
        <f t="shared" si="6"/>
        <v>10.8</v>
      </c>
      <c r="X111" s="36">
        <f>IFERROR(IF(W111=0,"",ROUNDUP(W111/H111,0)*0.00753),"")</f>
        <v>3.0120000000000001E-2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8.0952380952380949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9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0.13886999999999999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49</v>
      </c>
      <c r="W117" s="350">
        <f>IFERROR(SUM(W105:W115),"0")</f>
        <v>52.8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17.5</v>
      </c>
      <c r="W213" s="349">
        <f>IFERROR(IF(V213="",0,CEILING((V213/$H213),1)*$H213),"")</f>
        <v>18.900000000000002</v>
      </c>
      <c r="X213" s="36">
        <f>IFERROR(IF(W213=0,"",ROUNDUP(W213/H213,0)*0.00502),"")</f>
        <v>4.5179999999999998E-2</v>
      </c>
      <c r="Y213" s="56"/>
      <c r="Z213" s="57"/>
      <c r="AD213" s="58"/>
      <c r="BA213" s="177" t="s">
        <v>1</v>
      </c>
    </row>
    <row r="214" spans="1:53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8.3333333333333321</v>
      </c>
      <c r="W214" s="350">
        <f>IFERROR(W213/H213,"0")</f>
        <v>9</v>
      </c>
      <c r="X214" s="350">
        <f>IFERROR(IF(X213="",0,X213),"0")</f>
        <v>4.5179999999999998E-2</v>
      </c>
      <c r="Y214" s="351"/>
      <c r="Z214" s="351"/>
    </row>
    <row r="215" spans="1:53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17.5</v>
      </c>
      <c r="W215" s="350">
        <f>IFERROR(SUM(W213:W213),"0")</f>
        <v>18.900000000000002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30</v>
      </c>
      <c r="W228" s="349">
        <f t="shared" ref="W228:W243" si="13">IFERROR(IF(V228="",0,CEILING((V228/$H228),1)*$H228),"")</f>
        <v>36</v>
      </c>
      <c r="X228" s="36">
        <f>IFERROR(IF(W228=0,"",ROUNDUP(W228/H228,0)*0.02175),"")</f>
        <v>8.6999999999999994E-2</v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3.3333333333333335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4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8.6999999999999994E-2</v>
      </c>
      <c r="Y244" s="351"/>
      <c r="Z244" s="351"/>
    </row>
    <row r="245" spans="1:53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30</v>
      </c>
      <c r="W245" s="350">
        <f>IFERROR(SUM(W228:W243),"0")</f>
        <v>36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8.3999999999999986</v>
      </c>
      <c r="W252" s="349">
        <f>IFERROR(IF(V252="",0,CEILING((V252/$H252),1)*$H252),"")</f>
        <v>8.4</v>
      </c>
      <c r="X252" s="36">
        <f>IFERROR(IF(W252=0,"",ROUNDUP(W252/H252,0)*0.00753),"")</f>
        <v>1.506E-2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10.5</v>
      </c>
      <c r="W253" s="349">
        <f>IFERROR(IF(V253="",0,CEILING((V253/$H253),1)*$H253),"")</f>
        <v>10.5</v>
      </c>
      <c r="X253" s="36">
        <f>IFERROR(IF(W253=0,"",ROUNDUP(W253/H253,0)*0.00502),"")</f>
        <v>2.5100000000000001E-2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7</v>
      </c>
      <c r="W255" s="350">
        <f>IFERROR(W251/H251,"0")+IFERROR(W252/H252,"0")+IFERROR(W253/H253,"0")+IFERROR(W254/H254,"0")</f>
        <v>7</v>
      </c>
      <c r="X255" s="350">
        <f>IFERROR(IF(X251="",0,X251),"0")+IFERROR(IF(X252="",0,X252),"0")+IFERROR(IF(X253="",0,X253),"0")+IFERROR(IF(X254="",0,X254),"0")</f>
        <v>4.0160000000000001E-2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18.899999999999999</v>
      </c>
      <c r="W256" s="350">
        <f>IFERROR(SUM(W251:W254),"0")</f>
        <v>18.899999999999999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100</v>
      </c>
      <c r="W259" s="349">
        <f t="shared" si="15"/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12.820512820512821</v>
      </c>
      <c r="W267" s="350">
        <f>IFERROR(W258/H258,"0")+IFERROR(W259/H259,"0")+IFERROR(W260/H260,"0")+IFERROR(W261/H261,"0")+IFERROR(W262/H262,"0")+IFERROR(W263/H263,"0")+IFERROR(W264/H264,"0")+IFERROR(W265/H265,"0")+IFERROR(W266/H266,"0")</f>
        <v>13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0.28275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100</v>
      </c>
      <c r="W268" s="350">
        <f>IFERROR(SUM(W258:W266),"0")</f>
        <v>101.39999999999999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hidden="1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hidden="1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250</v>
      </c>
      <c r="W327" s="349">
        <f t="shared" si="17"/>
        <v>255</v>
      </c>
      <c r="X327" s="36">
        <f>IFERROR(IF(W327=0,"",ROUNDUP(W327/H327,0)*0.02175),"")</f>
        <v>0.36974999999999997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50</v>
      </c>
      <c r="W328" s="349">
        <f t="shared" si="17"/>
        <v>60</v>
      </c>
      <c r="X328" s="36">
        <f>IFERROR(IF(W328=0,"",ROUNDUP(W328/H328,0)*0.02175),"")</f>
        <v>8.6999999999999994E-2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150</v>
      </c>
      <c r="W330" s="349">
        <f t="shared" si="17"/>
        <v>150</v>
      </c>
      <c r="X330" s="36">
        <f>IFERROR(IF(W330=0,"",ROUNDUP(W330/H330,0)*0.02175),"")</f>
        <v>0.21749999999999997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30</v>
      </c>
      <c r="W334" s="350">
        <f>IFERROR(W326/H326,"0")+IFERROR(W327/H327,"0")+IFERROR(W328/H328,"0")+IFERROR(W329/H329,"0")+IFERROR(W330/H330,"0")+IFERROR(W331/H331,"0")+IFERROR(W332/H332,"0")+IFERROR(W333/H333,"0")</f>
        <v>31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0.67425000000000002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450</v>
      </c>
      <c r="W335" s="350">
        <f>IFERROR(SUM(W326:W333),"0")</f>
        <v>465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250</v>
      </c>
      <c r="W337" s="349">
        <f>IFERROR(IF(V337="",0,CEILING((V337/$H337),1)*$H337),"")</f>
        <v>255</v>
      </c>
      <c r="X337" s="36">
        <f>IFERROR(IF(W337=0,"",ROUNDUP(W337/H337,0)*0.02175),"")</f>
        <v>0.36974999999999997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16.666666666666668</v>
      </c>
      <c r="W340" s="350">
        <f>IFERROR(W337/H337,"0")+IFERROR(W338/H338,"0")+IFERROR(W339/H339,"0")</f>
        <v>17</v>
      </c>
      <c r="X340" s="350">
        <f>IFERROR(IF(X337="",0,X337),"0")+IFERROR(IF(X338="",0,X338),"0")+IFERROR(IF(X339="",0,X339),"0")</f>
        <v>0.36974999999999997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250</v>
      </c>
      <c r="W341" s="350">
        <f>IFERROR(SUM(W337:W339),"0")</f>
        <v>255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250</v>
      </c>
      <c r="W353" s="349">
        <f>IFERROR(IF(V353="",0,CEILING((V353/$H353),1)*$H353),"")</f>
        <v>252</v>
      </c>
      <c r="X353" s="36">
        <f>IFERROR(IF(W353=0,"",ROUNDUP(W353/H353,0)*0.02175),"")</f>
        <v>0.45674999999999999</v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150</v>
      </c>
      <c r="W354" s="349">
        <f>IFERROR(IF(V354="",0,CEILING((V354/$H354),1)*$H354),"")</f>
        <v>151.20000000000002</v>
      </c>
      <c r="X354" s="36">
        <f>IFERROR(IF(W354=0,"",ROUNDUP(W354/H354,0)*0.02175),"")</f>
        <v>0.30449999999999999</v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60</v>
      </c>
      <c r="W357" s="349">
        <f>IFERROR(IF(V357="",0,CEILING((V357/$H357),1)*$H357),"")</f>
        <v>60</v>
      </c>
      <c r="X357" s="36">
        <f>IFERROR(IF(W357=0,"",ROUNDUP(W357/H357,0)*0.00937),"")</f>
        <v>0.14055000000000001</v>
      </c>
      <c r="Y357" s="56"/>
      <c r="Z357" s="57"/>
      <c r="AD357" s="58"/>
      <c r="BA357" s="257" t="s">
        <v>1</v>
      </c>
    </row>
    <row r="358" spans="1:53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49.722222222222221</v>
      </c>
      <c r="W358" s="350">
        <f>IFERROR(W353/H353,"0")+IFERROR(W354/H354,"0")+IFERROR(W355/H355,"0")+IFERROR(W356/H356,"0")+IFERROR(W357/H357,"0")</f>
        <v>50</v>
      </c>
      <c r="X358" s="350">
        <f>IFERROR(IF(X353="",0,X353),"0")+IFERROR(IF(X354="",0,X354),"0")+IFERROR(IF(X355="",0,X355),"0")+IFERROR(IF(X356="",0,X356),"0")+IFERROR(IF(X357="",0,X357),"0")</f>
        <v>0.90179999999999993</v>
      </c>
      <c r="Y358" s="351"/>
      <c r="Z358" s="351"/>
    </row>
    <row r="359" spans="1:53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460</v>
      </c>
      <c r="W359" s="350">
        <f>IFERROR(SUM(W353:W357),"0")</f>
        <v>463.20000000000005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20</v>
      </c>
      <c r="W361" s="349">
        <f>IFERROR(IF(V361="",0,CEILING((V361/$H361),1)*$H361),"")</f>
        <v>21.9</v>
      </c>
      <c r="X361" s="36">
        <f>IFERROR(IF(W361=0,"",ROUNDUP(W361/H361,0)*0.00753),"")</f>
        <v>3.7650000000000003E-2</v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4.5662100456621006</v>
      </c>
      <c r="W363" s="350">
        <f>IFERROR(W361/H361,"0")+IFERROR(W362/H362,"0")</f>
        <v>5</v>
      </c>
      <c r="X363" s="350">
        <f>IFERROR(IF(X361="",0,X361),"0")+IFERROR(IF(X362="",0,X362),"0")</f>
        <v>3.7650000000000003E-2</v>
      </c>
      <c r="Y363" s="351"/>
      <c r="Z363" s="351"/>
    </row>
    <row r="364" spans="1:53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20</v>
      </c>
      <c r="W364" s="350">
        <f>IFERROR(SUM(W361:W362),"0")</f>
        <v>21.9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250</v>
      </c>
      <c r="W366" s="349">
        <f>IFERROR(IF(V366="",0,CEILING((V366/$H366),1)*$H366),"")</f>
        <v>257.39999999999998</v>
      </c>
      <c r="X366" s="36">
        <f>IFERROR(IF(W366=0,"",ROUNDUP(W366/H366,0)*0.02175),"")</f>
        <v>0.71775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80</v>
      </c>
      <c r="W368" s="349">
        <f>IFERROR(IF(V368="",0,CEILING((V368/$H368),1)*$H368),"")</f>
        <v>81.599999999999994</v>
      </c>
      <c r="X368" s="36">
        <f>IFERROR(IF(W368=0,"",ROUNDUP(W368/H368,0)*0.00753),"")</f>
        <v>0.25602000000000003</v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65.384615384615387</v>
      </c>
      <c r="W370" s="350">
        <f>IFERROR(W366/H366,"0")+IFERROR(W367/H367,"0")+IFERROR(W368/H368,"0")+IFERROR(W369/H369,"0")</f>
        <v>67</v>
      </c>
      <c r="X370" s="350">
        <f>IFERROR(IF(X366="",0,X366),"0")+IFERROR(IF(X367="",0,X367),"0")+IFERROR(IF(X368="",0,X368),"0")+IFERROR(IF(X369="",0,X369),"0")</f>
        <v>0.97377000000000002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330</v>
      </c>
      <c r="W371" s="350">
        <f>IFERROR(SUM(W366:W369),"0")</f>
        <v>339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12</v>
      </c>
      <c r="W384" s="349">
        <f t="shared" ref="W384:W396" si="18">IFERROR(IF(V384="",0,CEILING((V384/$H384),1)*$H384),"")</f>
        <v>12.600000000000001</v>
      </c>
      <c r="X384" s="36">
        <f>IFERROR(IF(W384=0,"",ROUNDUP(W384/H384,0)*0.00753),"")</f>
        <v>2.2589999999999999E-2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12.6</v>
      </c>
      <c r="W386" s="349">
        <f t="shared" si="18"/>
        <v>12.600000000000001</v>
      </c>
      <c r="X386" s="36">
        <f>IFERROR(IF(W386=0,"",ROUNDUP(W386/H386,0)*0.00753),"")</f>
        <v>2.2589999999999999E-2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14</v>
      </c>
      <c r="W389" s="349">
        <f t="shared" si="18"/>
        <v>14.700000000000001</v>
      </c>
      <c r="X389" s="36">
        <f t="shared" si="19"/>
        <v>3.5140000000000005E-2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12.523809523809524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13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8.0320000000000003E-2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38.6</v>
      </c>
      <c r="W398" s="350">
        <f>IFERROR(SUM(W384:W396),"0")</f>
        <v>39.900000000000006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20</v>
      </c>
      <c r="W423" s="349">
        <f t="shared" ref="W423:W429" si="20">IFERROR(IF(V423="",0,CEILING((V423/$H423),1)*$H423),"")</f>
        <v>21</v>
      </c>
      <c r="X423" s="36">
        <f>IFERROR(IF(W423=0,"",ROUNDUP(W423/H423,0)*0.00753),"")</f>
        <v>3.7650000000000003E-2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4.7619047619047619</v>
      </c>
      <c r="W430" s="350">
        <f>IFERROR(W423/H423,"0")+IFERROR(W424/H424,"0")+IFERROR(W425/H425,"0")+IFERROR(W426/H426,"0")+IFERROR(W427/H427,"0")+IFERROR(W428/H428,"0")+IFERROR(W429/H429,"0")</f>
        <v>5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3.7650000000000003E-2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20</v>
      </c>
      <c r="W431" s="350">
        <f>IFERROR(SUM(W423:W429),"0")</f>
        <v>21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20</v>
      </c>
      <c r="W449" s="349">
        <f t="shared" si="21"/>
        <v>21.12</v>
      </c>
      <c r="X449" s="36">
        <f t="shared" si="22"/>
        <v>4.7840000000000001E-2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3.7878787878787876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4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4.7840000000000001E-2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20</v>
      </c>
      <c r="W460" s="350">
        <f>IFERROR(SUM(W448:W458),"0")</f>
        <v>21.12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20</v>
      </c>
      <c r="W469" s="349">
        <f t="shared" si="23"/>
        <v>21.12</v>
      </c>
      <c r="X469" s="36">
        <f>IFERROR(IF(W469=0,"",ROUNDUP(W469/H469,0)*0.01196),"")</f>
        <v>4.7840000000000001E-2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3.7878787878787876</v>
      </c>
      <c r="W473" s="350">
        <f>IFERROR(W467/H467,"0")+IFERROR(W468/H468,"0")+IFERROR(W469/H469,"0")+IFERROR(W470/H470,"0")+IFERROR(W471/H471,"0")+IFERROR(W472/H472,"0")</f>
        <v>4</v>
      </c>
      <c r="X473" s="350">
        <f>IFERROR(IF(X467="",0,X467),"0")+IFERROR(IF(X468="",0,X468),"0")+IFERROR(IF(X469="",0,X469),"0")+IFERROR(IF(X470="",0,X470),"0")+IFERROR(IF(X471="",0,X471),"0")+IFERROR(IF(X472="",0,X472),"0")</f>
        <v>4.7840000000000001E-2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20</v>
      </c>
      <c r="W474" s="350">
        <f>IFERROR(SUM(W467:W472),"0")</f>
        <v>21.12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2489.5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2567.04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2612.7984268243176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2694.34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5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2737.7984268243176</v>
      </c>
      <c r="W519" s="350">
        <f>GrossWeightTotalR+PalletQtyTotalR*25</f>
        <v>2819.34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320.58915931861139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331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5.1891600000000002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110.7</v>
      </c>
      <c r="D526" s="46">
        <f>IFERROR(W55*1,"0")+IFERROR(W56*1,"0")+IFERROR(W57*1,"0")+IFERROR(W58*1,"0")</f>
        <v>232.20000000000002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401.70000000000005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18.900000000000002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156.29999999999998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720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824.1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39.900000000000006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21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42.24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50"/>
        <filter val="100,00"/>
        <filter val="102,50"/>
        <filter val="12,00"/>
        <filter val="12,52"/>
        <filter val="12,60"/>
        <filter val="12,82"/>
        <filter val="14,00"/>
        <filter val="15,74"/>
        <filter val="150,00"/>
        <filter val="16,67"/>
        <filter val="17,50"/>
        <filter val="18,90"/>
        <filter val="2 489,50"/>
        <filter val="2 612,80"/>
        <filter val="2 737,80"/>
        <filter val="2,86"/>
        <filter val="20,00"/>
        <filter val="22,50"/>
        <filter val="231,00"/>
        <filter val="250,00"/>
        <filter val="3,33"/>
        <filter val="3,79"/>
        <filter val="30,00"/>
        <filter val="31,89"/>
        <filter val="320,00"/>
        <filter val="320,59"/>
        <filter val="330,00"/>
        <filter val="38,60"/>
        <filter val="39,32"/>
        <filter val="4,57"/>
        <filter val="4,76"/>
        <filter val="40,00"/>
        <filter val="450,00"/>
        <filter val="460,00"/>
        <filter val="49,00"/>
        <filter val="49,72"/>
        <filter val="5"/>
        <filter val="50,00"/>
        <filter val="60,00"/>
        <filter val="65,38"/>
        <filter val="7,00"/>
        <filter val="8,10"/>
        <filter val="8,33"/>
        <filter val="8,40"/>
        <filter val="80,00"/>
        <filter val="81,00"/>
        <filter val="9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2024-04-02T11:05:46Z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