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DC1A08B-22DE-4880-85D8-6A6B1A78B1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W483" i="1"/>
  <c r="V483" i="1"/>
  <c r="X482" i="1"/>
  <c r="X483" i="1" s="1"/>
  <c r="W482" i="1"/>
  <c r="W484" i="1" s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V444" i="1"/>
  <c r="V443" i="1"/>
  <c r="W442" i="1"/>
  <c r="N442" i="1"/>
  <c r="V440" i="1"/>
  <c r="V439" i="1"/>
  <c r="W438" i="1"/>
  <c r="N438" i="1"/>
  <c r="V436" i="1"/>
  <c r="V435" i="1"/>
  <c r="W434" i="1"/>
  <c r="X434" i="1" s="1"/>
  <c r="N434" i="1"/>
  <c r="X433" i="1"/>
  <c r="X435" i="1" s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V421" i="1"/>
  <c r="W420" i="1"/>
  <c r="V420" i="1"/>
  <c r="X419" i="1"/>
  <c r="W419" i="1"/>
  <c r="N419" i="1"/>
  <c r="W418" i="1"/>
  <c r="N418" i="1"/>
  <c r="V415" i="1"/>
  <c r="V414" i="1"/>
  <c r="W413" i="1"/>
  <c r="X413" i="1" s="1"/>
  <c r="N413" i="1"/>
  <c r="W412" i="1"/>
  <c r="X412" i="1" s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W404" i="1" s="1"/>
  <c r="N400" i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N379" i="1"/>
  <c r="V375" i="1"/>
  <c r="V374" i="1"/>
  <c r="W373" i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W337" i="1"/>
  <c r="X337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W302" i="1" s="1"/>
  <c r="N300" i="1"/>
  <c r="V298" i="1"/>
  <c r="V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X236" i="1"/>
  <c r="W236" i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W245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W197" i="1"/>
  <c r="W201" i="1" s="1"/>
  <c r="N197" i="1"/>
  <c r="X196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W165" i="1"/>
  <c r="W167" i="1" s="1"/>
  <c r="N165" i="1"/>
  <c r="X164" i="1"/>
  <c r="W164" i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W135" i="1" s="1"/>
  <c r="N131" i="1"/>
  <c r="X130" i="1"/>
  <c r="W130" i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N106" i="1"/>
  <c r="W105" i="1"/>
  <c r="W116" i="1" s="1"/>
  <c r="N105" i="1"/>
  <c r="V103" i="1"/>
  <c r="V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2" i="1" s="1"/>
  <c r="N94" i="1"/>
  <c r="V92" i="1"/>
  <c r="V91" i="1"/>
  <c r="W90" i="1"/>
  <c r="X90" i="1" s="1"/>
  <c r="N90" i="1"/>
  <c r="X89" i="1"/>
  <c r="W89" i="1"/>
  <c r="N89" i="1"/>
  <c r="W88" i="1"/>
  <c r="N88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W84" i="1" s="1"/>
  <c r="N64" i="1"/>
  <c r="X63" i="1"/>
  <c r="W63" i="1"/>
  <c r="N63" i="1"/>
  <c r="V60" i="1"/>
  <c r="V59" i="1"/>
  <c r="W58" i="1"/>
  <c r="X58" i="1" s="1"/>
  <c r="W57" i="1"/>
  <c r="X57" i="1" s="1"/>
  <c r="N57" i="1"/>
  <c r="W56" i="1"/>
  <c r="W59" i="1" s="1"/>
  <c r="N56" i="1"/>
  <c r="X55" i="1"/>
  <c r="W55" i="1"/>
  <c r="N55" i="1"/>
  <c r="V52" i="1"/>
  <c r="V51" i="1"/>
  <c r="W50" i="1"/>
  <c r="X50" i="1" s="1"/>
  <c r="N50" i="1"/>
  <c r="W49" i="1"/>
  <c r="C526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W33" i="1" s="1"/>
  <c r="V24" i="1"/>
  <c r="W23" i="1"/>
  <c r="V23" i="1"/>
  <c r="X22" i="1"/>
  <c r="X23" i="1" s="1"/>
  <c r="W22" i="1"/>
  <c r="N22" i="1"/>
  <c r="H10" i="1"/>
  <c r="A9" i="1"/>
  <c r="F10" i="1" s="1"/>
  <c r="D7" i="1"/>
  <c r="O6" i="1"/>
  <c r="N2" i="1"/>
  <c r="W91" i="1" l="1"/>
  <c r="H526" i="1"/>
  <c r="I526" i="1"/>
  <c r="W193" i="1"/>
  <c r="J526" i="1"/>
  <c r="X340" i="1"/>
  <c r="X279" i="1"/>
  <c r="X358" i="1"/>
  <c r="X430" i="1"/>
  <c r="V516" i="1"/>
  <c r="X87" i="1"/>
  <c r="W92" i="1"/>
  <c r="X105" i="1"/>
  <c r="W117" i="1"/>
  <c r="W126" i="1"/>
  <c r="G526" i="1"/>
  <c r="W166" i="1"/>
  <c r="X176" i="1"/>
  <c r="X193" i="1" s="1"/>
  <c r="W200" i="1"/>
  <c r="X204" i="1"/>
  <c r="X210" i="1" s="1"/>
  <c r="W210" i="1"/>
  <c r="X213" i="1"/>
  <c r="X214" i="1" s="1"/>
  <c r="W214" i="1"/>
  <c r="L526" i="1"/>
  <c r="W286" i="1"/>
  <c r="X300" i="1"/>
  <c r="X302" i="1" s="1"/>
  <c r="W398" i="1"/>
  <c r="X400" i="1"/>
  <c r="X404" i="1" s="1"/>
  <c r="W435" i="1"/>
  <c r="T526" i="1"/>
  <c r="X459" i="1"/>
  <c r="X467" i="1"/>
  <c r="X473" i="1" s="1"/>
  <c r="H9" i="1"/>
  <c r="A10" i="1"/>
  <c r="B526" i="1"/>
  <c r="W518" i="1"/>
  <c r="W517" i="1"/>
  <c r="V520" i="1"/>
  <c r="W24" i="1"/>
  <c r="X26" i="1"/>
  <c r="X32" i="1" s="1"/>
  <c r="W32" i="1"/>
  <c r="X35" i="1"/>
  <c r="X36" i="1" s="1"/>
  <c r="W36" i="1"/>
  <c r="X39" i="1"/>
  <c r="X40" i="1" s="1"/>
  <c r="W40" i="1"/>
  <c r="X43" i="1"/>
  <c r="X44" i="1" s="1"/>
  <c r="W44" i="1"/>
  <c r="X49" i="1"/>
  <c r="X51" i="1" s="1"/>
  <c r="W52" i="1"/>
  <c r="D526" i="1"/>
  <c r="X56" i="1"/>
  <c r="X59" i="1" s="1"/>
  <c r="W60" i="1"/>
  <c r="E526" i="1"/>
  <c r="X64" i="1"/>
  <c r="X84" i="1" s="1"/>
  <c r="W85" i="1"/>
  <c r="X88" i="1"/>
  <c r="X91" i="1" s="1"/>
  <c r="X94" i="1"/>
  <c r="X102" i="1" s="1"/>
  <c r="W103" i="1"/>
  <c r="X106" i="1"/>
  <c r="X116" i="1" s="1"/>
  <c r="X119" i="1"/>
  <c r="X126" i="1" s="1"/>
  <c r="W127" i="1"/>
  <c r="F526" i="1"/>
  <c r="X131" i="1"/>
  <c r="X134" i="1" s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W174" i="1"/>
  <c r="W194" i="1"/>
  <c r="X197" i="1"/>
  <c r="X200" i="1" s="1"/>
  <c r="W211" i="1"/>
  <c r="X218" i="1"/>
  <c r="X224" i="1" s="1"/>
  <c r="W224" i="1"/>
  <c r="X228" i="1"/>
  <c r="X244" i="1" s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F9" i="1"/>
  <c r="J9" i="1"/>
  <c r="W51" i="1"/>
  <c r="W143" i="1"/>
  <c r="W156" i="1"/>
  <c r="W16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0" i="1"/>
  <c r="X366" i="1"/>
  <c r="X370" i="1" s="1"/>
  <c r="W371" i="1"/>
  <c r="W374" i="1"/>
  <c r="X373" i="1"/>
  <c r="X374" i="1" s="1"/>
  <c r="W375" i="1"/>
  <c r="R526" i="1"/>
  <c r="W382" i="1"/>
  <c r="X379" i="1"/>
  <c r="X381" i="1" s="1"/>
  <c r="W405" i="1"/>
  <c r="W408" i="1"/>
  <c r="X407" i="1"/>
  <c r="X408" i="1" s="1"/>
  <c r="W409" i="1"/>
  <c r="W414" i="1"/>
  <c r="X411" i="1"/>
  <c r="X414" i="1" s="1"/>
  <c r="W460" i="1"/>
  <c r="W465" i="1"/>
  <c r="X462" i="1"/>
  <c r="X464" i="1" s="1"/>
  <c r="W480" i="1"/>
  <c r="U526" i="1"/>
  <c r="W493" i="1"/>
  <c r="X488" i="1"/>
  <c r="X493" i="1" s="1"/>
  <c r="W494" i="1"/>
  <c r="W506" i="1"/>
  <c r="X502" i="1"/>
  <c r="X506" i="1" s="1"/>
  <c r="Q526" i="1"/>
  <c r="W359" i="1"/>
  <c r="W381" i="1"/>
  <c r="X397" i="1"/>
  <c r="W397" i="1"/>
  <c r="W415" i="1"/>
  <c r="S526" i="1"/>
  <c r="W421" i="1"/>
  <c r="X418" i="1"/>
  <c r="X420" i="1" s="1"/>
  <c r="W431" i="1"/>
  <c r="W430" i="1"/>
  <c r="W436" i="1"/>
  <c r="W439" i="1"/>
  <c r="X438" i="1"/>
  <c r="X439" i="1" s="1"/>
  <c r="W440" i="1"/>
  <c r="W443" i="1"/>
  <c r="X442" i="1"/>
  <c r="X443" i="1" s="1"/>
  <c r="W444" i="1"/>
  <c r="W464" i="1"/>
  <c r="W474" i="1"/>
  <c r="W479" i="1"/>
  <c r="X476" i="1"/>
  <c r="X479" i="1" s="1"/>
  <c r="W507" i="1"/>
  <c r="W515" i="1"/>
  <c r="W514" i="1"/>
  <c r="X509" i="1"/>
  <c r="X514" i="1" s="1"/>
  <c r="W459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<sst xmlns="http://schemas.openxmlformats.org/spreadsheetml/2006/main" count="2228" uniqueCount="751">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</sst>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/>
      <c r="I5" s="404"/>
      <c r="J5" s="404"/>
      <c r="K5" s="404"/>
      <c r="L5" s="405"/>
      <c r="N5" s="24" t="s">
        <v>9</v>
      </c>
      <c r="O5" s="604">
        <v>45387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720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Пятница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2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60</v>
      </c>
      <c r="W49" s="349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135</v>
      </c>
      <c r="W50" s="349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55.555555555555557</v>
      </c>
      <c r="W51" s="350">
        <f>IFERROR(W49/H49,"0")+IFERROR(W50/H50,"0")</f>
        <v>56</v>
      </c>
      <c r="X51" s="350">
        <f>IFERROR(IF(X49="",0,X49),"0")+IFERROR(IF(X50="",0,X50),"0")</f>
        <v>0.50700000000000001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195</v>
      </c>
      <c r="W52" s="350">
        <f>IFERROR(SUM(W49:W50),"0")</f>
        <v>199.8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540</v>
      </c>
      <c r="W57" s="349">
        <f>IFERROR(IF(V57="",0,CEILING((V57/$H57),1)*$H57),"")</f>
        <v>540</v>
      </c>
      <c r="X57" s="36">
        <f>IFERROR(IF(W57=0,"",ROUNDUP(W57/H57,0)*0.00937),"")</f>
        <v>1.1244000000000001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138.51851851851853</v>
      </c>
      <c r="W59" s="350">
        <f>IFERROR(W55/H55,"0")+IFERROR(W56/H56,"0")+IFERROR(W57/H57,"0")+IFERROR(W58/H58,"0")</f>
        <v>139</v>
      </c>
      <c r="X59" s="350">
        <f>IFERROR(IF(X55="",0,X55),"0")+IFERROR(IF(X56="",0,X56),"0")+IFERROR(IF(X57="",0,X57),"0")+IFERROR(IF(X58="",0,X58),"0")</f>
        <v>1.53765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740</v>
      </c>
      <c r="W60" s="350">
        <f>IFERROR(SUM(W55:W58),"0")</f>
        <v>745.2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200</v>
      </c>
      <c r="W67" s="349">
        <f t="shared" si="2"/>
        <v>205.20000000000002</v>
      </c>
      <c r="X67" s="36">
        <f t="shared" si="3"/>
        <v>0.41324999999999995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40</v>
      </c>
      <c r="W68" s="349">
        <f t="shared" si="2"/>
        <v>44.8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25</v>
      </c>
      <c r="W70" s="349">
        <f t="shared" si="2"/>
        <v>27</v>
      </c>
      <c r="X70" s="36">
        <f>IFERROR(IF(W70=0,"",ROUNDUP(W70/H70,0)*0.00753),"")</f>
        <v>6.7769999999999997E-2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344</v>
      </c>
      <c r="W71" s="349">
        <f t="shared" si="2"/>
        <v>344</v>
      </c>
      <c r="X71" s="36">
        <f t="shared" ref="X71:X77" si="4">IFERROR(IF(W71=0,"",ROUNDUP(W71/H71,0)*0.00937),"")</f>
        <v>0.80581999999999998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589.5</v>
      </c>
      <c r="W77" s="349">
        <f t="shared" si="2"/>
        <v>589.5</v>
      </c>
      <c r="X77" s="36">
        <f t="shared" si="4"/>
        <v>1.2274700000000001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679.5</v>
      </c>
      <c r="W82" s="349">
        <f t="shared" si="2"/>
        <v>679.5</v>
      </c>
      <c r="X82" s="36">
        <f>IFERROR(IF(W82=0,"",ROUNDUP(W82/H82,0)*0.00937),"")</f>
        <v>1.4148700000000001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400.20899470899474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402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4.0596800000000002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1898</v>
      </c>
      <c r="W85" s="350">
        <f>IFERROR(SUM(W63:W83),"0")</f>
        <v>1912.4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90</v>
      </c>
      <c r="W105" s="349">
        <f t="shared" ref="W105:W115" si="6">IFERROR(IF(V105="",0,CEILING((V105/$H105),1)*$H105),"")</f>
        <v>92.4</v>
      </c>
      <c r="X105" s="36">
        <f>IFERROR(IF(W105=0,"",ROUNDUP(W105/H105,0)*0.02175),"")</f>
        <v>0.23924999999999999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20</v>
      </c>
      <c r="W107" s="349">
        <f t="shared" si="6"/>
        <v>25.200000000000003</v>
      </c>
      <c r="X107" s="36">
        <f>IFERROR(IF(W107=0,"",ROUNDUP(W107/H107,0)*0.02175),"")</f>
        <v>6.5250000000000002E-2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23.1</v>
      </c>
      <c r="W110" s="349">
        <f t="shared" si="6"/>
        <v>23.76</v>
      </c>
      <c r="X110" s="36">
        <f>IFERROR(IF(W110=0,"",ROUNDUP(W110/H110,0)*0.00753),"")</f>
        <v>6.7769999999999997E-2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736.2</v>
      </c>
      <c r="W111" s="349">
        <f t="shared" si="6"/>
        <v>737.1</v>
      </c>
      <c r="X111" s="36">
        <f>IFERROR(IF(W111=0,"",ROUNDUP(W111/H111,0)*0.00753),"")</f>
        <v>2.0556900000000002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40</v>
      </c>
      <c r="W114" s="349">
        <f t="shared" si="6"/>
        <v>42</v>
      </c>
      <c r="X114" s="36">
        <f>IFERROR(IF(W114=0,"",ROUNDUP(W114/H114,0)*0.00753),"")</f>
        <v>0.10542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307.84523809523807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310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2.5333800000000002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909.30000000000007</v>
      </c>
      <c r="W117" s="350">
        <f>IFERROR(SUM(W105:W115),"0")</f>
        <v>920.46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80</v>
      </c>
      <c r="W122" s="349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33</v>
      </c>
      <c r="W124" s="349">
        <f t="shared" si="7"/>
        <v>33.659999999999997</v>
      </c>
      <c r="X124" s="36">
        <f>IFERROR(IF(W124=0,"",ROUNDUP(W124/H124,0)*0.00753),"")</f>
        <v>0.12801000000000001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26.19047619047619</v>
      </c>
      <c r="W126" s="350">
        <f>IFERROR(W119/H119,"0")+IFERROR(W120/H120,"0")+IFERROR(W121/H121,"0")+IFERROR(W122/H122,"0")+IFERROR(W123/H123,"0")+IFERROR(W124/H124,"0")+IFERROR(W125/H125,"0")</f>
        <v>27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0.34550999999999998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113</v>
      </c>
      <c r="W127" s="350">
        <f>IFERROR(SUM(W119:W125),"0")</f>
        <v>117.66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150</v>
      </c>
      <c r="W131" s="349">
        <f>IFERROR(IF(V131="",0,CEILING((V131/$H131),1)*$H131),"")</f>
        <v>151.20000000000002</v>
      </c>
      <c r="X131" s="36">
        <f>IFERROR(IF(W131=0,"",ROUNDUP(W131/H131,0)*0.02175),"")</f>
        <v>0.39149999999999996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671.4</v>
      </c>
      <c r="W133" s="349">
        <f>IFERROR(IF(V133="",0,CEILING((V133/$H133),1)*$H133),"")</f>
        <v>672.30000000000007</v>
      </c>
      <c r="X133" s="36">
        <f>IFERROR(IF(W133=0,"",ROUNDUP(W133/H133,0)*0.00753),"")</f>
        <v>1.87497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266.52380952380946</v>
      </c>
      <c r="W134" s="350">
        <f>IFERROR(W130/H130,"0")+IFERROR(W131/H131,"0")+IFERROR(W132/H132,"0")+IFERROR(W133/H133,"0")</f>
        <v>267</v>
      </c>
      <c r="X134" s="350">
        <f>IFERROR(IF(X130="",0,X130),"0")+IFERROR(IF(X131="",0,X131),"0")+IFERROR(IF(X132="",0,X132),"0")+IFERROR(IF(X133="",0,X133),"0")</f>
        <v>2.26647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821.4</v>
      </c>
      <c r="W135" s="350">
        <f>IFERROR(SUM(W130:W133),"0")</f>
        <v>823.50000000000011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80</v>
      </c>
      <c r="W146" s="349">
        <f t="shared" ref="W146:W154" si="8">IFERROR(IF(V146="",0,CEILING((V146/$H146),1)*$H146),"")</f>
        <v>84</v>
      </c>
      <c r="X146" s="36">
        <f>IFERROR(IF(W146=0,"",ROUNDUP(W146/H146,0)*0.00753),"")</f>
        <v>0.15060000000000001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30</v>
      </c>
      <c r="W147" s="349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40</v>
      </c>
      <c r="W148" s="349">
        <f t="shared" si="8"/>
        <v>42</v>
      </c>
      <c r="X148" s="36">
        <f>IFERROR(IF(W148=0,"",ROUNDUP(W148/H148,0)*0.00753),"")</f>
        <v>7.5300000000000006E-2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122.5</v>
      </c>
      <c r="W149" s="349">
        <f t="shared" si="8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140</v>
      </c>
      <c r="W151" s="349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175</v>
      </c>
      <c r="W152" s="349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244.04761904761904</v>
      </c>
      <c r="W155" s="350">
        <f>IFERROR(W146/H146,"0")+IFERROR(W147/H147,"0")+IFERROR(W148/H148,"0")+IFERROR(W149/H149,"0")+IFERROR(W150/H150,"0")+IFERROR(W151/H151,"0")+IFERROR(W152/H152,"0")+IFERROR(W153/H153,"0")+IFERROR(W154/H154,"0")</f>
        <v>248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1.3403400000000001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587.5</v>
      </c>
      <c r="W156" s="350">
        <f>IFERROR(SUM(W146:W154),"0")</f>
        <v>600.6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130</v>
      </c>
      <c r="W169" s="349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120</v>
      </c>
      <c r="W170" s="349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250</v>
      </c>
      <c r="W171" s="349">
        <f>IFERROR(IF(V171="",0,CEILING((V171/$H171),1)*$H171),"")</f>
        <v>253.8</v>
      </c>
      <c r="X171" s="36">
        <f>IFERROR(IF(W171=0,"",ROUNDUP(W171/H171,0)*0.00937),"")</f>
        <v>0.44039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111.1111111111111</v>
      </c>
      <c r="W173" s="350">
        <f>IFERROR(W169/H169,"0")+IFERROR(W170/H170,"0")+IFERROR(W171/H171,"0")+IFERROR(W172/H172,"0")</f>
        <v>114</v>
      </c>
      <c r="X173" s="350">
        <f>IFERROR(IF(X169="",0,X169),"0")+IFERROR(IF(X170="",0,X170),"0")+IFERROR(IF(X171="",0,X171),"0")+IFERROR(IF(X172="",0,X172),"0")</f>
        <v>1.0681799999999999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600</v>
      </c>
      <c r="W174" s="350">
        <f>IFERROR(SUM(W169:W172),"0")</f>
        <v>615.6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40</v>
      </c>
      <c r="W177" s="349">
        <f t="shared" si="9"/>
        <v>43.5</v>
      </c>
      <c r="X177" s="36">
        <f>IFERROR(IF(W177=0,"",ROUNDUP(W177/H177,0)*0.02175),"")</f>
        <v>0.10874999999999999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200</v>
      </c>
      <c r="W182" s="349">
        <f t="shared" si="9"/>
        <v>201.6</v>
      </c>
      <c r="X182" s="36">
        <f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240</v>
      </c>
      <c r="W184" s="349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756</v>
      </c>
      <c r="W186" s="349">
        <f t="shared" si="9"/>
        <v>756</v>
      </c>
      <c r="X186" s="36">
        <f t="shared" ref="X186:X192" si="10">IFERROR(IF(W186=0,"",ROUNDUP(W186/H186,0)*0.00753),"")</f>
        <v>2.37195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728</v>
      </c>
      <c r="W188" s="349">
        <f t="shared" si="9"/>
        <v>729.6</v>
      </c>
      <c r="X188" s="36">
        <f t="shared" si="10"/>
        <v>2.28912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120</v>
      </c>
      <c r="W191" s="349">
        <f t="shared" si="9"/>
        <v>120</v>
      </c>
      <c r="X191" s="36">
        <f t="shared" si="10"/>
        <v>0.3765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360</v>
      </c>
      <c r="W192" s="349">
        <f t="shared" si="9"/>
        <v>360</v>
      </c>
      <c r="X192" s="36">
        <f t="shared" si="10"/>
        <v>1.1294999999999999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1006.264367816092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1008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7.6613400000000009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2444</v>
      </c>
      <c r="W194" s="350">
        <f>IFERROR(SUM(W176:W192),"0")</f>
        <v>2450.6999999999998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40</v>
      </c>
      <c r="W198" s="349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80</v>
      </c>
      <c r="W199" s="349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50</v>
      </c>
      <c r="W200" s="350">
        <f>IFERROR(W196/H196,"0")+IFERROR(W197/H197,"0")+IFERROR(W198/H198,"0")+IFERROR(W199/H199,"0")</f>
        <v>51</v>
      </c>
      <c r="X200" s="350">
        <f>IFERROR(IF(X196="",0,X196),"0")+IFERROR(IF(X197="",0,X197),"0")+IFERROR(IF(X198="",0,X198),"0")+IFERROR(IF(X199="",0,X199),"0")</f>
        <v>0.38403000000000004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120</v>
      </c>
      <c r="W201" s="350">
        <f>IFERROR(SUM(W196:W199),"0")</f>
        <v>122.39999999999999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49.5</v>
      </c>
      <c r="W265" s="349">
        <f t="shared" si="15"/>
        <v>49.5</v>
      </c>
      <c r="X265" s="36">
        <f>IFERROR(IF(W265=0,"",ROUNDUP(W265/H265,0)*0.00753),"")</f>
        <v>0.18825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72.600000000000009</v>
      </c>
      <c r="W266" s="349">
        <f t="shared" si="15"/>
        <v>73.260000000000005</v>
      </c>
      <c r="X266" s="36">
        <f>IFERROR(IF(W266=0,"",ROUNDUP(W266/H266,0)*0.00753),"")</f>
        <v>0.27861000000000002</v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61.666666666666671</v>
      </c>
      <c r="W267" s="350">
        <f>IFERROR(W258/H258,"0")+IFERROR(W259/H259,"0")+IFERROR(W260/H260,"0")+IFERROR(W261/H261,"0")+IFERROR(W262/H262,"0")+IFERROR(W263/H263,"0")+IFERROR(W264/H264,"0")+IFERROR(W265/H265,"0")+IFERROR(W266/H266,"0")</f>
        <v>62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0.46686000000000005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122.10000000000001</v>
      </c>
      <c r="W268" s="350">
        <f>IFERROR(SUM(W258:W266),"0")</f>
        <v>122.76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350</v>
      </c>
      <c r="W271" s="349">
        <f>IFERROR(IF(V271="",0,CEILING((V271/$H271),1)*$H271),"")</f>
        <v>351</v>
      </c>
      <c r="X271" s="36">
        <f>IFERROR(IF(W271=0,"",ROUNDUP(W271/H271,0)*0.02175),"")</f>
        <v>0.9787499999999999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53.205128205128204</v>
      </c>
      <c r="W273" s="350">
        <f>IFERROR(W270/H270,"0")+IFERROR(W271/H271,"0")+IFERROR(W272/H272,"0")</f>
        <v>54</v>
      </c>
      <c r="X273" s="350">
        <f>IFERROR(IF(X270="",0,X270),"0")+IFERROR(IF(X271="",0,X271),"0")+IFERROR(IF(X272="",0,X272),"0")</f>
        <v>1.1744999999999999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420</v>
      </c>
      <c r="W274" s="350">
        <f>IFERROR(SUM(W270:W272),"0")</f>
        <v>426.6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12</v>
      </c>
      <c r="W306" s="349">
        <f>IFERROR(IF(V306="",0,CEILING((V306/$H306),1)*$H306),"")</f>
        <v>12.6</v>
      </c>
      <c r="X306" s="36">
        <f>IFERROR(IF(W306=0,"",ROUNDUP(W306/H306,0)*0.00753),"")</f>
        <v>5.271E-2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6.6666666666666661</v>
      </c>
      <c r="W307" s="350">
        <f>IFERROR(W306/H306,"0")</f>
        <v>7</v>
      </c>
      <c r="X307" s="350">
        <f>IFERROR(IF(X306="",0,X306),"0")</f>
        <v>5.271E-2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12</v>
      </c>
      <c r="W308" s="350">
        <f>IFERROR(SUM(W306:W306),"0")</f>
        <v>12.6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1641.5</v>
      </c>
      <c r="W311" s="349">
        <f>IFERROR(IF(V311="",0,CEILING((V311/$H311),1)*$H311),"")</f>
        <v>1642.2</v>
      </c>
      <c r="X311" s="36">
        <f>IFERROR(IF(W311=0,"",ROUNDUP(W311/H311,0)*0.00753),"")</f>
        <v>5.8884600000000002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893.9</v>
      </c>
      <c r="W312" s="349">
        <f>IFERROR(IF(V312="",0,CEILING((V312/$H312),1)*$H312),"")</f>
        <v>894.6</v>
      </c>
      <c r="X312" s="36">
        <f>IFERROR(IF(W312=0,"",ROUNDUP(W312/H312,0)*0.00753),"")</f>
        <v>3.2077800000000001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1207.3333333333333</v>
      </c>
      <c r="W313" s="350">
        <f>IFERROR(W310/H310,"0")+IFERROR(W311/H311,"0")+IFERROR(W312/H312,"0")</f>
        <v>1208</v>
      </c>
      <c r="X313" s="350">
        <f>IFERROR(IF(X310="",0,X310),"0")+IFERROR(IF(X311="",0,X311),"0")+IFERROR(IF(X312="",0,X312),"0")</f>
        <v>9.0962399999999999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2535.4</v>
      </c>
      <c r="W314" s="350">
        <f>IFERROR(SUM(W310:W312),"0")</f>
        <v>2536.8000000000002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15.2</v>
      </c>
      <c r="W316" s="349">
        <f>IFERROR(IF(V316="",0,CEILING((V316/$H316),1)*$H316),"")</f>
        <v>15.959999999999999</v>
      </c>
      <c r="X316" s="36">
        <f>IFERROR(IF(W316=0,"",ROUNDUP(W316/H316,0)*0.00753),"")</f>
        <v>5.271E-2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6.666666666666667</v>
      </c>
      <c r="W317" s="350">
        <f>IFERROR(W316/H316,"0")</f>
        <v>7</v>
      </c>
      <c r="X317" s="350">
        <f>IFERROR(IF(X316="",0,X316),"0")</f>
        <v>5.271E-2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15.2</v>
      </c>
      <c r="W318" s="350">
        <f>IFERROR(SUM(W316:W316),"0")</f>
        <v>15.959999999999999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11.9</v>
      </c>
      <c r="W320" s="349">
        <f>IFERROR(IF(V320="",0,CEILING((V320/$H320),1)*$H320),"")</f>
        <v>12.75</v>
      </c>
      <c r="X320" s="36">
        <f>IFERROR(IF(W320=0,"",ROUNDUP(W320/H320,0)*0.00753),"")</f>
        <v>3.7650000000000003E-2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4.666666666666667</v>
      </c>
      <c r="W321" s="350">
        <f>IFERROR(W320/H320,"0")</f>
        <v>5</v>
      </c>
      <c r="X321" s="350">
        <f>IFERROR(IF(X320="",0,X320),"0")</f>
        <v>3.7650000000000003E-2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11.9</v>
      </c>
      <c r="W322" s="350">
        <f>IFERROR(SUM(W320:W320),"0")</f>
        <v>12.75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1600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400</v>
      </c>
      <c r="W328" s="349">
        <f t="shared" si="17"/>
        <v>405</v>
      </c>
      <c r="X328" s="36">
        <f>IFERROR(IF(W328=0,"",ROUNDUP(W328/H328,0)*0.02175),"")</f>
        <v>0.58724999999999994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900</v>
      </c>
      <c r="W330" s="349">
        <f t="shared" si="17"/>
        <v>900</v>
      </c>
      <c r="X330" s="36">
        <f>IFERROR(IF(W330=0,"",ROUNDUP(W330/H330,0)*0.02175),"")</f>
        <v>1.3049999999999999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30</v>
      </c>
      <c r="W332" s="349">
        <f t="shared" si="17"/>
        <v>30</v>
      </c>
      <c r="X332" s="36">
        <f>IFERROR(IF(W332=0,"",ROUNDUP(W332/H332,0)*0.00937),"")</f>
        <v>5.6219999999999999E-2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201.33333333333334</v>
      </c>
      <c r="W334" s="350">
        <f>IFERROR(W326/H326,"0")+IFERROR(W327/H327,"0")+IFERROR(W328/H328,"0")+IFERROR(W329/H329,"0")+IFERROR(W330/H330,"0")+IFERROR(W331/H331,"0")+IFERROR(W332/H332,"0")+IFERROR(W333/H333,"0")</f>
        <v>202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4.2944599999999999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2940</v>
      </c>
      <c r="W335" s="350">
        <f>IFERROR(SUM(W326:W333),"0")</f>
        <v>2950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1100</v>
      </c>
      <c r="W337" s="349">
        <f>IFERROR(IF(V337="",0,CEILING((V337/$H337),1)*$H337),"")</f>
        <v>1110</v>
      </c>
      <c r="X337" s="36">
        <f>IFERROR(IF(W337=0,"",ROUNDUP(W337/H337,0)*0.02175),"")</f>
        <v>1.6094999999999999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73.333333333333329</v>
      </c>
      <c r="W340" s="350">
        <f>IFERROR(W337/H337,"0")+IFERROR(W338/H338,"0")+IFERROR(W339/H339,"0")</f>
        <v>74</v>
      </c>
      <c r="X340" s="350">
        <f>IFERROR(IF(X337="",0,X337),"0")+IFERROR(IF(X338="",0,X338),"0")+IFERROR(IF(X339="",0,X339),"0")</f>
        <v>1.6094999999999999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1100</v>
      </c>
      <c r="W341" s="350">
        <f>IFERROR(SUM(W337:W339),"0")</f>
        <v>1110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120</v>
      </c>
      <c r="W344" s="349">
        <f>IFERROR(IF(V344="",0,CEILING((V344/$H344),1)*$H344),"")</f>
        <v>124.8</v>
      </c>
      <c r="X344" s="36">
        <f>IFERROR(IF(W344=0,"",ROUNDUP(W344/H344,0)*0.02175),"")</f>
        <v>0.34799999999999998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15.384615384615385</v>
      </c>
      <c r="W345" s="350">
        <f>IFERROR(W343/H343,"0")+IFERROR(W344/H344,"0")</f>
        <v>16</v>
      </c>
      <c r="X345" s="350">
        <f>IFERROR(IF(X343="",0,X343),"0")+IFERROR(IF(X344="",0,X344),"0")</f>
        <v>0.34799999999999998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120</v>
      </c>
      <c r="W346" s="350">
        <f>IFERROR(SUM(W343:W344),"0")</f>
        <v>124.8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9</v>
      </c>
      <c r="W380" s="349">
        <f>IFERROR(IF(V380="",0,CEILING((V380/$H380),1)*$H380),"")</f>
        <v>10.8</v>
      </c>
      <c r="X380" s="36">
        <f>IFERROR(IF(W380=0,"",ROUNDUP(W380/H380,0)*0.00753),"")</f>
        <v>3.0120000000000001E-2</v>
      </c>
      <c r="Y380" s="56"/>
      <c r="Z380" s="57"/>
      <c r="AD380" s="58"/>
      <c r="BA380" s="266" t="s">
        <v>1</v>
      </c>
    </row>
    <row r="381" spans="1:53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3.333333333333333</v>
      </c>
      <c r="W381" s="350">
        <f>IFERROR(W379/H379,"0")+IFERROR(W380/H380,"0")</f>
        <v>4</v>
      </c>
      <c r="X381" s="350">
        <f>IFERROR(IF(X379="",0,X379),"0")+IFERROR(IF(X380="",0,X380),"0")</f>
        <v>3.0120000000000001E-2</v>
      </c>
      <c r="Y381" s="351"/>
      <c r="Z381" s="351"/>
    </row>
    <row r="382" spans="1:53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9</v>
      </c>
      <c r="W382" s="350">
        <f>IFERROR(SUM(W379:W380),"0")</f>
        <v>10.8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80</v>
      </c>
      <c r="W384" s="349">
        <f t="shared" ref="W384:W396" si="18">IFERROR(IF(V384="",0,CEILING((V384/$H384),1)*$H384),"")</f>
        <v>84</v>
      </c>
      <c r="X384" s="36">
        <f>IFERROR(IF(W384=0,"",ROUNDUP(W384/H384,0)*0.00753),"")</f>
        <v>0.15060000000000001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100</v>
      </c>
      <c r="W386" s="349">
        <f t="shared" si="18"/>
        <v>100.80000000000001</v>
      </c>
      <c r="X386" s="36">
        <f>IFERROR(IF(W386=0,"",ROUNDUP(W386/H386,0)*0.00753),"")</f>
        <v>0.18071999999999999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105</v>
      </c>
      <c r="W389" s="349">
        <f t="shared" si="18"/>
        <v>105</v>
      </c>
      <c r="X389" s="36">
        <f t="shared" si="19"/>
        <v>0.251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31.5</v>
      </c>
      <c r="W391" s="349">
        <f t="shared" si="18"/>
        <v>31.5</v>
      </c>
      <c r="X391" s="36">
        <f t="shared" si="19"/>
        <v>7.5300000000000006E-2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105</v>
      </c>
      <c r="W395" s="349">
        <f t="shared" si="18"/>
        <v>105</v>
      </c>
      <c r="X395" s="36">
        <f t="shared" si="19"/>
        <v>0.251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157.85714285714286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159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0.90861999999999998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421.5</v>
      </c>
      <c r="W398" s="350">
        <f>IFERROR(SUM(W384:W396),"0")</f>
        <v>426.3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18</v>
      </c>
      <c r="W411" s="349">
        <f>IFERROR(IF(V411="",0,CEILING((V411/$H411),1)*$H411),"")</f>
        <v>18</v>
      </c>
      <c r="X411" s="36">
        <f>IFERROR(IF(W411=0,"",ROUNDUP(W411/H411,0)*0.00627),"")</f>
        <v>9.4050000000000009E-2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3</v>
      </c>
      <c r="W412" s="349">
        <f>IFERROR(IF(V412="",0,CEILING((V412/$H412),1)*$H412),"")</f>
        <v>3.5999999999999996</v>
      </c>
      <c r="X412" s="36">
        <f>IFERROR(IF(W412=0,"",ROUNDUP(W412/H412,0)*0.00627),"")</f>
        <v>1.881E-2</v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17.5</v>
      </c>
      <c r="W414" s="350">
        <f>IFERROR(W411/H411,"0")+IFERROR(W412/H412,"0")+IFERROR(W413/H413,"0")</f>
        <v>18</v>
      </c>
      <c r="X414" s="350">
        <f>IFERROR(IF(X411="",0,X411),"0")+IFERROR(IF(X412="",0,X412),"0")+IFERROR(IF(X413="",0,X413),"0")</f>
        <v>0.11286000000000002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21</v>
      </c>
      <c r="W415" s="350">
        <f>IFERROR(SUM(W411:W413),"0")</f>
        <v>21.6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100</v>
      </c>
      <c r="W423" s="349">
        <f t="shared" ref="W423:W429" si="20">IFERROR(IF(V423="",0,CEILING((V423/$H423),1)*$H423),"")</f>
        <v>100.80000000000001</v>
      </c>
      <c r="X423" s="36">
        <f>IFERROR(IF(W423=0,"",ROUNDUP(W423/H423,0)*0.00753),"")</f>
        <v>0.18071999999999999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21</v>
      </c>
      <c r="W428" s="349">
        <f t="shared" si="20"/>
        <v>21</v>
      </c>
      <c r="X428" s="36">
        <f>IFERROR(IF(W428=0,"",ROUNDUP(W428/H428,0)*0.00502),"")</f>
        <v>5.0200000000000002E-2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33.80952380952381</v>
      </c>
      <c r="W430" s="350">
        <f>IFERROR(W423/H423,"0")+IFERROR(W424/H424,"0")+IFERROR(W425/H425,"0")+IFERROR(W426/H426,"0")+IFERROR(W427/H427,"0")+IFERROR(W428/H428,"0")+IFERROR(W429/H429,"0")</f>
        <v>34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0.23091999999999999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121</v>
      </c>
      <c r="W431" s="350">
        <f>IFERROR(SUM(W423:W429),"0")</f>
        <v>121.80000000000001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20</v>
      </c>
      <c r="W450" s="349">
        <f t="shared" si="21"/>
        <v>21.12</v>
      </c>
      <c r="X450" s="36">
        <f t="shared" si="22"/>
        <v>4.7840000000000001E-2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150</v>
      </c>
      <c r="W452" s="349">
        <f t="shared" si="21"/>
        <v>153.12</v>
      </c>
      <c r="X452" s="36">
        <f t="shared" si="22"/>
        <v>0.34683999999999998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24</v>
      </c>
      <c r="W458" s="349">
        <f t="shared" si="21"/>
        <v>25.2</v>
      </c>
      <c r="X458" s="36">
        <f>IFERROR(IF(W458=0,"",ROUNDUP(W458/H458,0)*0.00937),"")</f>
        <v>6.5589999999999996E-2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76.742424242424235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78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0.91474999999999995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394</v>
      </c>
      <c r="W460" s="350">
        <f>IFERROR(SUM(W448:W458),"0")</f>
        <v>400.08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80</v>
      </c>
      <c r="W462" s="349">
        <f>IFERROR(IF(V462="",0,CEILING((V462/$H462),1)*$H462),"")</f>
        <v>84.48</v>
      </c>
      <c r="X462" s="36">
        <f>IFERROR(IF(W462=0,"",ROUNDUP(W462/H462,0)*0.01196),"")</f>
        <v>0.19136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15.15151515151515</v>
      </c>
      <c r="W464" s="350">
        <f>IFERROR(W462/H462,"0")+IFERROR(W463/H463,"0")</f>
        <v>16</v>
      </c>
      <c r="X464" s="350">
        <f>IFERROR(IF(X462="",0,X462),"0")+IFERROR(IF(X463="",0,X463),"0")</f>
        <v>0.19136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80</v>
      </c>
      <c r="W465" s="350">
        <f>IFERROR(SUM(W462:W463),"0")</f>
        <v>84.48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90</v>
      </c>
      <c r="W467" s="349">
        <f t="shared" ref="W467:W472" si="23">IFERROR(IF(V467="",0,CEILING((V467/$H467),1)*$H467),"")</f>
        <v>95.04</v>
      </c>
      <c r="X467" s="36">
        <f>IFERROR(IF(W467=0,"",ROUNDUP(W467/H467,0)*0.01196),"")</f>
        <v>0.21528</v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80</v>
      </c>
      <c r="W469" s="349">
        <f t="shared" si="23"/>
        <v>84.48</v>
      </c>
      <c r="X469" s="36">
        <f>IFERROR(IF(W469=0,"",ROUNDUP(W469/H469,0)*0.01196),"")</f>
        <v>0.19136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30</v>
      </c>
      <c r="W470" s="349">
        <f t="shared" si="23"/>
        <v>32.4</v>
      </c>
      <c r="X470" s="36">
        <f>IFERROR(IF(W470=0,"",ROUNDUP(W470/H470,0)*0.00937),"")</f>
        <v>8.4330000000000002E-2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12</v>
      </c>
      <c r="W472" s="349">
        <f t="shared" si="23"/>
        <v>14.4</v>
      </c>
      <c r="X472" s="36">
        <f>IFERROR(IF(W472=0,"",ROUNDUP(W472/H472,0)*0.00937),"")</f>
        <v>3.7479999999999999E-2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43.863636363636367</v>
      </c>
      <c r="W473" s="350">
        <f>IFERROR(W467/H467,"0")+IFERROR(W468/H468,"0")+IFERROR(W469/H469,"0")+IFERROR(W470/H470,"0")+IFERROR(W471/H471,"0")+IFERROR(W472/H472,"0")</f>
        <v>47</v>
      </c>
      <c r="X473" s="350">
        <f>IFERROR(IF(X467="",0,X467),"0")+IFERROR(IF(X468="",0,X468),"0")+IFERROR(IF(X469="",0,X469),"0")+IFERROR(IF(X470="",0,X470),"0")+IFERROR(IF(X471="",0,X471),"0")+IFERROR(IF(X472="",0,X472),"0")</f>
        <v>0.52844999999999998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212</v>
      </c>
      <c r="W474" s="350">
        <f>IFERROR(SUM(W467:W472),"0")</f>
        <v>226.32000000000002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40</v>
      </c>
      <c r="W490" s="349">
        <f>IFERROR(IF(V490="",0,CEILING((V490/$H490),1)*$H490),"")</f>
        <v>48</v>
      </c>
      <c r="X490" s="36">
        <f>IFERROR(IF(W490=0,"",ROUNDUP(W490/H490,0)*0.02175),"")</f>
        <v>8.6999999999999994E-2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3.3333333333333335</v>
      </c>
      <c r="W493" s="350">
        <f>IFERROR(W488/H488,"0")+IFERROR(W489/H489,"0")+IFERROR(W490/H490,"0")+IFERROR(W491/H491,"0")+IFERROR(W492/H492,"0")</f>
        <v>4</v>
      </c>
      <c r="X493" s="350">
        <f>IFERROR(IF(X488="",0,X488),"0")+IFERROR(IF(X489="",0,X489),"0")+IFERROR(IF(X490="",0,X490),"0")+IFERROR(IF(X491="",0,X491),"0")+IFERROR(IF(X492="",0,X492),"0")</f>
        <v>8.6999999999999994E-2</v>
      </c>
      <c r="Y493" s="351"/>
      <c r="Z493" s="351"/>
    </row>
    <row r="494" spans="1:53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40</v>
      </c>
      <c r="W494" s="350">
        <f>IFERROR(SUM(W488:W492),"0")</f>
        <v>48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50</v>
      </c>
      <c r="W509" s="349">
        <f>IFERROR(IF(V509="",0,CEILING((V509/$H509),1)*$H509),"")</f>
        <v>54.6</v>
      </c>
      <c r="X509" s="36">
        <f>IFERROR(IF(W509=0,"",ROUNDUP(W509/H509,0)*0.02175),"")</f>
        <v>0.15225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6.4102564102564106</v>
      </c>
      <c r="W514" s="350">
        <f>IFERROR(W509/H509,"0")+IFERROR(W510/H510,"0")+IFERROR(W511/H511,"0")+IFERROR(W512/H512,"0")+IFERROR(W513/H513,"0")</f>
        <v>7</v>
      </c>
      <c r="X514" s="350">
        <f>IFERROR(IF(X509="",0,X509),"0")+IFERROR(IF(X510="",0,X510),"0")+IFERROR(IF(X511="",0,X511),"0")+IFERROR(IF(X512="",0,X512),"0")+IFERROR(IF(X513="",0,X513),"0")</f>
        <v>0.15225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50</v>
      </c>
      <c r="W515" s="350">
        <f>IFERROR(SUM(W509:W513),"0")</f>
        <v>54.6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17290.800000000003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17456.069999999996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18577.744101783272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18753.069000000007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19502.744101783272</v>
      </c>
      <c r="W519" s="350">
        <f>GrossWeightTotalR+PalletQtyTotalR*25</f>
        <v>19678.069000000007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4679.0674258691488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4709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42.586539999999999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199.8</v>
      </c>
      <c r="D526" s="46">
        <f>IFERROR(W55*1,"0")+IFERROR(W56*1,"0")+IFERROR(W57*1,"0")+IFERROR(W58*1,"0")</f>
        <v>745.2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2950.52</v>
      </c>
      <c r="F526" s="46">
        <f>IFERROR(W130*1,"0")+IFERROR(W131*1,"0")+IFERROR(W132*1,"0")+IFERROR(W133*1,"0")</f>
        <v>823.50000000000011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600.6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3210.3</v>
      </c>
      <c r="J526" s="46">
        <f>IFERROR(W204*1,"0")+IFERROR(W205*1,"0")+IFERROR(W206*1,"0")+IFERROR(W207*1,"0")+IFERROR(W208*1,"0")+IFERROR(W209*1,"0")+IFERROR(W213*1,"0")</f>
        <v>157.5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549.36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2578.11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4216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31.2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458.70000000000005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121.80000000000001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710.88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102.6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6,26"/>
        <filter val="1 100,00"/>
        <filter val="1 207,33"/>
        <filter val="1 600,00"/>
        <filter val="1 641,50"/>
        <filter val="1 898,00"/>
        <filter val="1,85"/>
        <filter val="10,00"/>
        <filter val="100,00"/>
        <filter val="105,00"/>
        <filter val="11,90"/>
        <filter val="111,11"/>
        <filter val="113,00"/>
        <filter val="12,00"/>
        <filter val="120,00"/>
        <filter val="121,00"/>
        <filter val="122,10"/>
        <filter val="122,50"/>
        <filter val="130,00"/>
        <filter val="135,00"/>
        <filter val="138,52"/>
        <filter val="140,00"/>
        <filter val="15,15"/>
        <filter val="15,20"/>
        <filter val="15,38"/>
        <filter val="150,00"/>
        <filter val="157,50"/>
        <filter val="157,86"/>
        <filter val="17 290,80"/>
        <filter val="17,50"/>
        <filter val="175,00"/>
        <filter val="18 577,74"/>
        <filter val="18,00"/>
        <filter val="19 502,74"/>
        <filter val="195,00"/>
        <filter val="2 444,00"/>
        <filter val="2 535,40"/>
        <filter val="2 940,00"/>
        <filter val="20,00"/>
        <filter val="200,00"/>
        <filter val="201,33"/>
        <filter val="21,00"/>
        <filter val="212,00"/>
        <filter val="23,10"/>
        <filter val="24,00"/>
        <filter val="240,00"/>
        <filter val="244,05"/>
        <filter val="25,00"/>
        <filter val="250,00"/>
        <filter val="26,19"/>
        <filter val="266,52"/>
        <filter val="3,00"/>
        <filter val="3,33"/>
        <filter val="3,85"/>
        <filter val="30,00"/>
        <filter val="307,85"/>
        <filter val="31,50"/>
        <filter val="33,00"/>
        <filter val="33,81"/>
        <filter val="344,00"/>
        <filter val="350,00"/>
        <filter val="360,00"/>
        <filter val="37"/>
        <filter val="394,00"/>
        <filter val="4 679,07"/>
        <filter val="4,67"/>
        <filter val="40,00"/>
        <filter val="400,00"/>
        <filter val="400,21"/>
        <filter val="420,00"/>
        <filter val="421,50"/>
        <filter val="43,86"/>
        <filter val="49,50"/>
        <filter val="50,00"/>
        <filter val="53,21"/>
        <filter val="540,00"/>
        <filter val="55,56"/>
        <filter val="587,50"/>
        <filter val="589,50"/>
        <filter val="6,41"/>
        <filter val="6,67"/>
        <filter val="60,00"/>
        <filter val="600,00"/>
        <filter val="61,67"/>
        <filter val="671,40"/>
        <filter val="679,50"/>
        <filter val="72,60"/>
        <filter val="728,00"/>
        <filter val="73,33"/>
        <filter val="736,20"/>
        <filter val="740,00"/>
        <filter val="75,00"/>
        <filter val="756,00"/>
        <filter val="76,74"/>
        <filter val="80,00"/>
        <filter val="821,40"/>
        <filter val="893,90"/>
        <filter val="9,00"/>
        <filter val="90,00"/>
        <filter val="900,00"/>
        <filter val="909,3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2024-04-03T11:46:17Z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