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FA2667C-A9CE-4F2F-90F5-11D34830AE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N473" i="1"/>
  <c r="V471" i="1"/>
  <c r="V470" i="1"/>
  <c r="X469" i="1"/>
  <c r="W469" i="1"/>
  <c r="N469" i="1"/>
  <c r="W468" i="1"/>
  <c r="X468" i="1" s="1"/>
  <c r="N468" i="1"/>
  <c r="X467" i="1"/>
  <c r="W467" i="1"/>
  <c r="N467" i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X436" i="1" s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X416" i="1" s="1"/>
  <c r="N416" i="1"/>
  <c r="X415" i="1"/>
  <c r="X417" i="1" s="1"/>
  <c r="W415" i="1"/>
  <c r="S523" i="1" s="1"/>
  <c r="N415" i="1"/>
  <c r="V412" i="1"/>
  <c r="V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X336" i="1"/>
  <c r="W336" i="1"/>
  <c r="N336" i="1"/>
  <c r="W335" i="1"/>
  <c r="X335" i="1" s="1"/>
  <c r="N335" i="1"/>
  <c r="X334" i="1"/>
  <c r="X337" i="1" s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W299" i="1" s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X197" i="1" s="1"/>
  <c r="W193" i="1"/>
  <c r="W197" i="1" s="1"/>
  <c r="N193" i="1"/>
  <c r="V191" i="1"/>
  <c r="V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W191" i="1" s="1"/>
  <c r="N173" i="1"/>
  <c r="V171" i="1"/>
  <c r="V170" i="1"/>
  <c r="X169" i="1"/>
  <c r="W169" i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X161" i="1"/>
  <c r="X163" i="1" s="1"/>
  <c r="W161" i="1"/>
  <c r="N161" i="1"/>
  <c r="V159" i="1"/>
  <c r="W158" i="1"/>
  <c r="V158" i="1"/>
  <c r="X157" i="1"/>
  <c r="W157" i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X131" i="1" s="1"/>
  <c r="W129" i="1"/>
  <c r="N129" i="1"/>
  <c r="W128" i="1"/>
  <c r="X128" i="1" s="1"/>
  <c r="N128" i="1"/>
  <c r="X127" i="1"/>
  <c r="W127" i="1"/>
  <c r="N127" i="1"/>
  <c r="V124" i="1"/>
  <c r="V123" i="1"/>
  <c r="X122" i="1"/>
  <c r="W122" i="1"/>
  <c r="N122" i="1"/>
  <c r="W121" i="1"/>
  <c r="X121" i="1" s="1"/>
  <c r="N121" i="1"/>
  <c r="X120" i="1"/>
  <c r="W120" i="1"/>
  <c r="N120" i="1"/>
  <c r="W119" i="1"/>
  <c r="X119" i="1" s="1"/>
  <c r="N119" i="1"/>
  <c r="X118" i="1"/>
  <c r="W118" i="1"/>
  <c r="N118" i="1"/>
  <c r="W117" i="1"/>
  <c r="X117" i="1" s="1"/>
  <c r="W116" i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X106" i="1"/>
  <c r="W106" i="1"/>
  <c r="N106" i="1"/>
  <c r="W105" i="1"/>
  <c r="X105" i="1" s="1"/>
  <c r="N105" i="1"/>
  <c r="X104" i="1"/>
  <c r="X113" i="1" s="1"/>
  <c r="W104" i="1"/>
  <c r="N104" i="1"/>
  <c r="V102" i="1"/>
  <c r="V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X88" i="1"/>
  <c r="X90" i="1" s="1"/>
  <c r="W88" i="1"/>
  <c r="N88" i="1"/>
  <c r="W87" i="1"/>
  <c r="X87" i="1" s="1"/>
  <c r="N87" i="1"/>
  <c r="X86" i="1"/>
  <c r="W86" i="1"/>
  <c r="W90" i="1" s="1"/>
  <c r="N86" i="1"/>
  <c r="V84" i="1"/>
  <c r="V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X49" i="1"/>
  <c r="X51" i="1" s="1"/>
  <c r="W49" i="1"/>
  <c r="C523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V24" i="1"/>
  <c r="V23" i="1"/>
  <c r="W22" i="1"/>
  <c r="N22" i="1"/>
  <c r="H10" i="1"/>
  <c r="H9" i="1"/>
  <c r="A9" i="1"/>
  <c r="D7" i="1"/>
  <c r="O6" i="1"/>
  <c r="N2" i="1"/>
  <c r="B523" i="1" l="1"/>
  <c r="W515" i="1"/>
  <c r="W514" i="1"/>
  <c r="W516" i="1" s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11" i="1"/>
  <c r="X409" i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3" i="1" l="1"/>
  <c r="W517" i="1"/>
  <c r="X518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<sst xmlns="http://schemas.openxmlformats.org/spreadsheetml/2006/main" count="2205" uniqueCount="742">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</sst>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5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18</v>
      </c>
      <c r="W65" s="346">
        <f t="shared" si="2"/>
        <v>22.4</v>
      </c>
      <c r="X65" s="36">
        <f t="shared" si="3"/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88</v>
      </c>
      <c r="W67" s="346">
        <f t="shared" si="2"/>
        <v>97.2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9.7552910052910047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11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0.23924999999999996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106</v>
      </c>
      <c r="W84" s="347">
        <f>IFERROR(SUM(W63:W82),"0")</f>
        <v>119.6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118</v>
      </c>
      <c r="W105" s="346">
        <f t="shared" si="6"/>
        <v>126</v>
      </c>
      <c r="X105" s="36">
        <f>IFERROR(IF(W105=0,"",ROUNDUP(W105/H105,0)*0.02175),"")</f>
        <v>0.32624999999999998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41</v>
      </c>
      <c r="W106" s="346">
        <f t="shared" si="6"/>
        <v>42</v>
      </c>
      <c r="X106" s="36">
        <f>IFERROR(IF(W106=0,"",ROUNDUP(W106/H106,0)*0.02175),"")</f>
        <v>0.10874999999999999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18.928571428571427</v>
      </c>
      <c r="W113" s="347">
        <f>IFERROR(W104/H104,"0")+IFERROR(W105/H105,"0")+IFERROR(W106/H106,"0")+IFERROR(W107/H107,"0")+IFERROR(W108/H108,"0")+IFERROR(W109/H109,"0")+IFERROR(W110/H110,"0")+IFERROR(W111/H111,"0")+IFERROR(W112/H112,"0")</f>
        <v>20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0.43499999999999994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159</v>
      </c>
      <c r="W114" s="347">
        <f>IFERROR(SUM(W104:W112),"0")</f>
        <v>168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303</v>
      </c>
      <c r="W127" s="346">
        <f>IFERROR(IF(V127="",0,CEILING((V127/$H127),1)*$H127),"")</f>
        <v>310.8</v>
      </c>
      <c r="X127" s="36">
        <f>IFERROR(IF(W127=0,"",ROUNDUP(W127/H127,0)*0.02175),"")</f>
        <v>0.80474999999999997</v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94</v>
      </c>
      <c r="W130" s="346">
        <f>IFERROR(IF(V130="",0,CEILING((V130/$H130),1)*$H130),"")</f>
        <v>94.5</v>
      </c>
      <c r="X130" s="36">
        <f>IFERROR(IF(W130=0,"",ROUNDUP(W130/H130,0)*0.00753),"")</f>
        <v>0.26355000000000001</v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70.886243386243379</v>
      </c>
      <c r="W131" s="347">
        <f>IFERROR(W127/H127,"0")+IFERROR(W128/H128,"0")+IFERROR(W129/H129,"0")+IFERROR(W130/H130,"0")</f>
        <v>72</v>
      </c>
      <c r="X131" s="347">
        <f>IFERROR(IF(X127="",0,X127),"0")+IFERROR(IF(X128="",0,X128),"0")+IFERROR(IF(X129="",0,X129),"0")+IFERROR(IF(X130="",0,X130),"0")</f>
        <v>1.0683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397</v>
      </c>
      <c r="W132" s="347">
        <f>IFERROR(SUM(W127:W130),"0")</f>
        <v>405.3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38</v>
      </c>
      <c r="W143" s="346">
        <f t="shared" ref="W143:W151" si="8">IFERROR(IF(V143="",0,CEILING((V143/$H143),1)*$H143),"")</f>
        <v>42</v>
      </c>
      <c r="X143" s="36">
        <f>IFERROR(IF(W143=0,"",ROUNDUP(W143/H143,0)*0.00753),"")</f>
        <v>7.5300000000000006E-2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9.0476190476190474</v>
      </c>
      <c r="W152" s="347">
        <f>IFERROR(W143/H143,"0")+IFERROR(W144/H144,"0")+IFERROR(W145/H145,"0")+IFERROR(W146/H146,"0")+IFERROR(W147/H147,"0")+IFERROR(W148/H148,"0")+IFERROR(W149/H149,"0")+IFERROR(W150/H150,"0")+IFERROR(W151/H151,"0")</f>
        <v>10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7.5300000000000006E-2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38</v>
      </c>
      <c r="W153" s="347">
        <f>IFERROR(SUM(W143:W151),"0")</f>
        <v>42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74</v>
      </c>
      <c r="W177" s="346">
        <f t="shared" si="9"/>
        <v>78</v>
      </c>
      <c r="X177" s="36">
        <f>IFERROR(IF(W177=0,"",ROUNDUP(W177/H177,0)*0.02175),"")</f>
        <v>0.21749999999999997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81</v>
      </c>
      <c r="W183" s="346">
        <f t="shared" si="9"/>
        <v>81.599999999999994</v>
      </c>
      <c r="X183" s="36">
        <f t="shared" ref="X183:X189" si="10">IFERROR(IF(W183=0,"",ROUNDUP(W183/H183,0)*0.00753),"")</f>
        <v>0.25602000000000003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74</v>
      </c>
      <c r="W185" s="346">
        <f t="shared" si="9"/>
        <v>74.399999999999991</v>
      </c>
      <c r="X185" s="36">
        <f t="shared" si="10"/>
        <v>0.23343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44</v>
      </c>
      <c r="W186" s="346">
        <f t="shared" si="9"/>
        <v>45.6</v>
      </c>
      <c r="X186" s="36">
        <f t="shared" si="10"/>
        <v>0.14307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61</v>
      </c>
      <c r="W188" s="346">
        <f t="shared" si="9"/>
        <v>62.4</v>
      </c>
      <c r="X188" s="36">
        <f t="shared" si="10"/>
        <v>0.19578000000000001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117</v>
      </c>
      <c r="W189" s="346">
        <f t="shared" si="9"/>
        <v>117.6</v>
      </c>
      <c r="X189" s="36">
        <f t="shared" si="10"/>
        <v>0.36897000000000002</v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166.57051282051282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169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1.4147700000000001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451</v>
      </c>
      <c r="W191" s="347">
        <f>IFERROR(SUM(W173:W189),"0")</f>
        <v>459.6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53</v>
      </c>
      <c r="W203" s="346">
        <f t="shared" si="11"/>
        <v>58</v>
      </c>
      <c r="X203" s="36">
        <f>IFERROR(IF(W203=0,"",ROUNDUP(W203/H203,0)*0.02175),"")</f>
        <v>0.10874999999999999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22</v>
      </c>
      <c r="W206" s="346">
        <f t="shared" si="11"/>
        <v>24</v>
      </c>
      <c r="X206" s="36">
        <f>IFERROR(IF(W206=0,"",ROUNDUP(W206/H206,0)*0.00937),"")</f>
        <v>5.6219999999999999E-2</v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10.068965517241381</v>
      </c>
      <c r="W207" s="347">
        <f>IFERROR(W201/H201,"0")+IFERROR(W202/H202,"0")+IFERROR(W203/H203,"0")+IFERROR(W204/H204,"0")+IFERROR(W205/H205,"0")+IFERROR(W206/H206,"0")</f>
        <v>11</v>
      </c>
      <c r="X207" s="347">
        <f>IFERROR(IF(X201="",0,X201),"0")+IFERROR(IF(X202="",0,X202),"0")+IFERROR(IF(X203="",0,X203),"0")+IFERROR(IF(X204="",0,X204),"0")+IFERROR(IF(X205="",0,X205),"0")+IFERROR(IF(X206="",0,X206),"0")</f>
        <v>0.16496999999999998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75</v>
      </c>
      <c r="W208" s="347">
        <f>IFERROR(SUM(W201:W206),"0")</f>
        <v>82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193</v>
      </c>
      <c r="W215" s="346">
        <f t="shared" ref="W215:W220" si="12">IFERROR(IF(V215="",0,CEILING((V215/$H215),1)*$H215),"")</f>
        <v>197.2</v>
      </c>
      <c r="X215" s="36">
        <f>IFERROR(IF(W215=0,"",ROUNDUP(W215/H215,0)*0.02175),"")</f>
        <v>0.36974999999999997</v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16.637931034482758</v>
      </c>
      <c r="W221" s="347">
        <f>IFERROR(W215/H215,"0")+IFERROR(W216/H216,"0")+IFERROR(W217/H217,"0")+IFERROR(W218/H218,"0")+IFERROR(W219/H219,"0")+IFERROR(W220/H220,"0")</f>
        <v>17</v>
      </c>
      <c r="X221" s="347">
        <f>IFERROR(IF(X215="",0,X215),"0")+IFERROR(IF(X216="",0,X216),"0")+IFERROR(IF(X217="",0,X217),"0")+IFERROR(IF(X218="",0,X218),"0")+IFERROR(IF(X219="",0,X219),"0")+IFERROR(IF(X220="",0,X220),"0")</f>
        <v>0.36974999999999997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193</v>
      </c>
      <c r="W222" s="347">
        <f>IFERROR(SUM(W215:W220),"0")</f>
        <v>197.2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127</v>
      </c>
      <c r="W267" s="346">
        <f>IFERROR(IF(V267="",0,CEILING((V267/$H267),1)*$H267),"")</f>
        <v>134.4</v>
      </c>
      <c r="X267" s="36">
        <f>IFERROR(IF(W267=0,"",ROUNDUP(W267/H267,0)*0.02175),"")</f>
        <v>0.34799999999999998</v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43</v>
      </c>
      <c r="W269" s="346">
        <f>IFERROR(IF(V269="",0,CEILING((V269/$H269),1)*$H269),"")</f>
        <v>50.400000000000006</v>
      </c>
      <c r="X269" s="36">
        <f>IFERROR(IF(W269=0,"",ROUNDUP(W269/H269,0)*0.02175),"")</f>
        <v>0.1305</v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20.238095238095237</v>
      </c>
      <c r="W270" s="347">
        <f>IFERROR(W267/H267,"0")+IFERROR(W268/H268,"0")+IFERROR(W269/H269,"0")</f>
        <v>22</v>
      </c>
      <c r="X270" s="347">
        <f>IFERROR(IF(X267="",0,X267),"0")+IFERROR(IF(X268="",0,X268),"0")+IFERROR(IF(X269="",0,X269),"0")</f>
        <v>0.47849999999999998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170</v>
      </c>
      <c r="W271" s="347">
        <f>IFERROR(SUM(W267:W269),"0")</f>
        <v>184.8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27</v>
      </c>
      <c r="W275" s="346">
        <f>IFERROR(IF(V275="",0,CEILING((V275/$H275),1)*$H275),"")</f>
        <v>28.049999999999997</v>
      </c>
      <c r="X275" s="36">
        <f>IFERROR(IF(W275=0,"",ROUNDUP(W275/H275,0)*0.00753),"")</f>
        <v>8.2830000000000001E-2</v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10.588235294117649</v>
      </c>
      <c r="W276" s="347">
        <f>IFERROR(W273/H273,"0")+IFERROR(W274/H274,"0")+IFERROR(W275/H275,"0")</f>
        <v>11</v>
      </c>
      <c r="X276" s="347">
        <f>IFERROR(IF(X273="",0,X273),"0")+IFERROR(IF(X274="",0,X274),"0")+IFERROR(IF(X275="",0,X275),"0")</f>
        <v>8.2830000000000001E-2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27</v>
      </c>
      <c r="W277" s="347">
        <f>IFERROR(SUM(W273:W275),"0")</f>
        <v>28.049999999999997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29</v>
      </c>
      <c r="W308" s="346">
        <f>IFERROR(IF(V308="",0,CEILING((V308/$H308),1)*$H308),"")</f>
        <v>29.400000000000002</v>
      </c>
      <c r="X308" s="36">
        <f>IFERROR(IF(W308=0,"",ROUNDUP(W308/H308,0)*0.00753),"")</f>
        <v>0.10542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13.809523809523808</v>
      </c>
      <c r="W310" s="347">
        <f>IFERROR(W307/H307,"0")+IFERROR(W308/H308,"0")+IFERROR(W309/H309,"0")</f>
        <v>14</v>
      </c>
      <c r="X310" s="347">
        <f>IFERROR(IF(X307="",0,X307),"0")+IFERROR(IF(X308="",0,X308),"0")+IFERROR(IF(X309="",0,X309),"0")</f>
        <v>0.10542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29</v>
      </c>
      <c r="W311" s="347">
        <f>IFERROR(SUM(W307:W309),"0")</f>
        <v>29.400000000000002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1730</v>
      </c>
      <c r="W324" s="346">
        <f t="shared" si="17"/>
        <v>1740</v>
      </c>
      <c r="X324" s="36">
        <f>IFERROR(IF(W324=0,"",ROUNDUP(W324/H324,0)*0.02175),"")</f>
        <v>2.5229999999999997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623</v>
      </c>
      <c r="W325" s="346">
        <f t="shared" si="17"/>
        <v>630</v>
      </c>
      <c r="X325" s="36">
        <f>IFERROR(IF(W325=0,"",ROUNDUP(W325/H325,0)*0.02175),"")</f>
        <v>0.91349999999999998</v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551</v>
      </c>
      <c r="W327" s="346">
        <f t="shared" si="17"/>
        <v>555</v>
      </c>
      <c r="X327" s="36">
        <f>IFERROR(IF(W327=0,"",ROUNDUP(W327/H327,0)*0.02175),"")</f>
        <v>0.80474999999999997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193.60000000000002</v>
      </c>
      <c r="W331" s="347">
        <f>IFERROR(W323/H323,"0")+IFERROR(W324/H324,"0")+IFERROR(W325/H325,"0")+IFERROR(W326/H326,"0")+IFERROR(W327/H327,"0")+IFERROR(W328/H328,"0")+IFERROR(W329/H329,"0")+IFERROR(W330/H330,"0")</f>
        <v>195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4.24125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2904</v>
      </c>
      <c r="W332" s="347">
        <f>IFERROR(SUM(W323:W330),"0")</f>
        <v>2925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1872</v>
      </c>
      <c r="W334" s="346">
        <f>IFERROR(IF(V334="",0,CEILING((V334/$H334),1)*$H334),"")</f>
        <v>1875</v>
      </c>
      <c r="X334" s="36">
        <f>IFERROR(IF(W334=0,"",ROUNDUP(W334/H334,0)*0.02175),"")</f>
        <v>2.71875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124.8</v>
      </c>
      <c r="W337" s="347">
        <f>IFERROR(W334/H334,"0")+IFERROR(W335/H335,"0")+IFERROR(W336/H336,"0")</f>
        <v>125</v>
      </c>
      <c r="X337" s="347">
        <f>IFERROR(IF(X334="",0,X334),"0")+IFERROR(IF(X335="",0,X335),"0")+IFERROR(IF(X336="",0,X336),"0")</f>
        <v>2.71875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1872</v>
      </c>
      <c r="W338" s="347">
        <f>IFERROR(SUM(W334:W336),"0")</f>
        <v>1875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93</v>
      </c>
      <c r="W341" s="346">
        <f>IFERROR(IF(V341="",0,CEILING((V341/$H341),1)*$H341),"")</f>
        <v>93.6</v>
      </c>
      <c r="X341" s="36">
        <f>IFERROR(IF(W341=0,"",ROUNDUP(W341/H341,0)*0.02175),"")</f>
        <v>0.26100000000000001</v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11.923076923076923</v>
      </c>
      <c r="W342" s="347">
        <f>IFERROR(W340/H340,"0")+IFERROR(W341/H341,"0")</f>
        <v>12</v>
      </c>
      <c r="X342" s="347">
        <f>IFERROR(IF(X340="",0,X340),"0")+IFERROR(IF(X341="",0,X341),"0")</f>
        <v>0.26100000000000001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93</v>
      </c>
      <c r="W343" s="347">
        <f>IFERROR(SUM(W340:W341),"0")</f>
        <v>93.6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269</v>
      </c>
      <c r="W345" s="346">
        <f>IFERROR(IF(V345="",0,CEILING((V345/$H345),1)*$H345),"")</f>
        <v>273</v>
      </c>
      <c r="X345" s="36">
        <f>IFERROR(IF(W345=0,"",ROUNDUP(W345/H345,0)*0.02175),"")</f>
        <v>0.76124999999999998</v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34.487179487179489</v>
      </c>
      <c r="W346" s="347">
        <f>IFERROR(W345/H345,"0")</f>
        <v>35</v>
      </c>
      <c r="X346" s="347">
        <f>IFERROR(IF(X345="",0,X345),"0")</f>
        <v>0.76124999999999998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269</v>
      </c>
      <c r="W347" s="347">
        <f>IFERROR(SUM(W345:W345),"0")</f>
        <v>273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0</v>
      </c>
      <c r="W363" s="34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0</v>
      </c>
      <c r="W367" s="347">
        <f>IFERROR(W363/H363,"0")+IFERROR(W364/H364,"0")+IFERROR(W365/H365,"0")+IFERROR(W366/H366,"0")</f>
        <v>0</v>
      </c>
      <c r="X367" s="347">
        <f>IFERROR(IF(X363="",0,X363),"0")+IFERROR(IF(X364="",0,X364),"0")+IFERROR(IF(X365="",0,X365),"0")+IFERROR(IF(X366="",0,X366),"0")</f>
        <v>0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0</v>
      </c>
      <c r="W368" s="347">
        <f>IFERROR(SUM(W363:W366),"0")</f>
        <v>0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34</v>
      </c>
      <c r="W381" s="346">
        <f t="shared" ref="W381:W393" si="18">IFERROR(IF(V381="",0,CEILING((V381/$H381),1)*$H381),"")</f>
        <v>37.800000000000004</v>
      </c>
      <c r="X381" s="36">
        <f>IFERROR(IF(W381=0,"",ROUNDUP(W381/H381,0)*0.00753),"")</f>
        <v>6.7769999999999997E-2</v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151</v>
      </c>
      <c r="W383" s="346">
        <f t="shared" si="18"/>
        <v>151.20000000000002</v>
      </c>
      <c r="X383" s="36">
        <f>IFERROR(IF(W383=0,"",ROUNDUP(W383/H383,0)*0.00753),"")</f>
        <v>0.27107999999999999</v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44.047619047619044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45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0.33884999999999998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185</v>
      </c>
      <c r="W395" s="347">
        <f>IFERROR(SUM(W381:W393),"0")</f>
        <v>189.00000000000003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194</v>
      </c>
      <c r="W420" s="346">
        <f t="shared" ref="W420:W426" si="20">IFERROR(IF(V420="",0,CEILING((V420/$H420),1)*$H420),"")</f>
        <v>197.4</v>
      </c>
      <c r="X420" s="36">
        <f>IFERROR(IF(W420=0,"",ROUNDUP(W420/H420,0)*0.00753),"")</f>
        <v>0.35391</v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46.19047619047619</v>
      </c>
      <c r="W427" s="347">
        <f>IFERROR(W420/H420,"0")+IFERROR(W421/H421,"0")+IFERROR(W422/H422,"0")+IFERROR(W423/H423,"0")+IFERROR(W424/H424,"0")+IFERROR(W425/H425,"0")+IFERROR(W426/H426,"0")</f>
        <v>47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0.35391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194</v>
      </c>
      <c r="W428" s="347">
        <f>IFERROR(SUM(W420:W426),"0")</f>
        <v>197.4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183</v>
      </c>
      <c r="W446" s="346">
        <f t="shared" si="21"/>
        <v>184.8</v>
      </c>
      <c r="X446" s="36">
        <f t="shared" si="22"/>
        <v>0.41860000000000003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122</v>
      </c>
      <c r="W447" s="346">
        <f t="shared" si="21"/>
        <v>126.72</v>
      </c>
      <c r="X447" s="36">
        <f t="shared" si="22"/>
        <v>0.28704000000000002</v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120</v>
      </c>
      <c r="W449" s="346">
        <f t="shared" si="21"/>
        <v>121.44000000000001</v>
      </c>
      <c r="X449" s="36">
        <f t="shared" si="22"/>
        <v>0.27507999999999999</v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80.492424242424249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82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0.98072000000000004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425</v>
      </c>
      <c r="W457" s="347">
        <f>IFERROR(SUM(W445:W455),"0")</f>
        <v>432.96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145</v>
      </c>
      <c r="W464" s="346">
        <f t="shared" ref="W464:W469" si="23">IFERROR(IF(V464="",0,CEILING((V464/$H464),1)*$H464),"")</f>
        <v>147.84</v>
      </c>
      <c r="X464" s="36">
        <f>IFERROR(IF(W464=0,"",ROUNDUP(W464/H464,0)*0.01196),"")</f>
        <v>0.33488000000000001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114</v>
      </c>
      <c r="W466" s="346">
        <f t="shared" si="23"/>
        <v>116.16000000000001</v>
      </c>
      <c r="X466" s="36">
        <f>IFERROR(IF(W466=0,"",ROUNDUP(W466/H466,0)*0.01196),"")</f>
        <v>0.26312000000000002</v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49.053030303030297</v>
      </c>
      <c r="W470" s="347">
        <f>IFERROR(W464/H464,"0")+IFERROR(W465/H465,"0")+IFERROR(W466/H466,"0")+IFERROR(W467/H467,"0")+IFERROR(W468/H468,"0")+IFERROR(W469/H469,"0")</f>
        <v>50</v>
      </c>
      <c r="X470" s="347">
        <f>IFERROR(IF(X464="",0,X464),"0")+IFERROR(IF(X465="",0,X465),"0")+IFERROR(IF(X466="",0,X466),"0")+IFERROR(IF(X467="",0,X467),"0")+IFERROR(IF(X468="",0,X468),"0")+IFERROR(IF(X469="",0,X469),"0")</f>
        <v>0.59800000000000009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259</v>
      </c>
      <c r="W471" s="347">
        <f>IFERROR(SUM(W464:W469),"0")</f>
        <v>264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97</v>
      </c>
      <c r="W499" s="346">
        <f>IFERROR(IF(V499="",0,CEILING((V499/$H499),1)*$H499),"")</f>
        <v>100.80000000000001</v>
      </c>
      <c r="X499" s="36">
        <f>IFERROR(IF(W499=0,"",ROUNDUP(W499/H499,0)*0.00753),"")</f>
        <v>0.18071999999999999</v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98</v>
      </c>
      <c r="W500" s="346">
        <f>IFERROR(IF(V500="",0,CEILING((V500/$H500),1)*$H500),"")</f>
        <v>100.80000000000001</v>
      </c>
      <c r="X500" s="36">
        <f>IFERROR(IF(W500=0,"",ROUNDUP(W500/H500,0)*0.00753),"")</f>
        <v>0.18071999999999999</v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46.428571428571431</v>
      </c>
      <c r="W503" s="347">
        <f>IFERROR(W499/H499,"0")+IFERROR(W500/H500,"0")+IFERROR(W501/H501,"0")+IFERROR(W502/H502,"0")</f>
        <v>48</v>
      </c>
      <c r="X503" s="347">
        <f>IFERROR(IF(X499="",0,X499),"0")+IFERROR(IF(X500="",0,X500),"0")+IFERROR(IF(X501="",0,X501),"0")+IFERROR(IF(X502="",0,X502),"0")</f>
        <v>0.36143999999999998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195</v>
      </c>
      <c r="W504" s="347">
        <f>IFERROR(SUM(W499:W502),"0")</f>
        <v>201.60000000000002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456</v>
      </c>
      <c r="W506" s="346">
        <f>IFERROR(IF(V506="",0,CEILING((V506/$H506),1)*$H506),"")</f>
        <v>460.2</v>
      </c>
      <c r="X506" s="36">
        <f>IFERROR(IF(W506=0,"",ROUNDUP(W506/H506,0)*0.02175),"")</f>
        <v>1.28325</v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58.46153846153846</v>
      </c>
      <c r="W511" s="347">
        <f>IFERROR(W506/H506,"0")+IFERROR(W507/H507,"0")+IFERROR(W508/H508,"0")+IFERROR(W509/H509,"0")+IFERROR(W510/H510,"0")</f>
        <v>59</v>
      </c>
      <c r="X511" s="347">
        <f>IFERROR(IF(X506="",0,X506),"0")+IFERROR(IF(X507="",0,X507),"0")+IFERROR(IF(X508="",0,X508),"0")+IFERROR(IF(X509="",0,X509),"0")+IFERROR(IF(X510="",0,X510),"0")</f>
        <v>1.28325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456</v>
      </c>
      <c r="W512" s="347">
        <f>IFERROR(SUM(W506:W510),"0")</f>
        <v>460.2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8497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8627.7100000000009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8915.1034728990489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9053.4400000000023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15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15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9290.1034728990489</v>
      </c>
      <c r="W516" s="347">
        <f>GrossWeightTotalR+PalletQtyTotalR*25</f>
        <v>9428.4400000000023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1036.0149046656145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1055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16.332509999999999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287.60000000000002</v>
      </c>
      <c r="F523" s="46">
        <f>IFERROR(W127*1,"0")+IFERROR(W128*1,"0")+IFERROR(W129*1,"0")+IFERROR(W130*1,"0")</f>
        <v>405.3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42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459.6</v>
      </c>
      <c r="J523" s="46">
        <f>IFERROR(W201*1,"0")+IFERROR(W202*1,"0")+IFERROR(W203*1,"0")+IFERROR(W204*1,"0")+IFERROR(W205*1,"0")+IFERROR(W206*1,"0")+IFERROR(W210*1,"0")</f>
        <v>82</v>
      </c>
      <c r="K523" s="343"/>
      <c r="L523" s="46">
        <f>IFERROR(W215*1,"0")+IFERROR(W216*1,"0")+IFERROR(W217*1,"0")+IFERROR(W218*1,"0")+IFERROR(W219*1,"0")+IFERROR(W220*1,"0")</f>
        <v>197.2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212.85000000000002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29.400000000000002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5166.6000000000004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189.00000000000003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197.4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696.95999999999992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661.8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2024-04-04T09:08:44Z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