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"/>
    </mc:Choice>
  </mc:AlternateContent>
  <xr:revisionPtr revIDLastSave="0" documentId="13_ncr:1_{3F88B682-8AB0-4360-912C-178B6A1E99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9" i="1" l="1"/>
  <c r="Q28" i="1"/>
  <c r="Q25" i="1"/>
  <c r="Q22" i="1"/>
  <c r="L7" i="1" l="1"/>
  <c r="P7" i="1" s="1"/>
  <c r="L8" i="1"/>
  <c r="P8" i="1" s="1"/>
  <c r="Q8" i="1" s="1"/>
  <c r="L9" i="1"/>
  <c r="P9" i="1" s="1"/>
  <c r="Q9" i="1" s="1"/>
  <c r="L10" i="1"/>
  <c r="P10" i="1" s="1"/>
  <c r="Q10" i="1" s="1"/>
  <c r="L11" i="1"/>
  <c r="P11" i="1" s="1"/>
  <c r="L12" i="1"/>
  <c r="P12" i="1" s="1"/>
  <c r="Q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Q18" i="1" s="1"/>
  <c r="L19" i="1"/>
  <c r="P19" i="1" s="1"/>
  <c r="L20" i="1"/>
  <c r="P20" i="1" s="1"/>
  <c r="L21" i="1"/>
  <c r="P21" i="1" s="1"/>
  <c r="L22" i="1"/>
  <c r="P22" i="1" s="1"/>
  <c r="L23" i="1"/>
  <c r="P23" i="1" s="1"/>
  <c r="Q23" i="1" s="1"/>
  <c r="L24" i="1"/>
  <c r="P24" i="1" s="1"/>
  <c r="L25" i="1"/>
  <c r="P25" i="1" s="1"/>
  <c r="L26" i="1"/>
  <c r="P26" i="1" s="1"/>
  <c r="Q26" i="1" s="1"/>
  <c r="L27" i="1"/>
  <c r="P27" i="1" s="1"/>
  <c r="Q27" i="1" s="1"/>
  <c r="L28" i="1"/>
  <c r="P28" i="1" s="1"/>
  <c r="L29" i="1"/>
  <c r="P29" i="1" s="1"/>
  <c r="L30" i="1"/>
  <c r="P30" i="1" s="1"/>
  <c r="Q30" i="1" s="1"/>
  <c r="L31" i="1"/>
  <c r="P31" i="1" s="1"/>
  <c r="L32" i="1"/>
  <c r="P32" i="1" s="1"/>
  <c r="Q32" i="1" s="1"/>
  <c r="L33" i="1"/>
  <c r="P33" i="1" s="1"/>
  <c r="L34" i="1"/>
  <c r="P34" i="1" s="1"/>
  <c r="L35" i="1"/>
  <c r="P35" i="1" s="1"/>
  <c r="Q35" i="1" s="1"/>
  <c r="L36" i="1"/>
  <c r="P36" i="1" s="1"/>
  <c r="Q36" i="1" s="1"/>
  <c r="L37" i="1"/>
  <c r="P37" i="1" s="1"/>
  <c r="L38" i="1"/>
  <c r="P38" i="1" s="1"/>
  <c r="L39" i="1"/>
  <c r="P39" i="1" s="1"/>
  <c r="L40" i="1"/>
  <c r="P40" i="1" s="1"/>
  <c r="L41" i="1"/>
  <c r="P41" i="1" s="1"/>
  <c r="Q41" i="1" s="1"/>
  <c r="L42" i="1"/>
  <c r="P42" i="1" s="1"/>
  <c r="L43" i="1"/>
  <c r="P43" i="1" s="1"/>
  <c r="Q43" i="1" s="1"/>
  <c r="L44" i="1"/>
  <c r="P44" i="1" s="1"/>
  <c r="Q44" i="1" s="1"/>
  <c r="L45" i="1"/>
  <c r="P45" i="1" s="1"/>
  <c r="Q45" i="1" s="1"/>
  <c r="L46" i="1"/>
  <c r="P46" i="1" s="1"/>
  <c r="Q46" i="1" s="1"/>
  <c r="L47" i="1"/>
  <c r="P47" i="1" s="1"/>
  <c r="L48" i="1"/>
  <c r="P48" i="1" s="1"/>
  <c r="Q48" i="1" s="1"/>
  <c r="L49" i="1"/>
  <c r="P49" i="1" s="1"/>
  <c r="L50" i="1"/>
  <c r="P50" i="1" s="1"/>
  <c r="L51" i="1"/>
  <c r="P51" i="1" s="1"/>
  <c r="L52" i="1"/>
  <c r="P52" i="1" s="1"/>
  <c r="Q52" i="1" s="1"/>
  <c r="L53" i="1"/>
  <c r="P53" i="1" s="1"/>
  <c r="L54" i="1"/>
  <c r="P54" i="1" s="1"/>
  <c r="L55" i="1"/>
  <c r="P55" i="1" s="1"/>
  <c r="Q55" i="1" s="1"/>
  <c r="L56" i="1"/>
  <c r="P56" i="1" s="1"/>
  <c r="L57" i="1"/>
  <c r="P57" i="1" s="1"/>
  <c r="Q57" i="1" s="1"/>
  <c r="L58" i="1"/>
  <c r="P58" i="1" s="1"/>
  <c r="L59" i="1"/>
  <c r="P59" i="1" s="1"/>
  <c r="L60" i="1"/>
  <c r="P60" i="1" s="1"/>
  <c r="Q60" i="1" s="1"/>
  <c r="L61" i="1"/>
  <c r="P61" i="1" s="1"/>
  <c r="Q61" i="1" s="1"/>
  <c r="L62" i="1"/>
  <c r="P62" i="1" s="1"/>
  <c r="Q62" i="1" s="1"/>
  <c r="L63" i="1"/>
  <c r="P63" i="1" s="1"/>
  <c r="Q63" i="1" s="1"/>
  <c r="L64" i="1"/>
  <c r="P64" i="1" s="1"/>
  <c r="L65" i="1"/>
  <c r="P65" i="1" s="1"/>
  <c r="Q65" i="1" s="1"/>
  <c r="L66" i="1"/>
  <c r="P66" i="1" s="1"/>
  <c r="L67" i="1"/>
  <c r="P67" i="1" s="1"/>
  <c r="L68" i="1"/>
  <c r="P68" i="1" s="1"/>
  <c r="L69" i="1"/>
  <c r="P69" i="1" s="1"/>
  <c r="L70" i="1"/>
  <c r="P70" i="1" s="1"/>
  <c r="L71" i="1"/>
  <c r="P71" i="1" s="1"/>
  <c r="L72" i="1"/>
  <c r="P72" i="1" s="1"/>
  <c r="L73" i="1"/>
  <c r="P73" i="1" s="1"/>
  <c r="L74" i="1"/>
  <c r="P74" i="1" s="1"/>
  <c r="L75" i="1"/>
  <c r="P75" i="1" s="1"/>
  <c r="L76" i="1"/>
  <c r="P76" i="1" s="1"/>
  <c r="L77" i="1"/>
  <c r="P77" i="1" s="1"/>
  <c r="Q77" i="1" s="1"/>
  <c r="L78" i="1"/>
  <c r="P78" i="1" s="1"/>
  <c r="Q78" i="1" s="1"/>
  <c r="L79" i="1"/>
  <c r="P79" i="1" s="1"/>
  <c r="L80" i="1"/>
  <c r="P80" i="1" s="1"/>
  <c r="L81" i="1"/>
  <c r="P81" i="1" s="1"/>
  <c r="L82" i="1"/>
  <c r="P82" i="1" s="1"/>
  <c r="L83" i="1"/>
  <c r="P83" i="1" s="1"/>
  <c r="L84" i="1"/>
  <c r="P84" i="1" s="1"/>
  <c r="L85" i="1"/>
  <c r="P85" i="1" s="1"/>
  <c r="L86" i="1"/>
  <c r="P86" i="1" s="1"/>
  <c r="L87" i="1"/>
  <c r="P87" i="1" s="1"/>
  <c r="L88" i="1"/>
  <c r="P88" i="1" s="1"/>
  <c r="L89" i="1"/>
  <c r="P89" i="1" s="1"/>
  <c r="L90" i="1"/>
  <c r="P90" i="1" s="1"/>
  <c r="L91" i="1"/>
  <c r="P91" i="1" s="1"/>
  <c r="L92" i="1"/>
  <c r="P92" i="1" s="1"/>
  <c r="L93" i="1"/>
  <c r="P93" i="1" s="1"/>
  <c r="L94" i="1"/>
  <c r="P94" i="1" s="1"/>
  <c r="L95" i="1"/>
  <c r="P95" i="1" s="1"/>
  <c r="Q95" i="1" s="1"/>
  <c r="L96" i="1"/>
  <c r="P96" i="1" s="1"/>
  <c r="L97" i="1"/>
  <c r="P97" i="1" s="1"/>
  <c r="L98" i="1"/>
  <c r="P98" i="1" s="1"/>
  <c r="L99" i="1"/>
  <c r="P99" i="1" s="1"/>
  <c r="L100" i="1"/>
  <c r="P100" i="1" s="1"/>
  <c r="L101" i="1"/>
  <c r="P101" i="1" s="1"/>
  <c r="Q101" i="1" s="1"/>
  <c r="L102" i="1"/>
  <c r="P102" i="1" s="1"/>
  <c r="Q102" i="1" s="1"/>
  <c r="L103" i="1"/>
  <c r="P103" i="1" s="1"/>
  <c r="L104" i="1"/>
  <c r="P104" i="1" s="1"/>
  <c r="Q104" i="1" s="1"/>
  <c r="L105" i="1"/>
  <c r="P105" i="1" s="1"/>
  <c r="L106" i="1"/>
  <c r="P106" i="1" s="1"/>
  <c r="L107" i="1"/>
  <c r="P107" i="1" s="1"/>
  <c r="L6" i="1"/>
  <c r="P6" i="1" s="1"/>
  <c r="Q6" i="1" s="1"/>
  <c r="U105" i="1" l="1"/>
  <c r="T105" i="1"/>
  <c r="U101" i="1"/>
  <c r="T101" i="1"/>
  <c r="U97" i="1"/>
  <c r="T97" i="1"/>
  <c r="U93" i="1"/>
  <c r="T93" i="1"/>
  <c r="T89" i="1"/>
  <c r="U89" i="1"/>
  <c r="T85" i="1"/>
  <c r="U85" i="1"/>
  <c r="T81" i="1"/>
  <c r="U81" i="1"/>
  <c r="T77" i="1"/>
  <c r="U77" i="1"/>
  <c r="T73" i="1"/>
  <c r="U73" i="1"/>
  <c r="T69" i="1"/>
  <c r="U69" i="1"/>
  <c r="T65" i="1"/>
  <c r="U65" i="1"/>
  <c r="T61" i="1"/>
  <c r="U61" i="1"/>
  <c r="T57" i="1"/>
  <c r="U57" i="1"/>
  <c r="T53" i="1"/>
  <c r="U53" i="1"/>
  <c r="T49" i="1"/>
  <c r="U49" i="1"/>
  <c r="T45" i="1"/>
  <c r="U45" i="1"/>
  <c r="T41" i="1"/>
  <c r="U41" i="1"/>
  <c r="T37" i="1"/>
  <c r="U37" i="1"/>
  <c r="T33" i="1"/>
  <c r="U33" i="1"/>
  <c r="T29" i="1"/>
  <c r="U29" i="1"/>
  <c r="T25" i="1"/>
  <c r="U25" i="1"/>
  <c r="T21" i="1"/>
  <c r="U21" i="1"/>
  <c r="T17" i="1"/>
  <c r="U17" i="1"/>
  <c r="T13" i="1"/>
  <c r="U13" i="1"/>
  <c r="T9" i="1"/>
  <c r="U9" i="1"/>
  <c r="T6" i="1"/>
  <c r="U6" i="1"/>
  <c r="U106" i="1"/>
  <c r="T106" i="1"/>
  <c r="U104" i="1"/>
  <c r="T104" i="1"/>
  <c r="U102" i="1"/>
  <c r="T102" i="1"/>
  <c r="U100" i="1"/>
  <c r="T100" i="1"/>
  <c r="U98" i="1"/>
  <c r="T98" i="1"/>
  <c r="U96" i="1"/>
  <c r="T96" i="1"/>
  <c r="U94" i="1"/>
  <c r="T94" i="1"/>
  <c r="U92" i="1"/>
  <c r="T92" i="1"/>
  <c r="T90" i="1"/>
  <c r="U90" i="1"/>
  <c r="T88" i="1"/>
  <c r="U88" i="1"/>
  <c r="T86" i="1"/>
  <c r="U86" i="1"/>
  <c r="T84" i="1"/>
  <c r="U84" i="1"/>
  <c r="T82" i="1"/>
  <c r="U82" i="1"/>
  <c r="T80" i="1"/>
  <c r="U80" i="1"/>
  <c r="T78" i="1"/>
  <c r="U78" i="1"/>
  <c r="T76" i="1"/>
  <c r="U76" i="1"/>
  <c r="T74" i="1"/>
  <c r="U74" i="1"/>
  <c r="T72" i="1"/>
  <c r="U72" i="1"/>
  <c r="T70" i="1"/>
  <c r="U70" i="1"/>
  <c r="T68" i="1"/>
  <c r="U68" i="1"/>
  <c r="T66" i="1"/>
  <c r="U66" i="1"/>
  <c r="T64" i="1"/>
  <c r="U64" i="1"/>
  <c r="T62" i="1"/>
  <c r="U62" i="1"/>
  <c r="T60" i="1"/>
  <c r="U60" i="1"/>
  <c r="T58" i="1"/>
  <c r="U58" i="1"/>
  <c r="T56" i="1"/>
  <c r="U56" i="1"/>
  <c r="T54" i="1"/>
  <c r="U54" i="1"/>
  <c r="T52" i="1"/>
  <c r="U52" i="1"/>
  <c r="T50" i="1"/>
  <c r="U50" i="1"/>
  <c r="T48" i="1"/>
  <c r="U48" i="1"/>
  <c r="T46" i="1"/>
  <c r="U46" i="1"/>
  <c r="T44" i="1"/>
  <c r="U44" i="1"/>
  <c r="T42" i="1"/>
  <c r="U42" i="1"/>
  <c r="T40" i="1"/>
  <c r="U40" i="1"/>
  <c r="T38" i="1"/>
  <c r="U38" i="1"/>
  <c r="T36" i="1"/>
  <c r="U36" i="1"/>
  <c r="T34" i="1"/>
  <c r="U34" i="1"/>
  <c r="T32" i="1"/>
  <c r="U32" i="1"/>
  <c r="T30" i="1"/>
  <c r="U30" i="1"/>
  <c r="T28" i="1"/>
  <c r="U28" i="1"/>
  <c r="T26" i="1"/>
  <c r="U26" i="1"/>
  <c r="T24" i="1"/>
  <c r="U24" i="1"/>
  <c r="T22" i="1"/>
  <c r="U22" i="1"/>
  <c r="T20" i="1"/>
  <c r="U20" i="1"/>
  <c r="T18" i="1"/>
  <c r="U18" i="1"/>
  <c r="T16" i="1"/>
  <c r="U16" i="1"/>
  <c r="T14" i="1"/>
  <c r="U14" i="1"/>
  <c r="T12" i="1"/>
  <c r="U12" i="1"/>
  <c r="T10" i="1"/>
  <c r="U10" i="1"/>
  <c r="T8" i="1"/>
  <c r="U8" i="1"/>
  <c r="U107" i="1"/>
  <c r="T107" i="1"/>
  <c r="U103" i="1"/>
  <c r="T103" i="1"/>
  <c r="U99" i="1"/>
  <c r="T99" i="1"/>
  <c r="U95" i="1"/>
  <c r="T95" i="1"/>
  <c r="T91" i="1"/>
  <c r="U91" i="1"/>
  <c r="T87" i="1"/>
  <c r="U87" i="1"/>
  <c r="T83" i="1"/>
  <c r="U83" i="1"/>
  <c r="T79" i="1"/>
  <c r="U79" i="1"/>
  <c r="T75" i="1"/>
  <c r="U75" i="1"/>
  <c r="T71" i="1"/>
  <c r="U71" i="1"/>
  <c r="T67" i="1"/>
  <c r="U67" i="1"/>
  <c r="T63" i="1"/>
  <c r="U63" i="1"/>
  <c r="T59" i="1"/>
  <c r="U59" i="1"/>
  <c r="T55" i="1"/>
  <c r="U55" i="1"/>
  <c r="T51" i="1"/>
  <c r="U51" i="1"/>
  <c r="T47" i="1"/>
  <c r="U47" i="1"/>
  <c r="T43" i="1"/>
  <c r="U43" i="1"/>
  <c r="T39" i="1"/>
  <c r="U39" i="1"/>
  <c r="T35" i="1"/>
  <c r="U35" i="1"/>
  <c r="T31" i="1"/>
  <c r="U31" i="1"/>
  <c r="T27" i="1"/>
  <c r="U27" i="1"/>
  <c r="T23" i="1"/>
  <c r="U23" i="1"/>
  <c r="T19" i="1"/>
  <c r="U19" i="1"/>
  <c r="T15" i="1"/>
  <c r="U15" i="1"/>
  <c r="T11" i="1"/>
  <c r="U11" i="1"/>
  <c r="T7" i="1"/>
  <c r="U7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6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Q5" i="1"/>
  <c r="P5" i="1"/>
  <c r="O5" i="1"/>
  <c r="N5" i="1"/>
  <c r="M5" i="1"/>
  <c r="L5" i="1"/>
  <c r="J5" i="1"/>
  <c r="F5" i="1"/>
  <c r="E5" i="1"/>
  <c r="K5" i="1" l="1"/>
  <c r="AC5" i="1"/>
</calcChain>
</file>

<file path=xl/sharedStrings.xml><?xml version="1.0" encoding="utf-8"?>
<sst xmlns="http://schemas.openxmlformats.org/spreadsheetml/2006/main" count="394" uniqueCount="155">
  <si>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</si>
  <si>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</si>
  <si>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</si>
  <si>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</si>
  <si>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</si>
  <si>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</si>
  <si>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</si>
  <si>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</si>
  <si>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</si>
  <si>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</si>
  <si>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</si>
  <si>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</si>
  <si>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</si>
  <si>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</si>
  <si>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</si>
  <si>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</si>
  <si>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</si>
  <si>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</si>
  <si>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</si>
  <si>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</si>
  <si>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</si>
  <si>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</si>
  <si>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30,03,(1)</t>
  </si>
  <si>
    <t>01,04,</t>
  </si>
  <si>
    <t>03,04,</t>
  </si>
  <si>
    <t>28,03,</t>
  </si>
  <si>
    <t>27,03,</t>
  </si>
  <si>
    <t>21,03,</t>
  </si>
  <si>
    <t>20,03,</t>
  </si>
  <si>
    <t>14,03,</t>
  </si>
  <si>
    <t>13,03,</t>
  </si>
  <si>
    <t>005  Колбаса Докторская ГОСТ, Вязанка вектор,ВЕС. ПОКОМ</t>
  </si>
  <si>
    <t>кг</t>
  </si>
  <si>
    <t>в матрице</t>
  </si>
  <si>
    <t>нужно увеличить продажи</t>
  </si>
  <si>
    <t>014  Сардельки Вязанка Стародворские, СЕМЕЙНАЯ УПАКОВКА, ВЕС, ТМ Стародворские колбасы</t>
  </si>
  <si>
    <t>задача Фомин</t>
  </si>
  <si>
    <t>вывести Петраш 20,03,24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</si>
  <si>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</si>
  <si>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</si>
  <si>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</si>
  <si>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</si>
  <si>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</si>
  <si>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нет потребности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</si>
  <si>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</si>
  <si>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</si>
  <si>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</si>
  <si>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</si>
  <si>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не в матрице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</si>
  <si>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</si>
  <si>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</si>
  <si>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</si>
  <si>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</si>
  <si>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</si>
  <si>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</si>
  <si>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</si>
  <si>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</si>
  <si>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</si>
  <si>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нет потребности / введено для Луганска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</si>
  <si>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</si>
  <si>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</si>
  <si>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</si>
  <si>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</si>
  <si>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</si>
  <si>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</si>
  <si>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</si>
  <si>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</si>
  <si>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</si>
  <si>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</si>
  <si>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21,03,24 Фомин на вывод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</si>
  <si>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</si>
  <si>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</si>
  <si>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</si>
  <si>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</si>
  <si>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</si>
  <si>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то же что и 326, 256</t>
  </si>
  <si>
    <t>256  Сосиски Молочные для завтрака, п/а МГС, ВЕС, ТМ Стародворье ПОКОМ</t>
  </si>
  <si>
    <t>то же что и 255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</si>
  <si>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</si>
  <si>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</si>
  <si>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</si>
  <si>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</si>
  <si>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</si>
  <si>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</si>
  <si>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</si>
  <si>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</si>
  <si>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</si>
  <si>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</si>
  <si>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</si>
  <si>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</si>
  <si>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</si>
  <si>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</si>
  <si>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</si>
  <si>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</si>
  <si>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</si>
  <si>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</si>
  <si>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</si>
  <si>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вывести Петраш 20,03,24 / нужно увеличить продажи</t>
  </si>
  <si>
    <t>316 Колбаса варенокоиз мяса птицы Сервелат Пражский ТМ Зареченские ТС Зареченские  ПОКОМ</t>
  </si>
  <si>
    <t>то же что и 212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</si>
  <si>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</si>
  <si>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</si>
  <si>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то же что и 254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</si>
  <si>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</si>
  <si>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</si>
  <si>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вывести Петраш 20,03,24 / 21,03,24 Фомин на вывод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</si>
  <si>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</si>
  <si>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</si>
  <si>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</si>
  <si>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</si>
  <si>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</si>
  <si>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</si>
  <si>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</si>
  <si>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</si>
  <si>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</si>
  <si>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</si>
  <si>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</si>
  <si>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</si>
  <si>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</si>
  <si>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</si>
  <si>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</si>
  <si>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</si>
  <si>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</si>
  <si>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</si>
  <si>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</si>
  <si>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</si>
  <si>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</si>
  <si>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</si>
  <si>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</si>
  <si>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</si>
  <si>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</si>
  <si>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</si>
  <si>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</si>
  <si>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</si>
  <si>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</si>
  <si>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</si>
  <si>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</si>
  <si>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то же что и 460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</si>
  <si>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</si>
  <si>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</si>
  <si>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</si>
  <si>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</si>
  <si>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</si>
  <si>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</si>
  <si>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21,03,24 30кг заказ Фомин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</si>
  <si>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</si>
  <si>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</si>
  <si>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</si>
  <si>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21,03,24 15кг заказ Фомин</t>
  </si>
  <si>
    <t>486 Колбаса Стародворская ТМ Стародворье со шпиком в оболочке полиамид. ВЕС  Поком</t>
  </si>
  <si>
    <t>перемещение</t>
  </si>
  <si>
    <t>Сосиски Ганноверские Бордо Весовые П/а мгс Баварушка</t>
  </si>
  <si>
    <t>заказ</t>
  </si>
  <si>
    <t>06,04,</t>
  </si>
  <si>
    <t>488 Колбаса Молочная Стародворская ТМ Стародворье с молоком в оболочке полиамид 0,4кг.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</si>
</sst>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1" xfId="1" applyNumberFormat="1" applyFill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G8" sqref="AG8"/>
    </sheetView>
  </sheetViews>
  <sheetFormatPr defaultRowHeight="15" x14ac:dyDescent="0.25"/>
  <cols>
    <col min="1" max="1" width="60" customWidth="1"/>
    <col min="2" max="2" width="3.5703125" customWidth="1"/>
    <col min="3" max="6" width="6.7109375" customWidth="1"/>
    <col min="7" max="7" width="5.42578125" style="8" customWidth="1"/>
    <col min="8" max="8" width="5.42578125" customWidth="1"/>
    <col min="9" max="9" width="13" customWidth="1"/>
    <col min="10" max="18" width="6.7109375" customWidth="1"/>
    <col min="19" max="19" width="21.5703125" customWidth="1"/>
    <col min="20" max="21" width="5" customWidth="1"/>
    <col min="22" max="27" width="6.7109375" customWidth="1"/>
    <col min="28" max="28" width="24.42578125" customWidth="1"/>
    <col min="29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152</v>
      </c>
      <c r="R3" s="9" t="s">
        <v>15</v>
      </c>
      <c r="S3" s="9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153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54135.594999999987</v>
      </c>
      <c r="F5" s="4">
        <f>SUM(F6:F500)</f>
        <v>24535.837999999989</v>
      </c>
      <c r="G5" s="6"/>
      <c r="H5" s="1"/>
      <c r="I5" s="1"/>
      <c r="J5" s="4">
        <f t="shared" ref="J5:R5" si="0">SUM(J6:J500)</f>
        <v>53749.392000000022</v>
      </c>
      <c r="K5" s="4">
        <f t="shared" si="0"/>
        <v>386.20300000000094</v>
      </c>
      <c r="L5" s="4">
        <f t="shared" si="0"/>
        <v>20162.672999999999</v>
      </c>
      <c r="M5" s="4">
        <f t="shared" si="0"/>
        <v>33972.922000000013</v>
      </c>
      <c r="N5" s="4">
        <f t="shared" si="0"/>
        <v>6313.7228000000005</v>
      </c>
      <c r="O5" s="4">
        <f t="shared" si="0"/>
        <v>7056.893299999997</v>
      </c>
      <c r="P5" s="4">
        <f t="shared" si="0"/>
        <v>4032.5346000000004</v>
      </c>
      <c r="Q5" s="4">
        <f t="shared" si="0"/>
        <v>9396.6935600000033</v>
      </c>
      <c r="R5" s="4">
        <f t="shared" si="0"/>
        <v>0</v>
      </c>
      <c r="S5" s="1"/>
      <c r="T5" s="1"/>
      <c r="U5" s="1"/>
      <c r="V5" s="4">
        <f t="shared" ref="V5:AA5" si="1">SUM(V6:V500)</f>
        <v>4186.9243999999999</v>
      </c>
      <c r="W5" s="4">
        <f t="shared" si="1"/>
        <v>4626.5096000000012</v>
      </c>
      <c r="X5" s="4">
        <f t="shared" si="1"/>
        <v>4848.5164000000013</v>
      </c>
      <c r="Y5" s="4">
        <f t="shared" si="1"/>
        <v>4544.7408000000014</v>
      </c>
      <c r="Z5" s="4">
        <f t="shared" si="1"/>
        <v>4626.4859999999999</v>
      </c>
      <c r="AA5" s="4">
        <f t="shared" si="1"/>
        <v>4706.5033999999996</v>
      </c>
      <c r="AB5" s="1"/>
      <c r="AC5" s="4">
        <f>SUM(AC6:AC500)</f>
        <v>8497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31</v>
      </c>
      <c r="B6" s="1" t="s">
        <v>32</v>
      </c>
      <c r="C6" s="1">
        <v>110.21</v>
      </c>
      <c r="D6" s="1">
        <v>32.018000000000001</v>
      </c>
      <c r="E6" s="1">
        <v>52.883000000000003</v>
      </c>
      <c r="F6" s="1">
        <v>87.994</v>
      </c>
      <c r="G6" s="6">
        <v>1</v>
      </c>
      <c r="H6" s="1">
        <v>50</v>
      </c>
      <c r="I6" s="1" t="s">
        <v>33</v>
      </c>
      <c r="J6" s="1">
        <v>48.2</v>
      </c>
      <c r="K6" s="1">
        <f t="shared" ref="K6:K37" si="2">E6-J6</f>
        <v>4.6829999999999998</v>
      </c>
      <c r="L6" s="1">
        <f>E6-M6</f>
        <v>52.883000000000003</v>
      </c>
      <c r="M6" s="1"/>
      <c r="N6" s="1">
        <v>0</v>
      </c>
      <c r="O6" s="1"/>
      <c r="P6" s="1">
        <f>L6/5</f>
        <v>10.576600000000001</v>
      </c>
      <c r="Q6" s="5">
        <f>10*P6-O6-N6-F6</f>
        <v>17.772000000000006</v>
      </c>
      <c r="R6" s="5"/>
      <c r="S6" s="1"/>
      <c r="T6" s="1">
        <f>(F6+N6+O6+Q6)/P6</f>
        <v>10</v>
      </c>
      <c r="U6" s="1">
        <f>(F6+N6+O6)/P6</f>
        <v>8.3196868558894153</v>
      </c>
      <c r="V6" s="1">
        <v>9.4340000000000011</v>
      </c>
      <c r="W6" s="1">
        <v>9.6725999999999992</v>
      </c>
      <c r="X6" s="1">
        <v>13.438000000000001</v>
      </c>
      <c r="Y6" s="1">
        <v>12.911799999999999</v>
      </c>
      <c r="Z6" s="1">
        <v>16.803799999999999</v>
      </c>
      <c r="AA6" s="1">
        <v>17.327000000000002</v>
      </c>
      <c r="AB6" s="1"/>
      <c r="AC6" s="1">
        <f t="shared" ref="AC6:AC37" si="3">ROUND(Q6*G6,0)</f>
        <v>18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3" t="s">
        <v>35</v>
      </c>
      <c r="B7" s="13" t="s">
        <v>32</v>
      </c>
      <c r="C7" s="13">
        <v>1.6839999999999999</v>
      </c>
      <c r="D7" s="13">
        <v>0.05</v>
      </c>
      <c r="E7" s="13">
        <v>1.734</v>
      </c>
      <c r="F7" s="13"/>
      <c r="G7" s="14">
        <v>0</v>
      </c>
      <c r="H7" s="13">
        <v>30</v>
      </c>
      <c r="I7" s="13" t="s">
        <v>36</v>
      </c>
      <c r="J7" s="13">
        <v>1.3</v>
      </c>
      <c r="K7" s="13">
        <f t="shared" si="2"/>
        <v>0.43399999999999994</v>
      </c>
      <c r="L7" s="13">
        <f t="shared" ref="L7:L70" si="4">E7-M7</f>
        <v>1.734</v>
      </c>
      <c r="M7" s="13"/>
      <c r="N7" s="13"/>
      <c r="O7" s="13"/>
      <c r="P7" s="13">
        <f t="shared" ref="P7:P70" si="5">L7/5</f>
        <v>0.3468</v>
      </c>
      <c r="Q7" s="15"/>
      <c r="R7" s="15"/>
      <c r="S7" s="13"/>
      <c r="T7" s="13">
        <f t="shared" ref="T7:T70" si="6">(F7+N7+O7+Q7)/P7</f>
        <v>0</v>
      </c>
      <c r="U7" s="13">
        <f t="shared" ref="U7:U70" si="7">(F7+N7+O7)/P7</f>
        <v>0</v>
      </c>
      <c r="V7" s="13">
        <v>3.1019999999999999</v>
      </c>
      <c r="W7" s="13">
        <v>2.7551999999999999</v>
      </c>
      <c r="X7" s="13">
        <v>2.3530000000000002</v>
      </c>
      <c r="Y7" s="13">
        <v>4.5144000000000002</v>
      </c>
      <c r="Z7" s="13">
        <v>2.1614</v>
      </c>
      <c r="AA7" s="13">
        <v>0</v>
      </c>
      <c r="AB7" s="13" t="s">
        <v>37</v>
      </c>
      <c r="AC7" s="13">
        <f t="shared" si="3"/>
        <v>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38</v>
      </c>
      <c r="B8" s="1" t="s">
        <v>32</v>
      </c>
      <c r="C8" s="1">
        <v>292.94200000000001</v>
      </c>
      <c r="D8" s="1">
        <v>458.39600000000002</v>
      </c>
      <c r="E8" s="1">
        <v>358.71</v>
      </c>
      <c r="F8" s="1">
        <v>347.57400000000001</v>
      </c>
      <c r="G8" s="6">
        <v>1</v>
      </c>
      <c r="H8" s="1">
        <v>45</v>
      </c>
      <c r="I8" s="1" t="s">
        <v>33</v>
      </c>
      <c r="J8" s="1">
        <v>340.50400000000002</v>
      </c>
      <c r="K8" s="1">
        <f t="shared" si="2"/>
        <v>18.20599999999996</v>
      </c>
      <c r="L8" s="1">
        <f t="shared" si="4"/>
        <v>254.80599999999998</v>
      </c>
      <c r="M8" s="1">
        <v>103.904</v>
      </c>
      <c r="N8" s="1">
        <v>95.403999999999883</v>
      </c>
      <c r="O8" s="1"/>
      <c r="P8" s="1">
        <f t="shared" si="5"/>
        <v>50.961199999999998</v>
      </c>
      <c r="Q8" s="5">
        <f t="shared" ref="Q8:Q10" si="8">11*P8-O8-N8-F8</f>
        <v>117.59520000000003</v>
      </c>
      <c r="R8" s="5"/>
      <c r="S8" s="1"/>
      <c r="T8" s="1">
        <f t="shared" si="6"/>
        <v>10.999999999999998</v>
      </c>
      <c r="U8" s="1">
        <f t="shared" si="7"/>
        <v>8.6924562215960357</v>
      </c>
      <c r="V8" s="1">
        <v>51.373399999999997</v>
      </c>
      <c r="W8" s="1">
        <v>62.267800000000001</v>
      </c>
      <c r="X8" s="1">
        <v>67.41040000000001</v>
      </c>
      <c r="Y8" s="1">
        <v>56.591999999999999</v>
      </c>
      <c r="Z8" s="1">
        <v>44.200200000000002</v>
      </c>
      <c r="AA8" s="1">
        <v>50.999200000000002</v>
      </c>
      <c r="AB8" s="1"/>
      <c r="AC8" s="1">
        <f t="shared" si="3"/>
        <v>118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39</v>
      </c>
      <c r="B9" s="1" t="s">
        <v>32</v>
      </c>
      <c r="C9" s="1">
        <v>286.78899999999999</v>
      </c>
      <c r="D9" s="1">
        <v>641.80200000000002</v>
      </c>
      <c r="E9" s="1">
        <v>397.24900000000002</v>
      </c>
      <c r="F9" s="1">
        <v>490.45400000000001</v>
      </c>
      <c r="G9" s="6">
        <v>1</v>
      </c>
      <c r="H9" s="1">
        <v>45</v>
      </c>
      <c r="I9" s="1" t="s">
        <v>33</v>
      </c>
      <c r="J9" s="1">
        <v>357.5</v>
      </c>
      <c r="K9" s="1">
        <f t="shared" si="2"/>
        <v>39.749000000000024</v>
      </c>
      <c r="L9" s="1">
        <f t="shared" si="4"/>
        <v>397.24900000000002</v>
      </c>
      <c r="M9" s="1"/>
      <c r="N9" s="1">
        <v>0</v>
      </c>
      <c r="O9" s="1">
        <v>80.345600000000047</v>
      </c>
      <c r="P9" s="1">
        <f t="shared" si="5"/>
        <v>79.44980000000001</v>
      </c>
      <c r="Q9" s="5">
        <f t="shared" si="8"/>
        <v>303.14820000000003</v>
      </c>
      <c r="R9" s="5"/>
      <c r="S9" s="1"/>
      <c r="T9" s="1">
        <f t="shared" si="6"/>
        <v>11</v>
      </c>
      <c r="U9" s="1">
        <f t="shared" si="7"/>
        <v>7.184405750549403</v>
      </c>
      <c r="V9" s="1">
        <v>73.808199999999999</v>
      </c>
      <c r="W9" s="1">
        <v>74.400400000000005</v>
      </c>
      <c r="X9" s="1">
        <v>96.464399999999998</v>
      </c>
      <c r="Y9" s="1">
        <v>88.393600000000006</v>
      </c>
      <c r="Z9" s="1">
        <v>54.327199999999998</v>
      </c>
      <c r="AA9" s="1">
        <v>57.921599999999998</v>
      </c>
      <c r="AB9" s="1"/>
      <c r="AC9" s="1">
        <f t="shared" si="3"/>
        <v>303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40</v>
      </c>
      <c r="B10" s="1" t="s">
        <v>32</v>
      </c>
      <c r="C10" s="1">
        <v>93.938000000000002</v>
      </c>
      <c r="D10" s="1">
        <v>232.50899999999999</v>
      </c>
      <c r="E10" s="1">
        <v>196.97399999999999</v>
      </c>
      <c r="F10" s="1">
        <v>105.739</v>
      </c>
      <c r="G10" s="6">
        <v>1</v>
      </c>
      <c r="H10" s="1">
        <v>40</v>
      </c>
      <c r="I10" s="1" t="s">
        <v>33</v>
      </c>
      <c r="J10" s="1">
        <v>183.93100000000001</v>
      </c>
      <c r="K10" s="1">
        <f t="shared" si="2"/>
        <v>13.042999999999978</v>
      </c>
      <c r="L10" s="1">
        <f t="shared" si="4"/>
        <v>129.34299999999999</v>
      </c>
      <c r="M10" s="1">
        <v>67.631</v>
      </c>
      <c r="N10" s="1">
        <v>50.386000000000053</v>
      </c>
      <c r="O10" s="1">
        <v>87.05499999999995</v>
      </c>
      <c r="P10" s="1">
        <f t="shared" si="5"/>
        <v>25.868599999999997</v>
      </c>
      <c r="Q10" s="5">
        <f t="shared" si="8"/>
        <v>41.374599999999987</v>
      </c>
      <c r="R10" s="5"/>
      <c r="S10" s="1"/>
      <c r="T10" s="1">
        <f t="shared" si="6"/>
        <v>11.000000000000002</v>
      </c>
      <c r="U10" s="1">
        <f t="shared" si="7"/>
        <v>9.400586038672369</v>
      </c>
      <c r="V10" s="1">
        <v>27.235800000000001</v>
      </c>
      <c r="W10" s="1">
        <v>24.712599999999998</v>
      </c>
      <c r="X10" s="1">
        <v>26.607800000000001</v>
      </c>
      <c r="Y10" s="1">
        <v>26.664200000000001</v>
      </c>
      <c r="Z10" s="1">
        <v>26.1172</v>
      </c>
      <c r="AA10" s="1">
        <v>26.611799999999999</v>
      </c>
      <c r="AB10" s="1"/>
      <c r="AC10" s="1">
        <f t="shared" si="3"/>
        <v>41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3" t="s">
        <v>41</v>
      </c>
      <c r="B11" s="13" t="s">
        <v>42</v>
      </c>
      <c r="C11" s="13"/>
      <c r="D11" s="13"/>
      <c r="E11" s="13"/>
      <c r="F11" s="13"/>
      <c r="G11" s="14">
        <v>0</v>
      </c>
      <c r="H11" s="13" t="e">
        <v>#N/A</v>
      </c>
      <c r="I11" s="13" t="s">
        <v>33</v>
      </c>
      <c r="J11" s="13"/>
      <c r="K11" s="13">
        <f t="shared" si="2"/>
        <v>0</v>
      </c>
      <c r="L11" s="13">
        <f t="shared" si="4"/>
        <v>0</v>
      </c>
      <c r="M11" s="13"/>
      <c r="N11" s="13"/>
      <c r="O11" s="13"/>
      <c r="P11" s="13">
        <f t="shared" si="5"/>
        <v>0</v>
      </c>
      <c r="Q11" s="15"/>
      <c r="R11" s="15"/>
      <c r="S11" s="13"/>
      <c r="T11" s="13" t="e">
        <f t="shared" si="6"/>
        <v>#DIV/0!</v>
      </c>
      <c r="U11" s="13" t="e">
        <f t="shared" si="7"/>
        <v>#DIV/0!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 t="s">
        <v>43</v>
      </c>
      <c r="AC11" s="13">
        <f t="shared" si="3"/>
        <v>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44</v>
      </c>
      <c r="B12" s="1" t="s">
        <v>42</v>
      </c>
      <c r="C12" s="1">
        <v>339</v>
      </c>
      <c r="D12" s="1">
        <v>111</v>
      </c>
      <c r="E12" s="1">
        <v>242</v>
      </c>
      <c r="F12" s="1">
        <v>193</v>
      </c>
      <c r="G12" s="6">
        <v>0.45</v>
      </c>
      <c r="H12" s="1">
        <v>45</v>
      </c>
      <c r="I12" s="1" t="s">
        <v>33</v>
      </c>
      <c r="J12" s="1">
        <v>232</v>
      </c>
      <c r="K12" s="1">
        <f t="shared" si="2"/>
        <v>10</v>
      </c>
      <c r="L12" s="1">
        <f t="shared" si="4"/>
        <v>242</v>
      </c>
      <c r="M12" s="1"/>
      <c r="N12" s="1">
        <v>0</v>
      </c>
      <c r="O12" s="1">
        <v>131.39999999999989</v>
      </c>
      <c r="P12" s="1">
        <f t="shared" si="5"/>
        <v>48.4</v>
      </c>
      <c r="Q12" s="5">
        <f>11*P12-O12-N12-F12</f>
        <v>208.00000000000011</v>
      </c>
      <c r="R12" s="5"/>
      <c r="S12" s="1"/>
      <c r="T12" s="1">
        <f t="shared" si="6"/>
        <v>11</v>
      </c>
      <c r="U12" s="1">
        <f t="shared" si="7"/>
        <v>6.7024793388429726</v>
      </c>
      <c r="V12" s="1">
        <v>40.799999999999997</v>
      </c>
      <c r="W12" s="1">
        <v>37.799999999999997</v>
      </c>
      <c r="X12" s="1">
        <v>47.6</v>
      </c>
      <c r="Y12" s="1">
        <v>47.6</v>
      </c>
      <c r="Z12" s="1">
        <v>58.6</v>
      </c>
      <c r="AA12" s="1">
        <v>55</v>
      </c>
      <c r="AB12" s="1"/>
      <c r="AC12" s="1">
        <f t="shared" si="3"/>
        <v>94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3" t="s">
        <v>45</v>
      </c>
      <c r="B13" s="13" t="s">
        <v>42</v>
      </c>
      <c r="C13" s="13"/>
      <c r="D13" s="13"/>
      <c r="E13" s="13"/>
      <c r="F13" s="13"/>
      <c r="G13" s="14">
        <v>0</v>
      </c>
      <c r="H13" s="13" t="e">
        <v>#N/A</v>
      </c>
      <c r="I13" s="13" t="s">
        <v>33</v>
      </c>
      <c r="J13" s="13"/>
      <c r="K13" s="13">
        <f t="shared" si="2"/>
        <v>0</v>
      </c>
      <c r="L13" s="13">
        <f t="shared" si="4"/>
        <v>0</v>
      </c>
      <c r="M13" s="13"/>
      <c r="N13" s="13"/>
      <c r="O13" s="13"/>
      <c r="P13" s="13">
        <f t="shared" si="5"/>
        <v>0</v>
      </c>
      <c r="Q13" s="15"/>
      <c r="R13" s="15"/>
      <c r="S13" s="13"/>
      <c r="T13" s="13" t="e">
        <f t="shared" si="6"/>
        <v>#DIV/0!</v>
      </c>
      <c r="U13" s="13" t="e">
        <f t="shared" si="7"/>
        <v>#DIV/0!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 t="s">
        <v>43</v>
      </c>
      <c r="AC13" s="13">
        <f t="shared" si="3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3" t="s">
        <v>46</v>
      </c>
      <c r="B14" s="13" t="s">
        <v>42</v>
      </c>
      <c r="C14" s="13"/>
      <c r="D14" s="13"/>
      <c r="E14" s="13"/>
      <c r="F14" s="13"/>
      <c r="G14" s="14">
        <v>0</v>
      </c>
      <c r="H14" s="13" t="e">
        <v>#N/A</v>
      </c>
      <c r="I14" s="13" t="s">
        <v>33</v>
      </c>
      <c r="J14" s="13"/>
      <c r="K14" s="13">
        <f t="shared" si="2"/>
        <v>0</v>
      </c>
      <c r="L14" s="13">
        <f t="shared" si="4"/>
        <v>0</v>
      </c>
      <c r="M14" s="13"/>
      <c r="N14" s="13"/>
      <c r="O14" s="13"/>
      <c r="P14" s="13">
        <f t="shared" si="5"/>
        <v>0</v>
      </c>
      <c r="Q14" s="15"/>
      <c r="R14" s="15"/>
      <c r="S14" s="13"/>
      <c r="T14" s="13" t="e">
        <f t="shared" si="6"/>
        <v>#DIV/0!</v>
      </c>
      <c r="U14" s="13" t="e">
        <f t="shared" si="7"/>
        <v>#DIV/0!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 t="s">
        <v>43</v>
      </c>
      <c r="AC14" s="13">
        <f t="shared" si="3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0" t="s">
        <v>47</v>
      </c>
      <c r="B15" s="10" t="s">
        <v>42</v>
      </c>
      <c r="C15" s="10"/>
      <c r="D15" s="10">
        <v>80</v>
      </c>
      <c r="E15" s="10">
        <v>80</v>
      </c>
      <c r="F15" s="10"/>
      <c r="G15" s="11">
        <v>0</v>
      </c>
      <c r="H15" s="10">
        <v>60</v>
      </c>
      <c r="I15" s="10" t="s">
        <v>48</v>
      </c>
      <c r="J15" s="10">
        <v>87</v>
      </c>
      <c r="K15" s="10">
        <f t="shared" si="2"/>
        <v>-7</v>
      </c>
      <c r="L15" s="10">
        <f t="shared" si="4"/>
        <v>0</v>
      </c>
      <c r="M15" s="10">
        <v>80</v>
      </c>
      <c r="N15" s="10"/>
      <c r="O15" s="10"/>
      <c r="P15" s="10">
        <f t="shared" si="5"/>
        <v>0</v>
      </c>
      <c r="Q15" s="12"/>
      <c r="R15" s="12"/>
      <c r="S15" s="10"/>
      <c r="T15" s="10" t="e">
        <f t="shared" si="6"/>
        <v>#DIV/0!</v>
      </c>
      <c r="U15" s="10" t="e">
        <f t="shared" si="7"/>
        <v>#DIV/0!</v>
      </c>
      <c r="V15" s="10">
        <v>13</v>
      </c>
      <c r="W15" s="10">
        <v>21</v>
      </c>
      <c r="X15" s="10">
        <v>10.199999999999999</v>
      </c>
      <c r="Y15" s="10">
        <v>5.4</v>
      </c>
      <c r="Z15" s="10">
        <v>22.8</v>
      </c>
      <c r="AA15" s="10">
        <v>19.600000000000001</v>
      </c>
      <c r="AB15" s="10" t="s">
        <v>37</v>
      </c>
      <c r="AC15" s="10">
        <f t="shared" si="3"/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3" t="s">
        <v>49</v>
      </c>
      <c r="B16" s="13" t="s">
        <v>42</v>
      </c>
      <c r="C16" s="13"/>
      <c r="D16" s="13"/>
      <c r="E16" s="13"/>
      <c r="F16" s="13"/>
      <c r="G16" s="14">
        <v>0</v>
      </c>
      <c r="H16" s="13" t="e">
        <v>#N/A</v>
      </c>
      <c r="I16" s="13" t="s">
        <v>33</v>
      </c>
      <c r="J16" s="13"/>
      <c r="K16" s="13">
        <f t="shared" si="2"/>
        <v>0</v>
      </c>
      <c r="L16" s="13">
        <f t="shared" si="4"/>
        <v>0</v>
      </c>
      <c r="M16" s="13"/>
      <c r="N16" s="13"/>
      <c r="O16" s="13"/>
      <c r="P16" s="13">
        <f t="shared" si="5"/>
        <v>0</v>
      </c>
      <c r="Q16" s="15"/>
      <c r="R16" s="15"/>
      <c r="S16" s="13"/>
      <c r="T16" s="13" t="e">
        <f t="shared" si="6"/>
        <v>#DIV/0!</v>
      </c>
      <c r="U16" s="13" t="e">
        <f t="shared" si="7"/>
        <v>#DIV/0!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 t="s">
        <v>43</v>
      </c>
      <c r="AC16" s="13">
        <f t="shared" si="3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3" t="s">
        <v>50</v>
      </c>
      <c r="B17" s="13" t="s">
        <v>42</v>
      </c>
      <c r="C17" s="13"/>
      <c r="D17" s="13"/>
      <c r="E17" s="13"/>
      <c r="F17" s="13"/>
      <c r="G17" s="14">
        <v>0</v>
      </c>
      <c r="H17" s="13" t="e">
        <v>#N/A</v>
      </c>
      <c r="I17" s="13" t="s">
        <v>33</v>
      </c>
      <c r="J17" s="13"/>
      <c r="K17" s="13">
        <f t="shared" si="2"/>
        <v>0</v>
      </c>
      <c r="L17" s="13">
        <f t="shared" si="4"/>
        <v>0</v>
      </c>
      <c r="M17" s="13"/>
      <c r="N17" s="13"/>
      <c r="O17" s="13"/>
      <c r="P17" s="13">
        <f t="shared" si="5"/>
        <v>0</v>
      </c>
      <c r="Q17" s="15"/>
      <c r="R17" s="15"/>
      <c r="S17" s="13"/>
      <c r="T17" s="13" t="e">
        <f t="shared" si="6"/>
        <v>#DIV/0!</v>
      </c>
      <c r="U17" s="13" t="e">
        <f t="shared" si="7"/>
        <v>#DIV/0!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 t="s">
        <v>43</v>
      </c>
      <c r="AC17" s="13">
        <f t="shared" si="3"/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51</v>
      </c>
      <c r="B18" s="1" t="s">
        <v>42</v>
      </c>
      <c r="C18" s="1">
        <v>168</v>
      </c>
      <c r="D18" s="1"/>
      <c r="E18" s="1">
        <v>147</v>
      </c>
      <c r="F18" s="1">
        <v>16</v>
      </c>
      <c r="G18" s="6">
        <v>0.17</v>
      </c>
      <c r="H18" s="1">
        <v>120</v>
      </c>
      <c r="I18" s="1" t="s">
        <v>33</v>
      </c>
      <c r="J18" s="1">
        <v>147</v>
      </c>
      <c r="K18" s="1">
        <f t="shared" si="2"/>
        <v>0</v>
      </c>
      <c r="L18" s="1">
        <f t="shared" si="4"/>
        <v>147</v>
      </c>
      <c r="M18" s="1"/>
      <c r="N18" s="1">
        <v>0</v>
      </c>
      <c r="O18" s="1">
        <v>150</v>
      </c>
      <c r="P18" s="1">
        <f t="shared" si="5"/>
        <v>29.4</v>
      </c>
      <c r="Q18" s="5">
        <f>11*P18-O18-N18-F18</f>
        <v>157.39999999999998</v>
      </c>
      <c r="R18" s="5"/>
      <c r="S18" s="1"/>
      <c r="T18" s="1">
        <f t="shared" si="6"/>
        <v>11</v>
      </c>
      <c r="U18" s="1">
        <f t="shared" si="7"/>
        <v>5.646258503401361</v>
      </c>
      <c r="V18" s="1">
        <v>18.600000000000001</v>
      </c>
      <c r="W18" s="1">
        <v>7</v>
      </c>
      <c r="X18" s="1">
        <v>15.6</v>
      </c>
      <c r="Y18" s="1">
        <v>17.2</v>
      </c>
      <c r="Z18" s="1">
        <v>9.1999999999999993</v>
      </c>
      <c r="AA18" s="1">
        <v>9.4</v>
      </c>
      <c r="AB18" s="1"/>
      <c r="AC18" s="1">
        <f t="shared" si="3"/>
        <v>27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3" t="s">
        <v>52</v>
      </c>
      <c r="B19" s="13" t="s">
        <v>42</v>
      </c>
      <c r="C19" s="13">
        <v>184</v>
      </c>
      <c r="D19" s="13">
        <v>40</v>
      </c>
      <c r="E19" s="13">
        <v>115</v>
      </c>
      <c r="F19" s="13">
        <v>85</v>
      </c>
      <c r="G19" s="14">
        <v>0</v>
      </c>
      <c r="H19" s="13">
        <v>45</v>
      </c>
      <c r="I19" s="13" t="s">
        <v>33</v>
      </c>
      <c r="J19" s="13">
        <v>121</v>
      </c>
      <c r="K19" s="13">
        <f t="shared" si="2"/>
        <v>-6</v>
      </c>
      <c r="L19" s="13">
        <f t="shared" si="4"/>
        <v>79</v>
      </c>
      <c r="M19" s="13">
        <v>36</v>
      </c>
      <c r="N19" s="13"/>
      <c r="O19" s="13"/>
      <c r="P19" s="13">
        <f t="shared" si="5"/>
        <v>15.8</v>
      </c>
      <c r="Q19" s="15"/>
      <c r="R19" s="15"/>
      <c r="S19" s="13"/>
      <c r="T19" s="13">
        <f t="shared" si="6"/>
        <v>5.3797468354430373</v>
      </c>
      <c r="U19" s="13">
        <f t="shared" si="7"/>
        <v>5.3797468354430373</v>
      </c>
      <c r="V19" s="13">
        <v>25.8</v>
      </c>
      <c r="W19" s="13">
        <v>26.6</v>
      </c>
      <c r="X19" s="13">
        <v>10.4</v>
      </c>
      <c r="Y19" s="13">
        <v>11</v>
      </c>
      <c r="Z19" s="13">
        <v>25.6</v>
      </c>
      <c r="AA19" s="13">
        <v>25.8</v>
      </c>
      <c r="AB19" s="13" t="s">
        <v>37</v>
      </c>
      <c r="AC19" s="13">
        <f t="shared" si="3"/>
        <v>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53</v>
      </c>
      <c r="B20" s="1" t="s">
        <v>42</v>
      </c>
      <c r="C20" s="1">
        <v>85</v>
      </c>
      <c r="D20" s="1">
        <v>252</v>
      </c>
      <c r="E20" s="1">
        <v>154</v>
      </c>
      <c r="F20" s="1">
        <v>157</v>
      </c>
      <c r="G20" s="6">
        <v>0.35</v>
      </c>
      <c r="H20" s="1">
        <v>45</v>
      </c>
      <c r="I20" s="1" t="s">
        <v>33</v>
      </c>
      <c r="J20" s="1">
        <v>155</v>
      </c>
      <c r="K20" s="1">
        <f t="shared" si="2"/>
        <v>-1</v>
      </c>
      <c r="L20" s="1">
        <f t="shared" si="4"/>
        <v>106</v>
      </c>
      <c r="M20" s="1">
        <v>48</v>
      </c>
      <c r="N20" s="1">
        <v>39.800000000000011</v>
      </c>
      <c r="O20" s="1">
        <v>53.199999999999989</v>
      </c>
      <c r="P20" s="1">
        <f t="shared" si="5"/>
        <v>21.2</v>
      </c>
      <c r="Q20" s="5"/>
      <c r="R20" s="5"/>
      <c r="S20" s="1"/>
      <c r="T20" s="1">
        <f t="shared" si="6"/>
        <v>11.79245283018868</v>
      </c>
      <c r="U20" s="1">
        <f t="shared" si="7"/>
        <v>11.79245283018868</v>
      </c>
      <c r="V20" s="1">
        <v>26.2</v>
      </c>
      <c r="W20" s="1">
        <v>27.2</v>
      </c>
      <c r="X20" s="1">
        <v>29.2</v>
      </c>
      <c r="Y20" s="1">
        <v>31.2</v>
      </c>
      <c r="Z20" s="1">
        <v>26.6</v>
      </c>
      <c r="AA20" s="1">
        <v>22.4</v>
      </c>
      <c r="AB20" s="1"/>
      <c r="AC20" s="1">
        <f t="shared" si="3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54</v>
      </c>
      <c r="B21" s="1" t="s">
        <v>32</v>
      </c>
      <c r="C21" s="1">
        <v>166.84</v>
      </c>
      <c r="D21" s="1">
        <v>571.27099999999996</v>
      </c>
      <c r="E21" s="1">
        <v>320.91300000000001</v>
      </c>
      <c r="F21" s="1">
        <v>336.56200000000001</v>
      </c>
      <c r="G21" s="6">
        <v>1</v>
      </c>
      <c r="H21" s="1">
        <v>55</v>
      </c>
      <c r="I21" s="1" t="s">
        <v>33</v>
      </c>
      <c r="J21" s="1">
        <v>301.94</v>
      </c>
      <c r="K21" s="1">
        <f t="shared" si="2"/>
        <v>18.973000000000013</v>
      </c>
      <c r="L21" s="1">
        <f t="shared" si="4"/>
        <v>320.91300000000001</v>
      </c>
      <c r="M21" s="1"/>
      <c r="N21" s="1">
        <v>120</v>
      </c>
      <c r="O21" s="1">
        <v>270</v>
      </c>
      <c r="P21" s="1">
        <f t="shared" si="5"/>
        <v>64.182600000000008</v>
      </c>
      <c r="Q21" s="5"/>
      <c r="R21" s="5"/>
      <c r="S21" s="1"/>
      <c r="T21" s="1">
        <f t="shared" si="6"/>
        <v>11.32023320962379</v>
      </c>
      <c r="U21" s="1">
        <f t="shared" si="7"/>
        <v>11.32023320962379</v>
      </c>
      <c r="V21" s="1">
        <v>74.752600000000001</v>
      </c>
      <c r="W21" s="1">
        <v>71.101599999999991</v>
      </c>
      <c r="X21" s="1">
        <v>77.708200000000005</v>
      </c>
      <c r="Y21" s="1">
        <v>77.915800000000004</v>
      </c>
      <c r="Z21" s="1">
        <v>64.692800000000005</v>
      </c>
      <c r="AA21" s="1">
        <v>68.428799999999995</v>
      </c>
      <c r="AB21" s="1"/>
      <c r="AC21" s="1">
        <f t="shared" si="3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55</v>
      </c>
      <c r="B22" s="1" t="s">
        <v>32</v>
      </c>
      <c r="C22" s="1">
        <v>625.428</v>
      </c>
      <c r="D22" s="1">
        <v>7209.2610000000004</v>
      </c>
      <c r="E22" s="1">
        <v>5265.7160000000003</v>
      </c>
      <c r="F22" s="1">
        <v>1988.778</v>
      </c>
      <c r="G22" s="6">
        <v>1</v>
      </c>
      <c r="H22" s="1">
        <v>50</v>
      </c>
      <c r="I22" s="1" t="s">
        <v>33</v>
      </c>
      <c r="J22" s="1">
        <v>5350.857</v>
      </c>
      <c r="K22" s="1">
        <f t="shared" si="2"/>
        <v>-85.140999999999622</v>
      </c>
      <c r="L22" s="1">
        <f t="shared" si="4"/>
        <v>2262.3590000000004</v>
      </c>
      <c r="M22" s="1">
        <v>3003.357</v>
      </c>
      <c r="N22" s="1">
        <v>800</v>
      </c>
      <c r="O22" s="1">
        <v>950</v>
      </c>
      <c r="P22" s="1">
        <f t="shared" si="5"/>
        <v>452.47180000000009</v>
      </c>
      <c r="Q22" s="5">
        <f>12.4*P22-O22-N22-F22</f>
        <v>1871.8723200000015</v>
      </c>
      <c r="R22" s="5"/>
      <c r="S22" s="1"/>
      <c r="T22" s="1">
        <f t="shared" si="6"/>
        <v>12.4</v>
      </c>
      <c r="U22" s="1">
        <f t="shared" si="7"/>
        <v>8.2630077719760653</v>
      </c>
      <c r="V22" s="1">
        <v>415.81180000000012</v>
      </c>
      <c r="W22" s="1">
        <v>465.7518</v>
      </c>
      <c r="X22" s="1">
        <v>522.04340000000002</v>
      </c>
      <c r="Y22" s="1">
        <v>492.91539999999998</v>
      </c>
      <c r="Z22" s="1">
        <v>484.89839999999992</v>
      </c>
      <c r="AA22" s="1">
        <v>501.80120000000011</v>
      </c>
      <c r="AB22" s="1"/>
      <c r="AC22" s="1">
        <f t="shared" si="3"/>
        <v>1872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56</v>
      </c>
      <c r="B23" s="1" t="s">
        <v>32</v>
      </c>
      <c r="C23" s="1">
        <v>243.822</v>
      </c>
      <c r="D23" s="1">
        <v>876.59799999999996</v>
      </c>
      <c r="E23" s="1">
        <v>538.43499999999995</v>
      </c>
      <c r="F23" s="1">
        <v>516.53399999999999</v>
      </c>
      <c r="G23" s="6">
        <v>1</v>
      </c>
      <c r="H23" s="1">
        <v>55</v>
      </c>
      <c r="I23" s="1" t="s">
        <v>33</v>
      </c>
      <c r="J23" s="1">
        <v>503.3</v>
      </c>
      <c r="K23" s="1">
        <f t="shared" si="2"/>
        <v>35.134999999999934</v>
      </c>
      <c r="L23" s="1">
        <f t="shared" si="4"/>
        <v>434.06499999999994</v>
      </c>
      <c r="M23" s="1">
        <v>104.37</v>
      </c>
      <c r="N23" s="1">
        <v>45</v>
      </c>
      <c r="O23" s="1">
        <v>210</v>
      </c>
      <c r="P23" s="1">
        <f t="shared" si="5"/>
        <v>86.812999999999988</v>
      </c>
      <c r="Q23" s="5">
        <f t="shared" ref="Q23" si="9">11*P23-O23-N23-F23</f>
        <v>183.40899999999988</v>
      </c>
      <c r="R23" s="5"/>
      <c r="S23" s="1"/>
      <c r="T23" s="1">
        <f t="shared" si="6"/>
        <v>11</v>
      </c>
      <c r="U23" s="1">
        <f t="shared" si="7"/>
        <v>8.8873095043369084</v>
      </c>
      <c r="V23" s="1">
        <v>85.840800000000002</v>
      </c>
      <c r="W23" s="1">
        <v>89.951799999999992</v>
      </c>
      <c r="X23" s="1">
        <v>107.3856</v>
      </c>
      <c r="Y23" s="1">
        <v>101.3296</v>
      </c>
      <c r="Z23" s="1">
        <v>95.866399999999999</v>
      </c>
      <c r="AA23" s="1">
        <v>98.691600000000008</v>
      </c>
      <c r="AB23" s="1"/>
      <c r="AC23" s="1">
        <f t="shared" si="3"/>
        <v>183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3" t="s">
        <v>57</v>
      </c>
      <c r="B24" s="13" t="s">
        <v>32</v>
      </c>
      <c r="C24" s="13"/>
      <c r="D24" s="13"/>
      <c r="E24" s="13"/>
      <c r="F24" s="13"/>
      <c r="G24" s="14">
        <v>0</v>
      </c>
      <c r="H24" s="13">
        <v>60</v>
      </c>
      <c r="I24" s="13" t="s">
        <v>33</v>
      </c>
      <c r="J24" s="13"/>
      <c r="K24" s="13">
        <f t="shared" si="2"/>
        <v>0</v>
      </c>
      <c r="L24" s="13">
        <f t="shared" si="4"/>
        <v>0</v>
      </c>
      <c r="M24" s="13"/>
      <c r="N24" s="13"/>
      <c r="O24" s="13"/>
      <c r="P24" s="13">
        <f t="shared" si="5"/>
        <v>0</v>
      </c>
      <c r="Q24" s="15"/>
      <c r="R24" s="15"/>
      <c r="S24" s="13"/>
      <c r="T24" s="13" t="e">
        <f t="shared" si="6"/>
        <v>#DIV/0!</v>
      </c>
      <c r="U24" s="13" t="e">
        <f t="shared" si="7"/>
        <v>#DIV/0!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/>
      <c r="AB24" s="13" t="s">
        <v>58</v>
      </c>
      <c r="AC24" s="13">
        <f t="shared" si="3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59</v>
      </c>
      <c r="B25" s="1" t="s">
        <v>32</v>
      </c>
      <c r="C25" s="1">
        <v>3152.0070000000001</v>
      </c>
      <c r="D25" s="1">
        <v>8336.8680000000004</v>
      </c>
      <c r="E25" s="1">
        <v>6933.6670000000004</v>
      </c>
      <c r="F25" s="1">
        <v>3816.9609999999998</v>
      </c>
      <c r="G25" s="6">
        <v>1</v>
      </c>
      <c r="H25" s="1">
        <v>60</v>
      </c>
      <c r="I25" s="1" t="s">
        <v>33</v>
      </c>
      <c r="J25" s="1">
        <v>6826.03</v>
      </c>
      <c r="K25" s="1">
        <f t="shared" si="2"/>
        <v>107.63700000000063</v>
      </c>
      <c r="L25" s="1">
        <f t="shared" si="4"/>
        <v>2902.1370000000002</v>
      </c>
      <c r="M25" s="1">
        <v>4031.53</v>
      </c>
      <c r="N25" s="1">
        <v>550</v>
      </c>
      <c r="O25" s="1">
        <v>1100</v>
      </c>
      <c r="P25" s="1">
        <f t="shared" si="5"/>
        <v>580.42740000000003</v>
      </c>
      <c r="Q25" s="5">
        <f>12.4*P25-O25-N25-F25</f>
        <v>1730.338760000001</v>
      </c>
      <c r="R25" s="5"/>
      <c r="S25" s="1"/>
      <c r="T25" s="1">
        <f t="shared" si="6"/>
        <v>12.399999999999999</v>
      </c>
      <c r="U25" s="1">
        <f t="shared" si="7"/>
        <v>9.418854106473951</v>
      </c>
      <c r="V25" s="1">
        <v>581.34059999999999</v>
      </c>
      <c r="W25" s="1">
        <v>666.80820000000006</v>
      </c>
      <c r="X25" s="1">
        <v>683.88940000000002</v>
      </c>
      <c r="Y25" s="1">
        <v>611.07819999999992</v>
      </c>
      <c r="Z25" s="1">
        <v>667.40940000000001</v>
      </c>
      <c r="AA25" s="1">
        <v>731.02239999999995</v>
      </c>
      <c r="AB25" s="1"/>
      <c r="AC25" s="1">
        <f t="shared" si="3"/>
        <v>1730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60</v>
      </c>
      <c r="B26" s="1" t="s">
        <v>32</v>
      </c>
      <c r="C26" s="1">
        <v>101.902</v>
      </c>
      <c r="D26" s="1">
        <v>129.584</v>
      </c>
      <c r="E26" s="1">
        <v>131.71600000000001</v>
      </c>
      <c r="F26" s="1">
        <v>87.263999999999996</v>
      </c>
      <c r="G26" s="6">
        <v>1</v>
      </c>
      <c r="H26" s="1">
        <v>50</v>
      </c>
      <c r="I26" s="1" t="s">
        <v>33</v>
      </c>
      <c r="J26" s="1">
        <v>125.76</v>
      </c>
      <c r="K26" s="1">
        <f t="shared" si="2"/>
        <v>5.9560000000000031</v>
      </c>
      <c r="L26" s="1">
        <f t="shared" si="4"/>
        <v>95.096000000000004</v>
      </c>
      <c r="M26" s="1">
        <v>36.619999999999997</v>
      </c>
      <c r="N26" s="1">
        <v>0</v>
      </c>
      <c r="O26" s="1"/>
      <c r="P26" s="1">
        <f t="shared" si="5"/>
        <v>19.019200000000001</v>
      </c>
      <c r="Q26" s="5">
        <f t="shared" ref="Q26:Q32" si="10">11*P26-O26-N26-F26</f>
        <v>121.94720000000002</v>
      </c>
      <c r="R26" s="5"/>
      <c r="S26" s="1"/>
      <c r="T26" s="1">
        <f t="shared" si="6"/>
        <v>11</v>
      </c>
      <c r="U26" s="1">
        <f t="shared" si="7"/>
        <v>4.5882056027593165</v>
      </c>
      <c r="V26" s="1">
        <v>12.756</v>
      </c>
      <c r="W26" s="1">
        <v>12.098800000000001</v>
      </c>
      <c r="X26" s="1">
        <v>18.256399999999999</v>
      </c>
      <c r="Y26" s="1">
        <v>18.258800000000001</v>
      </c>
      <c r="Z26" s="1">
        <v>18.179600000000001</v>
      </c>
      <c r="AA26" s="1">
        <v>16.241199999999999</v>
      </c>
      <c r="AB26" s="1"/>
      <c r="AC26" s="1">
        <f t="shared" si="3"/>
        <v>122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61</v>
      </c>
      <c r="B27" s="1" t="s">
        <v>32</v>
      </c>
      <c r="C27" s="1">
        <v>325.73200000000003</v>
      </c>
      <c r="D27" s="1">
        <v>579.65</v>
      </c>
      <c r="E27" s="1">
        <v>499.87400000000002</v>
      </c>
      <c r="F27" s="1">
        <v>328.476</v>
      </c>
      <c r="G27" s="6">
        <v>1</v>
      </c>
      <c r="H27" s="1">
        <v>55</v>
      </c>
      <c r="I27" s="1" t="s">
        <v>33</v>
      </c>
      <c r="J27" s="1">
        <v>471.52800000000002</v>
      </c>
      <c r="K27" s="1">
        <f t="shared" si="2"/>
        <v>28.346000000000004</v>
      </c>
      <c r="L27" s="1">
        <f t="shared" si="4"/>
        <v>394.57600000000002</v>
      </c>
      <c r="M27" s="1">
        <v>105.298</v>
      </c>
      <c r="N27" s="1">
        <v>200</v>
      </c>
      <c r="O27" s="1">
        <v>220</v>
      </c>
      <c r="P27" s="1">
        <f t="shared" si="5"/>
        <v>78.915199999999999</v>
      </c>
      <c r="Q27" s="5">
        <f t="shared" si="10"/>
        <v>119.59119999999996</v>
      </c>
      <c r="R27" s="5"/>
      <c r="S27" s="1"/>
      <c r="T27" s="1">
        <f t="shared" si="6"/>
        <v>11</v>
      </c>
      <c r="U27" s="1">
        <f t="shared" si="7"/>
        <v>9.4845606423097202</v>
      </c>
      <c r="V27" s="1">
        <v>81.484000000000009</v>
      </c>
      <c r="W27" s="1">
        <v>83.452399999999997</v>
      </c>
      <c r="X27" s="1">
        <v>87.279200000000003</v>
      </c>
      <c r="Y27" s="1">
        <v>83.987200000000001</v>
      </c>
      <c r="Z27" s="1">
        <v>84.259600000000006</v>
      </c>
      <c r="AA27" s="1">
        <v>86.672399999999996</v>
      </c>
      <c r="AB27" s="1"/>
      <c r="AC27" s="1">
        <f t="shared" si="3"/>
        <v>120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62</v>
      </c>
      <c r="B28" s="1" t="s">
        <v>32</v>
      </c>
      <c r="C28" s="1">
        <v>2616.9560000000001</v>
      </c>
      <c r="D28" s="1">
        <v>13600.156999999999</v>
      </c>
      <c r="E28" s="1">
        <v>12324.022000000001</v>
      </c>
      <c r="F28" s="1">
        <v>3298.4679999999998</v>
      </c>
      <c r="G28" s="6">
        <v>1</v>
      </c>
      <c r="H28" s="1">
        <v>60</v>
      </c>
      <c r="I28" s="1" t="s">
        <v>33</v>
      </c>
      <c r="J28" s="1">
        <v>12266.37</v>
      </c>
      <c r="K28" s="1">
        <f t="shared" si="2"/>
        <v>57.652000000000044</v>
      </c>
      <c r="L28" s="1">
        <f t="shared" si="4"/>
        <v>2327.152</v>
      </c>
      <c r="M28" s="1">
        <v>9996.8700000000008</v>
      </c>
      <c r="N28" s="1">
        <v>600</v>
      </c>
      <c r="O28" s="1">
        <v>1250</v>
      </c>
      <c r="P28" s="1">
        <f t="shared" si="5"/>
        <v>465.43040000000002</v>
      </c>
      <c r="Q28" s="5">
        <f t="shared" ref="Q28:Q29" si="11">12.4*P28-O28-N28-F28</f>
        <v>622.8689600000007</v>
      </c>
      <c r="R28" s="5"/>
      <c r="S28" s="1"/>
      <c r="T28" s="1">
        <f t="shared" si="6"/>
        <v>12.4</v>
      </c>
      <c r="U28" s="1">
        <f t="shared" si="7"/>
        <v>11.061735546281463</v>
      </c>
      <c r="V28" s="1">
        <v>511.22320000000002</v>
      </c>
      <c r="W28" s="1">
        <v>571.67160000000001</v>
      </c>
      <c r="X28" s="1">
        <v>576.77760000000001</v>
      </c>
      <c r="Y28" s="1">
        <v>512.21499999999992</v>
      </c>
      <c r="Z28" s="1">
        <v>585.02260000000001</v>
      </c>
      <c r="AA28" s="1">
        <v>623.1998000000001</v>
      </c>
      <c r="AB28" s="1"/>
      <c r="AC28" s="1">
        <f t="shared" si="3"/>
        <v>623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63</v>
      </c>
      <c r="B29" s="1" t="s">
        <v>32</v>
      </c>
      <c r="C29" s="1">
        <v>1561.6310000000001</v>
      </c>
      <c r="D29" s="1">
        <v>7648.7020000000002</v>
      </c>
      <c r="E29" s="1">
        <v>6606.6989999999996</v>
      </c>
      <c r="F29" s="1">
        <v>2016.893</v>
      </c>
      <c r="G29" s="6">
        <v>1</v>
      </c>
      <c r="H29" s="1">
        <v>60</v>
      </c>
      <c r="I29" s="1" t="s">
        <v>33</v>
      </c>
      <c r="J29" s="1">
        <v>6558.9449999999997</v>
      </c>
      <c r="K29" s="1">
        <f t="shared" si="2"/>
        <v>47.753999999999905</v>
      </c>
      <c r="L29" s="1">
        <f t="shared" si="4"/>
        <v>1579.7539999999999</v>
      </c>
      <c r="M29" s="1">
        <v>5026.9449999999997</v>
      </c>
      <c r="N29" s="1">
        <v>400</v>
      </c>
      <c r="O29" s="1">
        <v>950</v>
      </c>
      <c r="P29" s="1">
        <f t="shared" si="5"/>
        <v>315.95079999999996</v>
      </c>
      <c r="Q29" s="5">
        <f t="shared" si="11"/>
        <v>550.89691999999968</v>
      </c>
      <c r="R29" s="5"/>
      <c r="S29" s="1"/>
      <c r="T29" s="1">
        <f t="shared" si="6"/>
        <v>12.4</v>
      </c>
      <c r="U29" s="1">
        <f t="shared" si="7"/>
        <v>10.656383842041231</v>
      </c>
      <c r="V29" s="1">
        <v>338.98939999999988</v>
      </c>
      <c r="W29" s="1">
        <v>364.99939999999998</v>
      </c>
      <c r="X29" s="1">
        <v>383.72919999999999</v>
      </c>
      <c r="Y29" s="1">
        <v>363.18860000000001</v>
      </c>
      <c r="Z29" s="1">
        <v>357.185</v>
      </c>
      <c r="AA29" s="1">
        <v>388.66719999999998</v>
      </c>
      <c r="AB29" s="1"/>
      <c r="AC29" s="1">
        <f t="shared" si="3"/>
        <v>551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64</v>
      </c>
      <c r="B30" s="1" t="s">
        <v>32</v>
      </c>
      <c r="C30" s="1">
        <v>275.56200000000001</v>
      </c>
      <c r="D30" s="1">
        <v>366.49200000000002</v>
      </c>
      <c r="E30" s="1">
        <v>307.62299999999999</v>
      </c>
      <c r="F30" s="1">
        <v>266.30200000000002</v>
      </c>
      <c r="G30" s="6">
        <v>1</v>
      </c>
      <c r="H30" s="1">
        <v>60</v>
      </c>
      <c r="I30" s="1" t="s">
        <v>33</v>
      </c>
      <c r="J30" s="1">
        <v>287.62</v>
      </c>
      <c r="K30" s="1">
        <f t="shared" si="2"/>
        <v>20.002999999999986</v>
      </c>
      <c r="L30" s="1">
        <f t="shared" si="4"/>
        <v>307.62299999999999</v>
      </c>
      <c r="M30" s="1"/>
      <c r="N30" s="1">
        <v>134.99840000000009</v>
      </c>
      <c r="O30" s="1">
        <v>130</v>
      </c>
      <c r="P30" s="1">
        <f t="shared" si="5"/>
        <v>61.5246</v>
      </c>
      <c r="Q30" s="5">
        <f t="shared" si="10"/>
        <v>145.47019999999986</v>
      </c>
      <c r="R30" s="5"/>
      <c r="S30" s="1"/>
      <c r="T30" s="1">
        <f t="shared" si="6"/>
        <v>11</v>
      </c>
      <c r="U30" s="1">
        <f t="shared" si="7"/>
        <v>8.6355766636434872</v>
      </c>
      <c r="V30" s="1">
        <v>60.372799999999998</v>
      </c>
      <c r="W30" s="1">
        <v>64.5548</v>
      </c>
      <c r="X30" s="1">
        <v>69.983199999999997</v>
      </c>
      <c r="Y30" s="1">
        <v>70.188800000000001</v>
      </c>
      <c r="Z30" s="1">
        <v>66.552400000000006</v>
      </c>
      <c r="AA30" s="1">
        <v>60.560799999999993</v>
      </c>
      <c r="AB30" s="1"/>
      <c r="AC30" s="1">
        <f t="shared" si="3"/>
        <v>145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65</v>
      </c>
      <c r="B31" s="1" t="s">
        <v>32</v>
      </c>
      <c r="C31" s="1">
        <v>24.344000000000001</v>
      </c>
      <c r="D31" s="1">
        <v>11.025</v>
      </c>
      <c r="E31" s="1">
        <v>9.75</v>
      </c>
      <c r="F31" s="1"/>
      <c r="G31" s="6">
        <v>1</v>
      </c>
      <c r="H31" s="1" t="e">
        <v>#N/A</v>
      </c>
      <c r="I31" s="1" t="s">
        <v>33</v>
      </c>
      <c r="J31" s="1">
        <v>25.9</v>
      </c>
      <c r="K31" s="1">
        <f t="shared" si="2"/>
        <v>-16.149999999999999</v>
      </c>
      <c r="L31" s="1">
        <f t="shared" si="4"/>
        <v>9.75</v>
      </c>
      <c r="M31" s="1"/>
      <c r="N31" s="1">
        <v>63.891000000000012</v>
      </c>
      <c r="O31" s="1">
        <v>50</v>
      </c>
      <c r="P31" s="1">
        <f t="shared" si="5"/>
        <v>1.95</v>
      </c>
      <c r="Q31" s="5"/>
      <c r="R31" s="5"/>
      <c r="S31" s="1"/>
      <c r="T31" s="1">
        <f t="shared" si="6"/>
        <v>58.405641025641039</v>
      </c>
      <c r="U31" s="1">
        <f t="shared" si="7"/>
        <v>58.405641025641039</v>
      </c>
      <c r="V31" s="1">
        <v>9.3120000000000012</v>
      </c>
      <c r="W31" s="1">
        <v>9.3120000000000012</v>
      </c>
      <c r="X31" s="1">
        <v>0</v>
      </c>
      <c r="Y31" s="1">
        <v>4.7610000000000001</v>
      </c>
      <c r="Z31" s="1">
        <v>5.2901999999999996</v>
      </c>
      <c r="AA31" s="1">
        <v>0.5292</v>
      </c>
      <c r="AB31" s="1"/>
      <c r="AC31" s="1">
        <f t="shared" si="3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66</v>
      </c>
      <c r="B32" s="1" t="s">
        <v>32</v>
      </c>
      <c r="C32" s="1">
        <v>37.113999999999997</v>
      </c>
      <c r="D32" s="1">
        <v>559.822</v>
      </c>
      <c r="E32" s="1">
        <v>214.327</v>
      </c>
      <c r="F32" s="1">
        <v>344.17099999999999</v>
      </c>
      <c r="G32" s="6">
        <v>1</v>
      </c>
      <c r="H32" s="1">
        <v>60</v>
      </c>
      <c r="I32" s="1" t="s">
        <v>33</v>
      </c>
      <c r="J32" s="1">
        <v>201.56</v>
      </c>
      <c r="K32" s="1">
        <f t="shared" si="2"/>
        <v>12.766999999999996</v>
      </c>
      <c r="L32" s="1">
        <f t="shared" si="4"/>
        <v>214.327</v>
      </c>
      <c r="M32" s="1"/>
      <c r="N32" s="1">
        <v>12.88079999999997</v>
      </c>
      <c r="O32" s="1"/>
      <c r="P32" s="1">
        <f t="shared" si="5"/>
        <v>42.865400000000001</v>
      </c>
      <c r="Q32" s="5">
        <f t="shared" si="10"/>
        <v>114.46760000000006</v>
      </c>
      <c r="R32" s="5"/>
      <c r="S32" s="1"/>
      <c r="T32" s="1">
        <f t="shared" si="6"/>
        <v>11</v>
      </c>
      <c r="U32" s="1">
        <f t="shared" si="7"/>
        <v>8.3296038296621511</v>
      </c>
      <c r="V32" s="1">
        <v>38.012400000000007</v>
      </c>
      <c r="W32" s="1">
        <v>51.316600000000008</v>
      </c>
      <c r="X32" s="1">
        <v>68.102400000000003</v>
      </c>
      <c r="Y32" s="1">
        <v>66.724999999999994</v>
      </c>
      <c r="Z32" s="1">
        <v>61.636600000000001</v>
      </c>
      <c r="AA32" s="1">
        <v>59.229399999999998</v>
      </c>
      <c r="AB32" s="1"/>
      <c r="AC32" s="1">
        <f t="shared" si="3"/>
        <v>114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67</v>
      </c>
      <c r="B33" s="1" t="s">
        <v>32</v>
      </c>
      <c r="C33" s="1">
        <v>91.820999999999998</v>
      </c>
      <c r="D33" s="1">
        <v>207.738</v>
      </c>
      <c r="E33" s="1">
        <v>256.63400000000001</v>
      </c>
      <c r="F33" s="1"/>
      <c r="G33" s="6">
        <v>1</v>
      </c>
      <c r="H33" s="1">
        <v>35</v>
      </c>
      <c r="I33" s="1" t="s">
        <v>33</v>
      </c>
      <c r="J33" s="1">
        <v>301.16199999999998</v>
      </c>
      <c r="K33" s="1">
        <f t="shared" si="2"/>
        <v>-44.527999999999963</v>
      </c>
      <c r="L33" s="1">
        <f t="shared" si="4"/>
        <v>51.27200000000002</v>
      </c>
      <c r="M33" s="1">
        <v>205.36199999999999</v>
      </c>
      <c r="N33" s="1">
        <v>110</v>
      </c>
      <c r="O33" s="1">
        <v>74.58359999999999</v>
      </c>
      <c r="P33" s="1">
        <f t="shared" si="5"/>
        <v>10.254400000000004</v>
      </c>
      <c r="Q33" s="5"/>
      <c r="R33" s="5"/>
      <c r="S33" s="1"/>
      <c r="T33" s="1">
        <f t="shared" si="6"/>
        <v>18.000429084100475</v>
      </c>
      <c r="U33" s="1">
        <f t="shared" si="7"/>
        <v>18.000429084100475</v>
      </c>
      <c r="V33" s="1">
        <v>21.2226</v>
      </c>
      <c r="W33" s="1">
        <v>20.641999999999999</v>
      </c>
      <c r="X33" s="1">
        <v>21.282599999999999</v>
      </c>
      <c r="Y33" s="1">
        <v>27.75259999999999</v>
      </c>
      <c r="Z33" s="1">
        <v>45.419600000000003</v>
      </c>
      <c r="AA33" s="1">
        <v>42.456599999999987</v>
      </c>
      <c r="AB33" s="1"/>
      <c r="AC33" s="1">
        <f t="shared" si="3"/>
        <v>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0" t="s">
        <v>68</v>
      </c>
      <c r="B34" s="10" t="s">
        <v>32</v>
      </c>
      <c r="C34" s="10"/>
      <c r="D34" s="10">
        <v>205.76499999999999</v>
      </c>
      <c r="E34" s="10">
        <v>205.76499999999999</v>
      </c>
      <c r="F34" s="10"/>
      <c r="G34" s="11">
        <v>0</v>
      </c>
      <c r="H34" s="10">
        <v>40</v>
      </c>
      <c r="I34" s="10" t="s">
        <v>48</v>
      </c>
      <c r="J34" s="10">
        <v>215.965</v>
      </c>
      <c r="K34" s="10">
        <f t="shared" si="2"/>
        <v>-10.200000000000017</v>
      </c>
      <c r="L34" s="10">
        <f t="shared" si="4"/>
        <v>0</v>
      </c>
      <c r="M34" s="10">
        <v>205.76499999999999</v>
      </c>
      <c r="N34" s="10"/>
      <c r="O34" s="10"/>
      <c r="P34" s="10">
        <f t="shared" si="5"/>
        <v>0</v>
      </c>
      <c r="Q34" s="12"/>
      <c r="R34" s="12"/>
      <c r="S34" s="10"/>
      <c r="T34" s="10" t="e">
        <f t="shared" si="6"/>
        <v>#DIV/0!</v>
      </c>
      <c r="U34" s="10" t="e">
        <f t="shared" si="7"/>
        <v>#DIV/0!</v>
      </c>
      <c r="V34" s="10">
        <v>5.8671999999999969</v>
      </c>
      <c r="W34" s="10">
        <v>6.2988</v>
      </c>
      <c r="X34" s="10">
        <v>2.9194</v>
      </c>
      <c r="Y34" s="10">
        <v>3.3553999999999999</v>
      </c>
      <c r="Z34" s="10">
        <v>10.361800000000001</v>
      </c>
      <c r="AA34" s="10">
        <v>12.2066</v>
      </c>
      <c r="AB34" s="10" t="s">
        <v>69</v>
      </c>
      <c r="AC34" s="10">
        <f t="shared" si="3"/>
        <v>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70</v>
      </c>
      <c r="B35" s="1" t="s">
        <v>32</v>
      </c>
      <c r="C35" s="1">
        <v>47.557000000000002</v>
      </c>
      <c r="D35" s="1">
        <v>688.46</v>
      </c>
      <c r="E35" s="1">
        <v>538.95399999999995</v>
      </c>
      <c r="F35" s="1">
        <v>153.035</v>
      </c>
      <c r="G35" s="6">
        <v>1</v>
      </c>
      <c r="H35" s="1">
        <v>30</v>
      </c>
      <c r="I35" s="1" t="s">
        <v>33</v>
      </c>
      <c r="J35" s="1">
        <v>538.54399999999998</v>
      </c>
      <c r="K35" s="1">
        <f t="shared" si="2"/>
        <v>0.40999999999996817</v>
      </c>
      <c r="L35" s="1">
        <f t="shared" si="4"/>
        <v>181.40999999999997</v>
      </c>
      <c r="M35" s="1">
        <v>357.54399999999998</v>
      </c>
      <c r="N35" s="1">
        <v>110</v>
      </c>
      <c r="O35" s="1">
        <v>9.2147999999999826</v>
      </c>
      <c r="P35" s="1">
        <f t="shared" si="5"/>
        <v>36.281999999999996</v>
      </c>
      <c r="Q35" s="5">
        <f t="shared" ref="Q35:Q36" si="12">11*P35-O35-N35-F35</f>
        <v>126.85220000000001</v>
      </c>
      <c r="R35" s="5"/>
      <c r="S35" s="1"/>
      <c r="T35" s="1">
        <f t="shared" si="6"/>
        <v>11</v>
      </c>
      <c r="U35" s="1">
        <f t="shared" si="7"/>
        <v>7.5037153409404098</v>
      </c>
      <c r="V35" s="1">
        <v>39.489199999999997</v>
      </c>
      <c r="W35" s="1">
        <v>45.325800000000001</v>
      </c>
      <c r="X35" s="1">
        <v>44.045400000000001</v>
      </c>
      <c r="Y35" s="1">
        <v>41.997999999999998</v>
      </c>
      <c r="Z35" s="1">
        <v>49.533399999999993</v>
      </c>
      <c r="AA35" s="1">
        <v>50.893599999999999</v>
      </c>
      <c r="AB35" s="1"/>
      <c r="AC35" s="1">
        <f t="shared" si="3"/>
        <v>127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71</v>
      </c>
      <c r="B36" s="1" t="s">
        <v>32</v>
      </c>
      <c r="C36" s="1">
        <v>17.544</v>
      </c>
      <c r="D36" s="1">
        <v>1261.8589999999999</v>
      </c>
      <c r="E36" s="1">
        <v>1021.662</v>
      </c>
      <c r="F36" s="1">
        <v>235.25899999999999</v>
      </c>
      <c r="G36" s="6">
        <v>1</v>
      </c>
      <c r="H36" s="1">
        <v>30</v>
      </c>
      <c r="I36" s="1" t="s">
        <v>33</v>
      </c>
      <c r="J36" s="1">
        <v>998.274</v>
      </c>
      <c r="K36" s="1">
        <f t="shared" si="2"/>
        <v>23.388000000000034</v>
      </c>
      <c r="L36" s="1">
        <f t="shared" si="4"/>
        <v>258.88800000000003</v>
      </c>
      <c r="M36" s="1">
        <v>762.774</v>
      </c>
      <c r="N36" s="1">
        <v>65</v>
      </c>
      <c r="O36" s="1"/>
      <c r="P36" s="1">
        <f t="shared" si="5"/>
        <v>51.777600000000007</v>
      </c>
      <c r="Q36" s="5">
        <f t="shared" si="12"/>
        <v>269.29460000000006</v>
      </c>
      <c r="R36" s="5"/>
      <c r="S36" s="1"/>
      <c r="T36" s="1">
        <f t="shared" si="6"/>
        <v>11</v>
      </c>
      <c r="U36" s="1">
        <f t="shared" si="7"/>
        <v>5.7990134730076326</v>
      </c>
      <c r="V36" s="1">
        <v>46.679200000000023</v>
      </c>
      <c r="W36" s="1">
        <v>56.100400000000008</v>
      </c>
      <c r="X36" s="1">
        <v>65.077799999999996</v>
      </c>
      <c r="Y36" s="1">
        <v>63.104199999999992</v>
      </c>
      <c r="Z36" s="1">
        <v>49.887600000000013</v>
      </c>
      <c r="AA36" s="1">
        <v>51.859600000000007</v>
      </c>
      <c r="AB36" s="1"/>
      <c r="AC36" s="1">
        <f t="shared" si="3"/>
        <v>269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72</v>
      </c>
      <c r="B37" s="1" t="s">
        <v>32</v>
      </c>
      <c r="C37" s="1">
        <v>225.34399999999999</v>
      </c>
      <c r="D37" s="1">
        <v>328.09300000000002</v>
      </c>
      <c r="E37" s="1">
        <v>286.01600000000002</v>
      </c>
      <c r="F37" s="1">
        <v>196.90700000000001</v>
      </c>
      <c r="G37" s="6">
        <v>1</v>
      </c>
      <c r="H37" s="1">
        <v>30</v>
      </c>
      <c r="I37" s="1" t="s">
        <v>33</v>
      </c>
      <c r="J37" s="1">
        <v>305.87400000000002</v>
      </c>
      <c r="K37" s="1">
        <f t="shared" si="2"/>
        <v>-19.858000000000004</v>
      </c>
      <c r="L37" s="1">
        <f t="shared" si="4"/>
        <v>225.14200000000002</v>
      </c>
      <c r="M37" s="1">
        <v>60.874000000000002</v>
      </c>
      <c r="N37" s="1">
        <v>220</v>
      </c>
      <c r="O37" s="1">
        <v>105.3127999999999</v>
      </c>
      <c r="P37" s="1">
        <f t="shared" si="5"/>
        <v>45.028400000000005</v>
      </c>
      <c r="Q37" s="5"/>
      <c r="R37" s="5"/>
      <c r="S37" s="1"/>
      <c r="T37" s="1">
        <f t="shared" si="6"/>
        <v>11.597565092252887</v>
      </c>
      <c r="U37" s="1">
        <f t="shared" si="7"/>
        <v>11.597565092252887</v>
      </c>
      <c r="V37" s="1">
        <v>63.875599999999999</v>
      </c>
      <c r="W37" s="1">
        <v>65.579800000000006</v>
      </c>
      <c r="X37" s="1">
        <v>61.736800000000002</v>
      </c>
      <c r="Y37" s="1">
        <v>63.461199999999998</v>
      </c>
      <c r="Z37" s="1">
        <v>65.472400000000007</v>
      </c>
      <c r="AA37" s="1">
        <v>65.214799999999997</v>
      </c>
      <c r="AB37" s="1"/>
      <c r="AC37" s="1">
        <f t="shared" si="3"/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3" t="s">
        <v>73</v>
      </c>
      <c r="B38" s="13" t="s">
        <v>32</v>
      </c>
      <c r="C38" s="13"/>
      <c r="D38" s="13"/>
      <c r="E38" s="13"/>
      <c r="F38" s="13"/>
      <c r="G38" s="14">
        <v>0</v>
      </c>
      <c r="H38" s="13" t="e">
        <v>#N/A</v>
      </c>
      <c r="I38" s="13" t="s">
        <v>33</v>
      </c>
      <c r="J38" s="13"/>
      <c r="K38" s="13">
        <f t="shared" ref="K38:K69" si="13">E38-J38</f>
        <v>0</v>
      </c>
      <c r="L38" s="13">
        <f t="shared" si="4"/>
        <v>0</v>
      </c>
      <c r="M38" s="13"/>
      <c r="N38" s="13"/>
      <c r="O38" s="13"/>
      <c r="P38" s="13">
        <f t="shared" si="5"/>
        <v>0</v>
      </c>
      <c r="Q38" s="15"/>
      <c r="R38" s="15"/>
      <c r="S38" s="13"/>
      <c r="T38" s="13" t="e">
        <f t="shared" si="6"/>
        <v>#DIV/0!</v>
      </c>
      <c r="U38" s="13" t="e">
        <f t="shared" si="7"/>
        <v>#DIV/0!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 t="s">
        <v>43</v>
      </c>
      <c r="AC38" s="13">
        <f t="shared" ref="AC38:AC69" si="14">ROUND(Q38*G38,0)</f>
        <v>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74</v>
      </c>
      <c r="B39" s="1" t="s">
        <v>32</v>
      </c>
      <c r="C39" s="1">
        <v>250.541</v>
      </c>
      <c r="D39" s="1">
        <v>1228.586</v>
      </c>
      <c r="E39" s="1">
        <v>737.44200000000001</v>
      </c>
      <c r="F39" s="1">
        <v>606.74800000000005</v>
      </c>
      <c r="G39" s="6">
        <v>1</v>
      </c>
      <c r="H39" s="1">
        <v>40</v>
      </c>
      <c r="I39" s="1" t="s">
        <v>33</v>
      </c>
      <c r="J39" s="1">
        <v>690.94200000000001</v>
      </c>
      <c r="K39" s="1">
        <f t="shared" si="13"/>
        <v>46.5</v>
      </c>
      <c r="L39" s="1">
        <f t="shared" si="4"/>
        <v>527.6</v>
      </c>
      <c r="M39" s="1">
        <v>209.84200000000001</v>
      </c>
      <c r="N39" s="1">
        <v>203.94580000000039</v>
      </c>
      <c r="O39" s="1">
        <v>348.33269999999987</v>
      </c>
      <c r="P39" s="1">
        <f t="shared" si="5"/>
        <v>105.52000000000001</v>
      </c>
      <c r="Q39" s="5"/>
      <c r="R39" s="5"/>
      <c r="S39" s="1"/>
      <c r="T39" s="1">
        <f t="shared" si="6"/>
        <v>10.983950909780139</v>
      </c>
      <c r="U39" s="1">
        <f t="shared" si="7"/>
        <v>10.983950909780139</v>
      </c>
      <c r="V39" s="1">
        <v>125.14019999999999</v>
      </c>
      <c r="W39" s="1">
        <v>119.8168</v>
      </c>
      <c r="X39" s="1">
        <v>111.733</v>
      </c>
      <c r="Y39" s="1">
        <v>110.68680000000001</v>
      </c>
      <c r="Z39" s="1">
        <v>100.14960000000001</v>
      </c>
      <c r="AA39" s="1">
        <v>97.25800000000001</v>
      </c>
      <c r="AB39" s="1" t="s">
        <v>75</v>
      </c>
      <c r="AC39" s="1">
        <f t="shared" si="14"/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0" t="s">
        <v>76</v>
      </c>
      <c r="B40" s="10" t="s">
        <v>32</v>
      </c>
      <c r="C40" s="10"/>
      <c r="D40" s="10">
        <v>3.85</v>
      </c>
      <c r="E40" s="10"/>
      <c r="F40" s="10"/>
      <c r="G40" s="11">
        <v>0</v>
      </c>
      <c r="H40" s="10" t="e">
        <v>#N/A</v>
      </c>
      <c r="I40" s="10" t="s">
        <v>48</v>
      </c>
      <c r="J40" s="10"/>
      <c r="K40" s="10">
        <f t="shared" si="13"/>
        <v>0</v>
      </c>
      <c r="L40" s="10">
        <f t="shared" si="4"/>
        <v>0</v>
      </c>
      <c r="M40" s="10"/>
      <c r="N40" s="10"/>
      <c r="O40" s="10"/>
      <c r="P40" s="10">
        <f t="shared" si="5"/>
        <v>0</v>
      </c>
      <c r="Q40" s="12"/>
      <c r="R40" s="12"/>
      <c r="S40" s="10"/>
      <c r="T40" s="10" t="e">
        <f t="shared" si="6"/>
        <v>#DIV/0!</v>
      </c>
      <c r="U40" s="10" t="e">
        <f t="shared" si="7"/>
        <v>#DIV/0!</v>
      </c>
      <c r="V40" s="10">
        <v>0.77</v>
      </c>
      <c r="W40" s="10">
        <v>0.77</v>
      </c>
      <c r="X40" s="10">
        <v>0</v>
      </c>
      <c r="Y40" s="10">
        <v>0</v>
      </c>
      <c r="Z40" s="10">
        <v>0</v>
      </c>
      <c r="AA40" s="10">
        <v>0</v>
      </c>
      <c r="AB40" s="10" t="s">
        <v>77</v>
      </c>
      <c r="AC40" s="10">
        <f t="shared" si="14"/>
        <v>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78</v>
      </c>
      <c r="B41" s="1" t="s">
        <v>32</v>
      </c>
      <c r="C41" s="1">
        <v>16.206</v>
      </c>
      <c r="D41" s="1">
        <v>619.21299999999997</v>
      </c>
      <c r="E41" s="1">
        <v>365.73399999999998</v>
      </c>
      <c r="F41" s="1">
        <v>252.595</v>
      </c>
      <c r="G41" s="6">
        <v>1</v>
      </c>
      <c r="H41" s="1">
        <v>35</v>
      </c>
      <c r="I41" s="1" t="s">
        <v>33</v>
      </c>
      <c r="J41" s="1">
        <v>349.327</v>
      </c>
      <c r="K41" s="1">
        <f t="shared" si="13"/>
        <v>16.406999999999982</v>
      </c>
      <c r="L41" s="1">
        <f t="shared" si="4"/>
        <v>157.30699999999999</v>
      </c>
      <c r="M41" s="1">
        <v>208.42699999999999</v>
      </c>
      <c r="N41" s="1">
        <v>0</v>
      </c>
      <c r="O41" s="1"/>
      <c r="P41" s="1">
        <f t="shared" si="5"/>
        <v>31.461399999999998</v>
      </c>
      <c r="Q41" s="5">
        <f t="shared" ref="Q41:Q46" si="15">11*P41-O41-N41-F41</f>
        <v>93.480399999999946</v>
      </c>
      <c r="R41" s="5"/>
      <c r="S41" s="1"/>
      <c r="T41" s="1">
        <f t="shared" si="6"/>
        <v>10.999999999999998</v>
      </c>
      <c r="U41" s="1">
        <f t="shared" si="7"/>
        <v>8.0287272657923676</v>
      </c>
      <c r="V41" s="1">
        <v>10.026</v>
      </c>
      <c r="W41" s="1">
        <v>11.970800000000009</v>
      </c>
      <c r="X41" s="1">
        <v>40.012999999999998</v>
      </c>
      <c r="Y41" s="1">
        <v>44.730200000000004</v>
      </c>
      <c r="Z41" s="1">
        <v>32.247599999999998</v>
      </c>
      <c r="AA41" s="1">
        <v>30.64</v>
      </c>
      <c r="AB41" s="1"/>
      <c r="AC41" s="1">
        <f t="shared" si="14"/>
        <v>93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79</v>
      </c>
      <c r="B42" s="1" t="s">
        <v>32</v>
      </c>
      <c r="C42" s="1">
        <v>83.768000000000001</v>
      </c>
      <c r="D42" s="1">
        <v>94.132000000000005</v>
      </c>
      <c r="E42" s="1">
        <v>63.497</v>
      </c>
      <c r="F42" s="1">
        <v>94.177000000000007</v>
      </c>
      <c r="G42" s="6">
        <v>1</v>
      </c>
      <c r="H42" s="1">
        <v>45</v>
      </c>
      <c r="I42" s="1" t="s">
        <v>33</v>
      </c>
      <c r="J42" s="1">
        <v>59.4</v>
      </c>
      <c r="K42" s="1">
        <f t="shared" si="13"/>
        <v>4.0970000000000013</v>
      </c>
      <c r="L42" s="1">
        <f t="shared" si="4"/>
        <v>63.497</v>
      </c>
      <c r="M42" s="1"/>
      <c r="N42" s="1">
        <v>87.32</v>
      </c>
      <c r="O42" s="1"/>
      <c r="P42" s="1">
        <f t="shared" si="5"/>
        <v>12.699400000000001</v>
      </c>
      <c r="Q42" s="5"/>
      <c r="R42" s="5"/>
      <c r="S42" s="1"/>
      <c r="T42" s="1">
        <f t="shared" si="6"/>
        <v>14.291777564294376</v>
      </c>
      <c r="U42" s="1">
        <f t="shared" si="7"/>
        <v>14.291777564294376</v>
      </c>
      <c r="V42" s="1">
        <v>17.423999999999999</v>
      </c>
      <c r="W42" s="1">
        <v>22.238399999999999</v>
      </c>
      <c r="X42" s="1">
        <v>19.7882</v>
      </c>
      <c r="Y42" s="1">
        <v>15.4216</v>
      </c>
      <c r="Z42" s="1">
        <v>16.272200000000002</v>
      </c>
      <c r="AA42" s="1">
        <v>21.159400000000002</v>
      </c>
      <c r="AB42" s="1"/>
      <c r="AC42" s="1">
        <f t="shared" si="14"/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80</v>
      </c>
      <c r="B43" s="1" t="s">
        <v>32</v>
      </c>
      <c r="C43" s="1">
        <v>37.194000000000003</v>
      </c>
      <c r="D43" s="1">
        <v>95.524000000000001</v>
      </c>
      <c r="E43" s="1">
        <v>88.093000000000004</v>
      </c>
      <c r="F43" s="1">
        <v>30.582999999999998</v>
      </c>
      <c r="G43" s="6">
        <v>1</v>
      </c>
      <c r="H43" s="1">
        <v>30</v>
      </c>
      <c r="I43" s="1" t="s">
        <v>33</v>
      </c>
      <c r="J43" s="1">
        <v>86.7</v>
      </c>
      <c r="K43" s="1">
        <f t="shared" si="13"/>
        <v>1.3930000000000007</v>
      </c>
      <c r="L43" s="1">
        <f t="shared" si="4"/>
        <v>88.093000000000004</v>
      </c>
      <c r="M43" s="1"/>
      <c r="N43" s="1">
        <v>65.280600000000035</v>
      </c>
      <c r="O43" s="1">
        <v>54.885599999999982</v>
      </c>
      <c r="P43" s="1">
        <f t="shared" si="5"/>
        <v>17.618600000000001</v>
      </c>
      <c r="Q43" s="5">
        <f t="shared" si="15"/>
        <v>43.055399999999977</v>
      </c>
      <c r="R43" s="5"/>
      <c r="S43" s="1"/>
      <c r="T43" s="1">
        <f t="shared" si="6"/>
        <v>11</v>
      </c>
      <c r="U43" s="1">
        <f t="shared" si="7"/>
        <v>8.5562530507531829</v>
      </c>
      <c r="V43" s="1">
        <v>19.5106</v>
      </c>
      <c r="W43" s="1">
        <v>18.1084</v>
      </c>
      <c r="X43" s="1">
        <v>16.949400000000001</v>
      </c>
      <c r="Y43" s="1">
        <v>16.4542</v>
      </c>
      <c r="Z43" s="1">
        <v>16.333600000000001</v>
      </c>
      <c r="AA43" s="1">
        <v>16.053599999999999</v>
      </c>
      <c r="AB43" s="1"/>
      <c r="AC43" s="1">
        <f t="shared" si="14"/>
        <v>43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81</v>
      </c>
      <c r="B44" s="1" t="s">
        <v>32</v>
      </c>
      <c r="C44" s="1">
        <v>347.32</v>
      </c>
      <c r="D44" s="1">
        <v>573.30899999999997</v>
      </c>
      <c r="E44" s="1">
        <v>533.721</v>
      </c>
      <c r="F44" s="1">
        <v>323.971</v>
      </c>
      <c r="G44" s="6">
        <v>1</v>
      </c>
      <c r="H44" s="1">
        <v>45</v>
      </c>
      <c r="I44" s="1" t="s">
        <v>33</v>
      </c>
      <c r="J44" s="1">
        <v>527.90800000000002</v>
      </c>
      <c r="K44" s="1">
        <f t="shared" si="13"/>
        <v>5.8129999999999882</v>
      </c>
      <c r="L44" s="1">
        <f t="shared" si="4"/>
        <v>330.41300000000001</v>
      </c>
      <c r="M44" s="1">
        <v>203.30799999999999</v>
      </c>
      <c r="N44" s="1">
        <v>170</v>
      </c>
      <c r="O44" s="1">
        <v>38.890800000000127</v>
      </c>
      <c r="P44" s="1">
        <f t="shared" si="5"/>
        <v>66.082599999999999</v>
      </c>
      <c r="Q44" s="5">
        <f t="shared" si="15"/>
        <v>194.04679999999985</v>
      </c>
      <c r="R44" s="5"/>
      <c r="S44" s="1"/>
      <c r="T44" s="1">
        <f t="shared" si="6"/>
        <v>11</v>
      </c>
      <c r="U44" s="1">
        <f t="shared" si="7"/>
        <v>8.0635719538880153</v>
      </c>
      <c r="V44" s="1">
        <v>69.079599999999999</v>
      </c>
      <c r="W44" s="1">
        <v>75.734799999999993</v>
      </c>
      <c r="X44" s="1">
        <v>80.6922</v>
      </c>
      <c r="Y44" s="1">
        <v>79.718400000000003</v>
      </c>
      <c r="Z44" s="1">
        <v>84.266999999999996</v>
      </c>
      <c r="AA44" s="1">
        <v>85.051000000000002</v>
      </c>
      <c r="AB44" s="1"/>
      <c r="AC44" s="1">
        <f t="shared" si="14"/>
        <v>194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82</v>
      </c>
      <c r="B45" s="1" t="s">
        <v>32</v>
      </c>
      <c r="C45" s="1">
        <v>150.34100000000001</v>
      </c>
      <c r="D45" s="1">
        <v>258.56799999999998</v>
      </c>
      <c r="E45" s="1">
        <v>212.178</v>
      </c>
      <c r="F45" s="1">
        <v>155.952</v>
      </c>
      <c r="G45" s="6">
        <v>1</v>
      </c>
      <c r="H45" s="1">
        <v>45</v>
      </c>
      <c r="I45" s="1" t="s">
        <v>33</v>
      </c>
      <c r="J45" s="1">
        <v>222.8</v>
      </c>
      <c r="K45" s="1">
        <f t="shared" si="13"/>
        <v>-10.622000000000014</v>
      </c>
      <c r="L45" s="1">
        <f t="shared" si="4"/>
        <v>212.178</v>
      </c>
      <c r="M45" s="1"/>
      <c r="N45" s="1">
        <v>139.50700000000009</v>
      </c>
      <c r="O45" s="1">
        <v>20.340800000000002</v>
      </c>
      <c r="P45" s="1">
        <f t="shared" si="5"/>
        <v>42.435600000000001</v>
      </c>
      <c r="Q45" s="5">
        <f t="shared" si="15"/>
        <v>150.9917999999999</v>
      </c>
      <c r="R45" s="5"/>
      <c r="S45" s="1"/>
      <c r="T45" s="1">
        <f t="shared" si="6"/>
        <v>10.999999999999998</v>
      </c>
      <c r="U45" s="1">
        <f t="shared" si="7"/>
        <v>7.4418601363006545</v>
      </c>
      <c r="V45" s="1">
        <v>42.377600000000001</v>
      </c>
      <c r="W45" s="1">
        <v>45.941400000000002</v>
      </c>
      <c r="X45" s="1">
        <v>53.982199999999999</v>
      </c>
      <c r="Y45" s="1">
        <v>60.939200000000007</v>
      </c>
      <c r="Z45" s="1">
        <v>55.062600000000003</v>
      </c>
      <c r="AA45" s="1">
        <v>49.043999999999997</v>
      </c>
      <c r="AB45" s="1"/>
      <c r="AC45" s="1">
        <f t="shared" si="14"/>
        <v>151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83</v>
      </c>
      <c r="B46" s="1" t="s">
        <v>32</v>
      </c>
      <c r="C46" s="1">
        <v>128.90199999999999</v>
      </c>
      <c r="D46" s="1">
        <v>175.274</v>
      </c>
      <c r="E46" s="1">
        <v>145.50299999999999</v>
      </c>
      <c r="F46" s="1">
        <v>142.21299999999999</v>
      </c>
      <c r="G46" s="6">
        <v>1</v>
      </c>
      <c r="H46" s="1">
        <v>45</v>
      </c>
      <c r="I46" s="1" t="s">
        <v>33</v>
      </c>
      <c r="J46" s="1">
        <v>161.54400000000001</v>
      </c>
      <c r="K46" s="1">
        <f t="shared" si="13"/>
        <v>-16.041000000000025</v>
      </c>
      <c r="L46" s="1">
        <f t="shared" si="4"/>
        <v>95.158999999999992</v>
      </c>
      <c r="M46" s="1">
        <v>50.344000000000001</v>
      </c>
      <c r="N46" s="1">
        <v>32.975199999999937</v>
      </c>
      <c r="O46" s="1"/>
      <c r="P46" s="1">
        <f t="shared" si="5"/>
        <v>19.031799999999997</v>
      </c>
      <c r="Q46" s="5">
        <f t="shared" si="15"/>
        <v>34.161600000000021</v>
      </c>
      <c r="R46" s="5"/>
      <c r="S46" s="1"/>
      <c r="T46" s="1">
        <f t="shared" si="6"/>
        <v>11</v>
      </c>
      <c r="U46" s="1">
        <f t="shared" si="7"/>
        <v>9.2050252734896318</v>
      </c>
      <c r="V46" s="1">
        <v>20.5246</v>
      </c>
      <c r="W46" s="1">
        <v>24.680399999999999</v>
      </c>
      <c r="X46" s="1">
        <v>26.578600000000002</v>
      </c>
      <c r="Y46" s="1">
        <v>25.434799999999999</v>
      </c>
      <c r="Z46" s="1">
        <v>28.565999999999999</v>
      </c>
      <c r="AA46" s="1">
        <v>21.684200000000001</v>
      </c>
      <c r="AB46" s="1"/>
      <c r="AC46" s="1">
        <f t="shared" si="14"/>
        <v>34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3" t="s">
        <v>84</v>
      </c>
      <c r="B47" s="13" t="s">
        <v>32</v>
      </c>
      <c r="C47" s="13"/>
      <c r="D47" s="13">
        <v>401.59100000000001</v>
      </c>
      <c r="E47" s="13">
        <v>401.59100000000001</v>
      </c>
      <c r="F47" s="13"/>
      <c r="G47" s="14">
        <v>0</v>
      </c>
      <c r="H47" s="13" t="e">
        <v>#N/A</v>
      </c>
      <c r="I47" s="13" t="s">
        <v>33</v>
      </c>
      <c r="J47" s="13">
        <v>401.59100000000001</v>
      </c>
      <c r="K47" s="13">
        <f t="shared" si="13"/>
        <v>0</v>
      </c>
      <c r="L47" s="13">
        <f t="shared" si="4"/>
        <v>0</v>
      </c>
      <c r="M47" s="13">
        <v>401.59100000000001</v>
      </c>
      <c r="N47" s="13"/>
      <c r="O47" s="13"/>
      <c r="P47" s="13">
        <f t="shared" si="5"/>
        <v>0</v>
      </c>
      <c r="Q47" s="15"/>
      <c r="R47" s="15"/>
      <c r="S47" s="13"/>
      <c r="T47" s="13" t="e">
        <f t="shared" si="6"/>
        <v>#DIV/0!</v>
      </c>
      <c r="U47" s="13" t="e">
        <f t="shared" si="7"/>
        <v>#DIV/0!</v>
      </c>
      <c r="V47" s="13">
        <v>0.54000000000000059</v>
      </c>
      <c r="W47" s="13">
        <v>1.075199999999999</v>
      </c>
      <c r="X47" s="13">
        <v>4.2915999999999999</v>
      </c>
      <c r="Y47" s="13">
        <v>3.7564000000000002</v>
      </c>
      <c r="Z47" s="13">
        <v>0</v>
      </c>
      <c r="AA47" s="13">
        <v>0</v>
      </c>
      <c r="AB47" s="13" t="s">
        <v>37</v>
      </c>
      <c r="AC47" s="13">
        <f t="shared" si="14"/>
        <v>0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85</v>
      </c>
      <c r="B48" s="1" t="s">
        <v>42</v>
      </c>
      <c r="C48" s="1">
        <v>498</v>
      </c>
      <c r="D48" s="1">
        <v>318</v>
      </c>
      <c r="E48" s="1">
        <v>382</v>
      </c>
      <c r="F48" s="1">
        <v>377</v>
      </c>
      <c r="G48" s="6">
        <v>0.4</v>
      </c>
      <c r="H48" s="1">
        <v>45</v>
      </c>
      <c r="I48" s="1" t="s">
        <v>33</v>
      </c>
      <c r="J48" s="1">
        <v>380</v>
      </c>
      <c r="K48" s="1">
        <f t="shared" si="13"/>
        <v>2</v>
      </c>
      <c r="L48" s="1">
        <f t="shared" si="4"/>
        <v>382</v>
      </c>
      <c r="M48" s="1"/>
      <c r="N48" s="1">
        <v>210</v>
      </c>
      <c r="O48" s="1">
        <v>68.199999999999818</v>
      </c>
      <c r="P48" s="1">
        <f t="shared" si="5"/>
        <v>76.400000000000006</v>
      </c>
      <c r="Q48" s="5">
        <f>11*P48-O48-N48-F48</f>
        <v>185.20000000000027</v>
      </c>
      <c r="R48" s="5"/>
      <c r="S48" s="1"/>
      <c r="T48" s="1">
        <f t="shared" si="6"/>
        <v>11</v>
      </c>
      <c r="U48" s="1">
        <f t="shared" si="7"/>
        <v>8.5759162303664898</v>
      </c>
      <c r="V48" s="1">
        <v>78</v>
      </c>
      <c r="W48" s="1">
        <v>89.2</v>
      </c>
      <c r="X48" s="1">
        <v>87.4</v>
      </c>
      <c r="Y48" s="1">
        <v>75.8</v>
      </c>
      <c r="Z48" s="1">
        <v>97</v>
      </c>
      <c r="AA48" s="1">
        <v>90</v>
      </c>
      <c r="AB48" s="1"/>
      <c r="AC48" s="1">
        <f t="shared" si="14"/>
        <v>74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3" t="s">
        <v>86</v>
      </c>
      <c r="B49" s="13" t="s">
        <v>42</v>
      </c>
      <c r="C49" s="13"/>
      <c r="D49" s="13"/>
      <c r="E49" s="13"/>
      <c r="F49" s="13"/>
      <c r="G49" s="14">
        <v>0</v>
      </c>
      <c r="H49" s="13" t="e">
        <v>#N/A</v>
      </c>
      <c r="I49" s="13" t="s">
        <v>33</v>
      </c>
      <c r="J49" s="13"/>
      <c r="K49" s="13">
        <f t="shared" si="13"/>
        <v>0</v>
      </c>
      <c r="L49" s="13">
        <f t="shared" si="4"/>
        <v>0</v>
      </c>
      <c r="M49" s="13"/>
      <c r="N49" s="13"/>
      <c r="O49" s="13"/>
      <c r="P49" s="13">
        <f t="shared" si="5"/>
        <v>0</v>
      </c>
      <c r="Q49" s="15"/>
      <c r="R49" s="15"/>
      <c r="S49" s="13"/>
      <c r="T49" s="13" t="e">
        <f t="shared" si="6"/>
        <v>#DIV/0!</v>
      </c>
      <c r="U49" s="13" t="e">
        <f t="shared" si="7"/>
        <v>#DIV/0!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 t="s">
        <v>43</v>
      </c>
      <c r="AC49" s="13">
        <f t="shared" si="14"/>
        <v>0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3" t="s">
        <v>87</v>
      </c>
      <c r="B50" s="13" t="s">
        <v>32</v>
      </c>
      <c r="C50" s="13"/>
      <c r="D50" s="13">
        <v>59.915999999999997</v>
      </c>
      <c r="E50" s="13">
        <v>59.915999999999997</v>
      </c>
      <c r="F50" s="13"/>
      <c r="G50" s="14">
        <v>0</v>
      </c>
      <c r="H50" s="13" t="e">
        <v>#N/A</v>
      </c>
      <c r="I50" s="13" t="s">
        <v>33</v>
      </c>
      <c r="J50" s="13">
        <v>59.915999999999997</v>
      </c>
      <c r="K50" s="13">
        <f t="shared" si="13"/>
        <v>0</v>
      </c>
      <c r="L50" s="13">
        <f t="shared" si="4"/>
        <v>0</v>
      </c>
      <c r="M50" s="13">
        <v>59.915999999999997</v>
      </c>
      <c r="N50" s="13"/>
      <c r="O50" s="13"/>
      <c r="P50" s="13">
        <f t="shared" si="5"/>
        <v>0</v>
      </c>
      <c r="Q50" s="15"/>
      <c r="R50" s="15"/>
      <c r="S50" s="13"/>
      <c r="T50" s="13" t="e">
        <f t="shared" si="6"/>
        <v>#DIV/0!</v>
      </c>
      <c r="U50" s="13" t="e">
        <f t="shared" si="7"/>
        <v>#DIV/0!</v>
      </c>
      <c r="V50" s="13">
        <v>0.28960000000000152</v>
      </c>
      <c r="W50" s="13">
        <v>0.28960000000000152</v>
      </c>
      <c r="X50" s="13">
        <v>6.3346</v>
      </c>
      <c r="Y50" s="13">
        <v>6.6158000000000001</v>
      </c>
      <c r="Z50" s="13">
        <v>0.28120000000000001</v>
      </c>
      <c r="AA50" s="13">
        <v>0</v>
      </c>
      <c r="AB50" s="13" t="s">
        <v>37</v>
      </c>
      <c r="AC50" s="13">
        <f t="shared" si="14"/>
        <v>0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3" t="s">
        <v>88</v>
      </c>
      <c r="B51" s="13" t="s">
        <v>42</v>
      </c>
      <c r="C51" s="13"/>
      <c r="D51" s="13"/>
      <c r="E51" s="13"/>
      <c r="F51" s="13"/>
      <c r="G51" s="14">
        <v>0</v>
      </c>
      <c r="H51" s="13" t="e">
        <v>#N/A</v>
      </c>
      <c r="I51" s="13" t="s">
        <v>33</v>
      </c>
      <c r="J51" s="13"/>
      <c r="K51" s="13">
        <f t="shared" si="13"/>
        <v>0</v>
      </c>
      <c r="L51" s="13">
        <f t="shared" si="4"/>
        <v>0</v>
      </c>
      <c r="M51" s="13"/>
      <c r="N51" s="13"/>
      <c r="O51" s="13"/>
      <c r="P51" s="13">
        <f t="shared" si="5"/>
        <v>0</v>
      </c>
      <c r="Q51" s="15"/>
      <c r="R51" s="15"/>
      <c r="S51" s="13"/>
      <c r="T51" s="13" t="e">
        <f t="shared" si="6"/>
        <v>#DIV/0!</v>
      </c>
      <c r="U51" s="13" t="e">
        <f t="shared" si="7"/>
        <v>#DIV/0!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 t="s">
        <v>43</v>
      </c>
      <c r="AC51" s="13">
        <f t="shared" si="14"/>
        <v>0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89</v>
      </c>
      <c r="B52" s="1" t="s">
        <v>32</v>
      </c>
      <c r="C52" s="1">
        <v>148.78</v>
      </c>
      <c r="D52" s="1">
        <v>207.75899999999999</v>
      </c>
      <c r="E52" s="1">
        <v>187.33199999999999</v>
      </c>
      <c r="F52" s="1">
        <v>152.6</v>
      </c>
      <c r="G52" s="6">
        <v>1</v>
      </c>
      <c r="H52" s="1">
        <v>40</v>
      </c>
      <c r="I52" s="1" t="s">
        <v>33</v>
      </c>
      <c r="J52" s="1">
        <v>188.92400000000001</v>
      </c>
      <c r="K52" s="1">
        <f t="shared" si="13"/>
        <v>-1.592000000000013</v>
      </c>
      <c r="L52" s="1">
        <f t="shared" si="4"/>
        <v>136.50799999999998</v>
      </c>
      <c r="M52" s="1">
        <v>50.823999999999998</v>
      </c>
      <c r="N52" s="1">
        <v>92.223199999999991</v>
      </c>
      <c r="O52" s="1">
        <v>17.047600000000049</v>
      </c>
      <c r="P52" s="1">
        <f t="shared" si="5"/>
        <v>27.301599999999997</v>
      </c>
      <c r="Q52" s="5">
        <f t="shared" ref="Q52:Q55" si="16">11*P52-O52-N52-F52</f>
        <v>38.446799999999939</v>
      </c>
      <c r="R52" s="5"/>
      <c r="S52" s="1"/>
      <c r="T52" s="1">
        <f t="shared" si="6"/>
        <v>11</v>
      </c>
      <c r="U52" s="1">
        <f t="shared" si="7"/>
        <v>9.5917748410349599</v>
      </c>
      <c r="V52" s="1">
        <v>31.667000000000002</v>
      </c>
      <c r="W52" s="1">
        <v>34.509399999999999</v>
      </c>
      <c r="X52" s="1">
        <v>35.590599999999988</v>
      </c>
      <c r="Y52" s="1">
        <v>38.456400000000002</v>
      </c>
      <c r="Z52" s="1">
        <v>41.416800000000002</v>
      </c>
      <c r="AA52" s="1">
        <v>37.148600000000002</v>
      </c>
      <c r="AB52" s="1"/>
      <c r="AC52" s="1">
        <f t="shared" si="14"/>
        <v>38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90</v>
      </c>
      <c r="B53" s="1" t="s">
        <v>42</v>
      </c>
      <c r="C53" s="1">
        <v>169</v>
      </c>
      <c r="D53" s="1">
        <v>1232</v>
      </c>
      <c r="E53" s="1">
        <v>634</v>
      </c>
      <c r="F53" s="1">
        <v>696</v>
      </c>
      <c r="G53" s="6">
        <v>0.4</v>
      </c>
      <c r="H53" s="1">
        <v>40</v>
      </c>
      <c r="I53" s="1" t="s">
        <v>33</v>
      </c>
      <c r="J53" s="1">
        <v>633</v>
      </c>
      <c r="K53" s="1">
        <f t="shared" si="13"/>
        <v>1</v>
      </c>
      <c r="L53" s="1">
        <f t="shared" si="4"/>
        <v>274</v>
      </c>
      <c r="M53" s="1">
        <v>360</v>
      </c>
      <c r="N53" s="1">
        <v>100</v>
      </c>
      <c r="O53" s="1">
        <v>10.400000000000089</v>
      </c>
      <c r="P53" s="1">
        <f t="shared" si="5"/>
        <v>54.8</v>
      </c>
      <c r="Q53" s="5"/>
      <c r="R53" s="5"/>
      <c r="S53" s="1"/>
      <c r="T53" s="1">
        <f t="shared" si="6"/>
        <v>14.715328467153286</v>
      </c>
      <c r="U53" s="1">
        <f t="shared" si="7"/>
        <v>14.715328467153286</v>
      </c>
      <c r="V53" s="1">
        <v>83</v>
      </c>
      <c r="W53" s="1">
        <v>99.4</v>
      </c>
      <c r="X53" s="1">
        <v>91.8</v>
      </c>
      <c r="Y53" s="1">
        <v>74.8</v>
      </c>
      <c r="Z53" s="1">
        <v>76.2</v>
      </c>
      <c r="AA53" s="1">
        <v>75.2</v>
      </c>
      <c r="AB53" s="1"/>
      <c r="AC53" s="1">
        <f t="shared" si="14"/>
        <v>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91</v>
      </c>
      <c r="B54" s="1" t="s">
        <v>42</v>
      </c>
      <c r="C54" s="1">
        <v>323</v>
      </c>
      <c r="D54" s="1">
        <v>1130</v>
      </c>
      <c r="E54" s="1">
        <v>681</v>
      </c>
      <c r="F54" s="1">
        <v>714</v>
      </c>
      <c r="G54" s="6">
        <v>0.4</v>
      </c>
      <c r="H54" s="1">
        <v>45</v>
      </c>
      <c r="I54" s="1" t="s">
        <v>33</v>
      </c>
      <c r="J54" s="1">
        <v>689</v>
      </c>
      <c r="K54" s="1">
        <f t="shared" si="13"/>
        <v>-8</v>
      </c>
      <c r="L54" s="1">
        <f t="shared" si="4"/>
        <v>321</v>
      </c>
      <c r="M54" s="1">
        <v>360</v>
      </c>
      <c r="N54" s="1">
        <v>100</v>
      </c>
      <c r="O54" s="1"/>
      <c r="P54" s="1">
        <f t="shared" si="5"/>
        <v>64.2</v>
      </c>
      <c r="Q54" s="5"/>
      <c r="R54" s="5"/>
      <c r="S54" s="1"/>
      <c r="T54" s="1">
        <f t="shared" si="6"/>
        <v>12.679127725856697</v>
      </c>
      <c r="U54" s="1">
        <f t="shared" si="7"/>
        <v>12.679127725856697</v>
      </c>
      <c r="V54" s="1">
        <v>80.2</v>
      </c>
      <c r="W54" s="1">
        <v>105</v>
      </c>
      <c r="X54" s="1">
        <v>95.6</v>
      </c>
      <c r="Y54" s="1">
        <v>76.8</v>
      </c>
      <c r="Z54" s="1">
        <v>88.6</v>
      </c>
      <c r="AA54" s="1">
        <v>83.4</v>
      </c>
      <c r="AB54" s="1"/>
      <c r="AC54" s="1">
        <f t="shared" si="14"/>
        <v>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92</v>
      </c>
      <c r="B55" s="1" t="s">
        <v>42</v>
      </c>
      <c r="C55" s="1">
        <v>479</v>
      </c>
      <c r="D55" s="1">
        <v>1566</v>
      </c>
      <c r="E55" s="1">
        <v>1078</v>
      </c>
      <c r="F55" s="1">
        <v>872</v>
      </c>
      <c r="G55" s="6">
        <v>0.4</v>
      </c>
      <c r="H55" s="1">
        <v>40</v>
      </c>
      <c r="I55" s="1" t="s">
        <v>33</v>
      </c>
      <c r="J55" s="1">
        <v>1077</v>
      </c>
      <c r="K55" s="1">
        <f t="shared" si="13"/>
        <v>1</v>
      </c>
      <c r="L55" s="1">
        <f t="shared" si="4"/>
        <v>598</v>
      </c>
      <c r="M55" s="1">
        <v>480</v>
      </c>
      <c r="N55" s="1">
        <v>200</v>
      </c>
      <c r="O55" s="1">
        <v>91.600000000000136</v>
      </c>
      <c r="P55" s="1">
        <f t="shared" si="5"/>
        <v>119.6</v>
      </c>
      <c r="Q55" s="5">
        <f t="shared" si="16"/>
        <v>151.99999999999977</v>
      </c>
      <c r="R55" s="5"/>
      <c r="S55" s="1"/>
      <c r="T55" s="1">
        <f t="shared" si="6"/>
        <v>11</v>
      </c>
      <c r="U55" s="1">
        <f t="shared" si="7"/>
        <v>9.7290969899665569</v>
      </c>
      <c r="V55" s="1">
        <v>132</v>
      </c>
      <c r="W55" s="1">
        <v>153.19999999999999</v>
      </c>
      <c r="X55" s="1">
        <v>151.19999999999999</v>
      </c>
      <c r="Y55" s="1">
        <v>140.6</v>
      </c>
      <c r="Z55" s="1">
        <v>141</v>
      </c>
      <c r="AA55" s="1">
        <v>128.80000000000001</v>
      </c>
      <c r="AB55" s="1"/>
      <c r="AC55" s="1">
        <f t="shared" si="14"/>
        <v>61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93</v>
      </c>
      <c r="B56" s="1" t="s">
        <v>32</v>
      </c>
      <c r="C56" s="1">
        <v>173.66200000000001</v>
      </c>
      <c r="D56" s="1">
        <v>0.27500000000000002</v>
      </c>
      <c r="E56" s="1">
        <v>51.277999999999999</v>
      </c>
      <c r="F56" s="1">
        <v>111.869</v>
      </c>
      <c r="G56" s="6">
        <v>1</v>
      </c>
      <c r="H56" s="1">
        <v>50</v>
      </c>
      <c r="I56" s="1" t="s">
        <v>33</v>
      </c>
      <c r="J56" s="1">
        <v>40</v>
      </c>
      <c r="K56" s="1">
        <f t="shared" si="13"/>
        <v>11.277999999999999</v>
      </c>
      <c r="L56" s="1">
        <f t="shared" si="4"/>
        <v>51.277999999999999</v>
      </c>
      <c r="M56" s="1"/>
      <c r="N56" s="1">
        <v>0</v>
      </c>
      <c r="O56" s="1"/>
      <c r="P56" s="1">
        <f t="shared" si="5"/>
        <v>10.255599999999999</v>
      </c>
      <c r="Q56" s="5"/>
      <c r="R56" s="5"/>
      <c r="S56" s="1"/>
      <c r="T56" s="1">
        <f t="shared" si="6"/>
        <v>10.908089239049886</v>
      </c>
      <c r="U56" s="1">
        <f t="shared" si="7"/>
        <v>10.908089239049886</v>
      </c>
      <c r="V56" s="1">
        <v>9.4340000000000011</v>
      </c>
      <c r="W56" s="1">
        <v>8.3414000000000001</v>
      </c>
      <c r="X56" s="1">
        <v>9.9597999999999995</v>
      </c>
      <c r="Y56" s="1">
        <v>10.7714</v>
      </c>
      <c r="Z56" s="1">
        <v>17.2164</v>
      </c>
      <c r="AA56" s="1">
        <v>15.061999999999999</v>
      </c>
      <c r="AB56" s="17" t="s">
        <v>34</v>
      </c>
      <c r="AC56" s="1">
        <f t="shared" si="14"/>
        <v>0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94</v>
      </c>
      <c r="B57" s="1" t="s">
        <v>32</v>
      </c>
      <c r="C57" s="1">
        <v>141.34399999999999</v>
      </c>
      <c r="D57" s="1">
        <v>65.2</v>
      </c>
      <c r="E57" s="1">
        <v>104.732</v>
      </c>
      <c r="F57" s="1">
        <v>96.677000000000007</v>
      </c>
      <c r="G57" s="6">
        <v>1</v>
      </c>
      <c r="H57" s="1">
        <v>50</v>
      </c>
      <c r="I57" s="1" t="s">
        <v>33</v>
      </c>
      <c r="J57" s="1">
        <v>96.65</v>
      </c>
      <c r="K57" s="1">
        <f t="shared" si="13"/>
        <v>8.0819999999999936</v>
      </c>
      <c r="L57" s="1">
        <f t="shared" si="4"/>
        <v>104.732</v>
      </c>
      <c r="M57" s="1"/>
      <c r="N57" s="1">
        <v>25.04900000000001</v>
      </c>
      <c r="O57" s="1"/>
      <c r="P57" s="1">
        <f t="shared" si="5"/>
        <v>20.946400000000001</v>
      </c>
      <c r="Q57" s="5">
        <f>10*P57-O57-N57-F57</f>
        <v>87.737999999999985</v>
      </c>
      <c r="R57" s="5"/>
      <c r="S57" s="1"/>
      <c r="T57" s="1">
        <f t="shared" si="6"/>
        <v>10</v>
      </c>
      <c r="U57" s="1">
        <f t="shared" si="7"/>
        <v>5.8113088645304209</v>
      </c>
      <c r="V57" s="1">
        <v>16.7988</v>
      </c>
      <c r="W57" s="1">
        <v>19.7348</v>
      </c>
      <c r="X57" s="1">
        <v>22.2364</v>
      </c>
      <c r="Y57" s="1">
        <v>20.3568</v>
      </c>
      <c r="Z57" s="1">
        <v>25.442799999999998</v>
      </c>
      <c r="AA57" s="1">
        <v>25.976800000000001</v>
      </c>
      <c r="AB57" s="1"/>
      <c r="AC57" s="1">
        <f t="shared" si="14"/>
        <v>88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3" t="s">
        <v>95</v>
      </c>
      <c r="B58" s="13" t="s">
        <v>32</v>
      </c>
      <c r="C58" s="13">
        <v>55.058</v>
      </c>
      <c r="D58" s="13"/>
      <c r="E58" s="13">
        <v>20.45</v>
      </c>
      <c r="F58" s="13">
        <v>32.177999999999997</v>
      </c>
      <c r="G58" s="14">
        <v>0</v>
      </c>
      <c r="H58" s="13">
        <v>55</v>
      </c>
      <c r="I58" s="13" t="s">
        <v>33</v>
      </c>
      <c r="J58" s="13">
        <v>18.7</v>
      </c>
      <c r="K58" s="13">
        <f t="shared" si="13"/>
        <v>1.75</v>
      </c>
      <c r="L58" s="13">
        <f t="shared" si="4"/>
        <v>20.45</v>
      </c>
      <c r="M58" s="13"/>
      <c r="N58" s="13"/>
      <c r="O58" s="13"/>
      <c r="P58" s="13">
        <f t="shared" si="5"/>
        <v>4.09</v>
      </c>
      <c r="Q58" s="15"/>
      <c r="R58" s="15"/>
      <c r="S58" s="13"/>
      <c r="T58" s="13">
        <f t="shared" si="6"/>
        <v>7.867481662591687</v>
      </c>
      <c r="U58" s="13">
        <f t="shared" si="7"/>
        <v>7.867481662591687</v>
      </c>
      <c r="V58" s="13">
        <v>5.6404000000000014</v>
      </c>
      <c r="W58" s="13">
        <v>6.9640000000000004</v>
      </c>
      <c r="X58" s="13">
        <v>4.8108000000000004</v>
      </c>
      <c r="Y58" s="13">
        <v>4.0107999999999997</v>
      </c>
      <c r="Z58" s="13">
        <v>5.8987999999999996</v>
      </c>
      <c r="AA58" s="13">
        <v>5.0960000000000001</v>
      </c>
      <c r="AB58" s="13" t="s">
        <v>37</v>
      </c>
      <c r="AC58" s="13">
        <f t="shared" si="14"/>
        <v>0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0" t="s">
        <v>96</v>
      </c>
      <c r="B59" s="10" t="s">
        <v>32</v>
      </c>
      <c r="C59" s="10">
        <v>34.5</v>
      </c>
      <c r="D59" s="10">
        <v>0.04</v>
      </c>
      <c r="E59" s="10">
        <v>2.98</v>
      </c>
      <c r="F59" s="10">
        <v>31.56</v>
      </c>
      <c r="G59" s="11">
        <v>0</v>
      </c>
      <c r="H59" s="10">
        <v>50</v>
      </c>
      <c r="I59" s="10" t="s">
        <v>48</v>
      </c>
      <c r="J59" s="10">
        <v>2.5</v>
      </c>
      <c r="K59" s="10">
        <f t="shared" si="13"/>
        <v>0.48</v>
      </c>
      <c r="L59" s="10">
        <f t="shared" si="4"/>
        <v>2.98</v>
      </c>
      <c r="M59" s="10"/>
      <c r="N59" s="10"/>
      <c r="O59" s="10"/>
      <c r="P59" s="10">
        <f t="shared" si="5"/>
        <v>0.59599999999999997</v>
      </c>
      <c r="Q59" s="12"/>
      <c r="R59" s="12"/>
      <c r="S59" s="10"/>
      <c r="T59" s="10">
        <f t="shared" si="6"/>
        <v>52.95302013422819</v>
      </c>
      <c r="U59" s="10">
        <f t="shared" si="7"/>
        <v>52.95302013422819</v>
      </c>
      <c r="V59" s="10">
        <v>0.29800000000000038</v>
      </c>
      <c r="W59" s="10">
        <v>0.29800000000000038</v>
      </c>
      <c r="X59" s="10">
        <v>1.53</v>
      </c>
      <c r="Y59" s="10">
        <v>2.1372</v>
      </c>
      <c r="Z59" s="10">
        <v>1.2116</v>
      </c>
      <c r="AA59" s="10">
        <v>0.9052</v>
      </c>
      <c r="AB59" s="10" t="s">
        <v>97</v>
      </c>
      <c r="AC59" s="10">
        <f t="shared" si="14"/>
        <v>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98</v>
      </c>
      <c r="B60" s="1" t="s">
        <v>32</v>
      </c>
      <c r="C60" s="1">
        <v>120.08499999999999</v>
      </c>
      <c r="D60" s="1">
        <v>100.038</v>
      </c>
      <c r="E60" s="1">
        <v>97.414000000000001</v>
      </c>
      <c r="F60" s="1">
        <v>89.820999999999998</v>
      </c>
      <c r="G60" s="6">
        <v>1</v>
      </c>
      <c r="H60" s="1">
        <v>40</v>
      </c>
      <c r="I60" s="1" t="s">
        <v>33</v>
      </c>
      <c r="J60" s="1">
        <v>102.3</v>
      </c>
      <c r="K60" s="1">
        <f t="shared" si="13"/>
        <v>-4.8859999999999957</v>
      </c>
      <c r="L60" s="1">
        <f t="shared" si="4"/>
        <v>97.414000000000001</v>
      </c>
      <c r="M60" s="1"/>
      <c r="N60" s="1">
        <v>27.524599999999989</v>
      </c>
      <c r="O60" s="1"/>
      <c r="P60" s="1">
        <f t="shared" si="5"/>
        <v>19.482800000000001</v>
      </c>
      <c r="Q60" s="5">
        <f t="shared" ref="Q60:Q63" si="17">11*P60-O60-N60-F60</f>
        <v>96.96520000000001</v>
      </c>
      <c r="R60" s="5"/>
      <c r="S60" s="1"/>
      <c r="T60" s="1">
        <f t="shared" si="6"/>
        <v>11</v>
      </c>
      <c r="U60" s="1">
        <f t="shared" si="7"/>
        <v>6.0230357032870012</v>
      </c>
      <c r="V60" s="1">
        <v>17.355599999999999</v>
      </c>
      <c r="W60" s="1">
        <v>19.3734</v>
      </c>
      <c r="X60" s="1">
        <v>22.089400000000001</v>
      </c>
      <c r="Y60" s="1">
        <v>20.635200000000001</v>
      </c>
      <c r="Z60" s="1">
        <v>24.177199999999999</v>
      </c>
      <c r="AA60" s="1">
        <v>26.191199999999998</v>
      </c>
      <c r="AB60" s="1" t="s">
        <v>99</v>
      </c>
      <c r="AC60" s="1">
        <f t="shared" si="14"/>
        <v>97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100</v>
      </c>
      <c r="B61" s="1" t="s">
        <v>32</v>
      </c>
      <c r="C61" s="1">
        <v>73.826999999999998</v>
      </c>
      <c r="D61" s="1">
        <v>264.62599999999998</v>
      </c>
      <c r="E61" s="1">
        <v>198.66900000000001</v>
      </c>
      <c r="F61" s="1">
        <v>116.444</v>
      </c>
      <c r="G61" s="6">
        <v>1</v>
      </c>
      <c r="H61" s="1">
        <v>40</v>
      </c>
      <c r="I61" s="1" t="s">
        <v>33</v>
      </c>
      <c r="J61" s="1">
        <v>199.38800000000001</v>
      </c>
      <c r="K61" s="1">
        <f t="shared" si="13"/>
        <v>-0.71899999999999409</v>
      </c>
      <c r="L61" s="1">
        <f t="shared" si="4"/>
        <v>97.581000000000017</v>
      </c>
      <c r="M61" s="1">
        <v>101.08799999999999</v>
      </c>
      <c r="N61" s="1">
        <v>0</v>
      </c>
      <c r="O61" s="1"/>
      <c r="P61" s="1">
        <f t="shared" si="5"/>
        <v>19.516200000000005</v>
      </c>
      <c r="Q61" s="5">
        <f t="shared" si="17"/>
        <v>98.234200000000058</v>
      </c>
      <c r="R61" s="5"/>
      <c r="S61" s="1"/>
      <c r="T61" s="1">
        <f t="shared" si="6"/>
        <v>11</v>
      </c>
      <c r="U61" s="1">
        <f t="shared" si="7"/>
        <v>5.9665303696416299</v>
      </c>
      <c r="V61" s="1">
        <v>16.657399999999999</v>
      </c>
      <c r="W61" s="1">
        <v>18.1296</v>
      </c>
      <c r="X61" s="1">
        <v>23.442799999999998</v>
      </c>
      <c r="Y61" s="1">
        <v>22.5654</v>
      </c>
      <c r="Z61" s="1">
        <v>2.3563999999999998</v>
      </c>
      <c r="AA61" s="1">
        <v>-0.14319999999999999</v>
      </c>
      <c r="AB61" s="1"/>
      <c r="AC61" s="1">
        <f t="shared" si="14"/>
        <v>98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101</v>
      </c>
      <c r="B62" s="1" t="s">
        <v>32</v>
      </c>
      <c r="C62" s="1">
        <v>132.464</v>
      </c>
      <c r="D62" s="1">
        <v>3687.2570000000001</v>
      </c>
      <c r="E62" s="1">
        <v>3210.2750000000001</v>
      </c>
      <c r="F62" s="1">
        <v>500.44600000000003</v>
      </c>
      <c r="G62" s="6">
        <v>1</v>
      </c>
      <c r="H62" s="1">
        <v>40</v>
      </c>
      <c r="I62" s="1" t="s">
        <v>33</v>
      </c>
      <c r="J62" s="1">
        <v>3175.643</v>
      </c>
      <c r="K62" s="1">
        <f t="shared" si="13"/>
        <v>34.632000000000062</v>
      </c>
      <c r="L62" s="1">
        <f t="shared" si="4"/>
        <v>492.93200000000024</v>
      </c>
      <c r="M62" s="1">
        <v>2717.3429999999998</v>
      </c>
      <c r="N62" s="1">
        <v>100</v>
      </c>
      <c r="O62" s="1">
        <v>27.51899999999938</v>
      </c>
      <c r="P62" s="1">
        <f t="shared" si="5"/>
        <v>98.586400000000054</v>
      </c>
      <c r="Q62" s="5">
        <f t="shared" si="17"/>
        <v>456.48540000000128</v>
      </c>
      <c r="R62" s="5"/>
      <c r="S62" s="1"/>
      <c r="T62" s="1">
        <f t="shared" si="6"/>
        <v>11</v>
      </c>
      <c r="U62" s="1">
        <f t="shared" si="7"/>
        <v>6.3696919656260818</v>
      </c>
      <c r="V62" s="1">
        <v>90.081999999999965</v>
      </c>
      <c r="W62" s="1">
        <v>100.5476</v>
      </c>
      <c r="X62" s="1">
        <v>99.801000000000016</v>
      </c>
      <c r="Y62" s="1">
        <v>91.015799999999984</v>
      </c>
      <c r="Z62" s="1">
        <v>73.290800000000033</v>
      </c>
      <c r="AA62" s="1">
        <v>83.151000000000025</v>
      </c>
      <c r="AB62" s="1" t="s">
        <v>102</v>
      </c>
      <c r="AC62" s="1">
        <f t="shared" si="14"/>
        <v>456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103</v>
      </c>
      <c r="B63" s="1" t="s">
        <v>42</v>
      </c>
      <c r="C63" s="1">
        <v>547</v>
      </c>
      <c r="D63" s="1">
        <v>1147</v>
      </c>
      <c r="E63" s="1">
        <v>904</v>
      </c>
      <c r="F63" s="1">
        <v>722</v>
      </c>
      <c r="G63" s="6">
        <v>0.4</v>
      </c>
      <c r="H63" s="1">
        <v>45</v>
      </c>
      <c r="I63" s="1" t="s">
        <v>33</v>
      </c>
      <c r="J63" s="1">
        <v>902</v>
      </c>
      <c r="K63" s="1">
        <f t="shared" si="13"/>
        <v>2</v>
      </c>
      <c r="L63" s="1">
        <f t="shared" si="4"/>
        <v>424</v>
      </c>
      <c r="M63" s="1">
        <v>480</v>
      </c>
      <c r="N63" s="1">
        <v>100</v>
      </c>
      <c r="O63" s="1"/>
      <c r="P63" s="1">
        <f t="shared" si="5"/>
        <v>84.8</v>
      </c>
      <c r="Q63" s="5">
        <f t="shared" si="17"/>
        <v>110.79999999999995</v>
      </c>
      <c r="R63" s="5"/>
      <c r="S63" s="1"/>
      <c r="T63" s="1">
        <f t="shared" si="6"/>
        <v>11</v>
      </c>
      <c r="U63" s="1">
        <f t="shared" si="7"/>
        <v>9.6933962264150946</v>
      </c>
      <c r="V63" s="1">
        <v>91.4</v>
      </c>
      <c r="W63" s="1">
        <v>112.2</v>
      </c>
      <c r="X63" s="1">
        <v>116.6</v>
      </c>
      <c r="Y63" s="1">
        <v>106.6</v>
      </c>
      <c r="Z63" s="1">
        <v>123</v>
      </c>
      <c r="AA63" s="1">
        <v>115.2</v>
      </c>
      <c r="AB63" s="1"/>
      <c r="AC63" s="1">
        <f t="shared" si="14"/>
        <v>44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0" t="s">
        <v>104</v>
      </c>
      <c r="B64" s="10" t="s">
        <v>32</v>
      </c>
      <c r="C64" s="10">
        <v>50.752000000000002</v>
      </c>
      <c r="D64" s="10">
        <v>7.383</v>
      </c>
      <c r="E64" s="10">
        <v>38.590000000000003</v>
      </c>
      <c r="F64" s="10">
        <v>13.417</v>
      </c>
      <c r="G64" s="11">
        <v>0</v>
      </c>
      <c r="H64" s="10">
        <v>40</v>
      </c>
      <c r="I64" s="10" t="s">
        <v>48</v>
      </c>
      <c r="J64" s="10">
        <v>40.299999999999997</v>
      </c>
      <c r="K64" s="10">
        <f t="shared" si="13"/>
        <v>-1.7099999999999937</v>
      </c>
      <c r="L64" s="10">
        <f t="shared" si="4"/>
        <v>38.590000000000003</v>
      </c>
      <c r="M64" s="10"/>
      <c r="N64" s="10"/>
      <c r="O64" s="10"/>
      <c r="P64" s="10">
        <f t="shared" si="5"/>
        <v>7.7180000000000009</v>
      </c>
      <c r="Q64" s="12"/>
      <c r="R64" s="12"/>
      <c r="S64" s="10"/>
      <c r="T64" s="10">
        <f t="shared" si="6"/>
        <v>1.7384037315366674</v>
      </c>
      <c r="U64" s="10">
        <f t="shared" si="7"/>
        <v>1.7384037315366674</v>
      </c>
      <c r="V64" s="10">
        <v>8.4420000000000002</v>
      </c>
      <c r="W64" s="10">
        <v>8.2823999999999991</v>
      </c>
      <c r="X64" s="10">
        <v>10.1768</v>
      </c>
      <c r="Y64" s="10">
        <v>13.689399999999999</v>
      </c>
      <c r="Z64" s="10">
        <v>13.035399999999999</v>
      </c>
      <c r="AA64" s="10">
        <v>11.283200000000001</v>
      </c>
      <c r="AB64" s="10" t="s">
        <v>105</v>
      </c>
      <c r="AC64" s="10">
        <f t="shared" si="14"/>
        <v>0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106</v>
      </c>
      <c r="B65" s="1" t="s">
        <v>32</v>
      </c>
      <c r="C65" s="1">
        <v>161.73500000000001</v>
      </c>
      <c r="D65" s="1">
        <v>647.54</v>
      </c>
      <c r="E65" s="1">
        <v>451.27600000000001</v>
      </c>
      <c r="F65" s="1">
        <v>324.02800000000002</v>
      </c>
      <c r="G65" s="6">
        <v>1</v>
      </c>
      <c r="H65" s="1">
        <v>40</v>
      </c>
      <c r="I65" s="1" t="s">
        <v>33</v>
      </c>
      <c r="J65" s="1">
        <v>414.56900000000002</v>
      </c>
      <c r="K65" s="1">
        <f t="shared" si="13"/>
        <v>36.706999999999994</v>
      </c>
      <c r="L65" s="1">
        <f t="shared" si="4"/>
        <v>244.70700000000002</v>
      </c>
      <c r="M65" s="1">
        <v>206.56899999999999</v>
      </c>
      <c r="N65" s="1">
        <v>140</v>
      </c>
      <c r="O65" s="1"/>
      <c r="P65" s="1">
        <f t="shared" si="5"/>
        <v>48.941400000000002</v>
      </c>
      <c r="Q65" s="5">
        <f>11*P65-O65-N65-F65</f>
        <v>74.327400000000011</v>
      </c>
      <c r="R65" s="5"/>
      <c r="S65" s="1"/>
      <c r="T65" s="1">
        <f t="shared" si="6"/>
        <v>11</v>
      </c>
      <c r="U65" s="1">
        <f t="shared" si="7"/>
        <v>9.4812980421483655</v>
      </c>
      <c r="V65" s="1">
        <v>55.396800000000013</v>
      </c>
      <c r="W65" s="1">
        <v>63.294600000000017</v>
      </c>
      <c r="X65" s="1">
        <v>52.944200000000002</v>
      </c>
      <c r="Y65" s="1">
        <v>45.045000000000002</v>
      </c>
      <c r="Z65" s="1">
        <v>52.070000000000007</v>
      </c>
      <c r="AA65" s="1">
        <v>51.372999999999998</v>
      </c>
      <c r="AB65" s="1"/>
      <c r="AC65" s="1">
        <f t="shared" si="14"/>
        <v>74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0" t="s">
        <v>107</v>
      </c>
      <c r="B66" s="10" t="s">
        <v>42</v>
      </c>
      <c r="C66" s="10"/>
      <c r="D66" s="10">
        <v>24</v>
      </c>
      <c r="E66" s="10">
        <v>24</v>
      </c>
      <c r="F66" s="10"/>
      <c r="G66" s="11">
        <v>0</v>
      </c>
      <c r="H66" s="10" t="e">
        <v>#N/A</v>
      </c>
      <c r="I66" s="10" t="s">
        <v>48</v>
      </c>
      <c r="J66" s="10">
        <v>27</v>
      </c>
      <c r="K66" s="10">
        <f t="shared" si="13"/>
        <v>-3</v>
      </c>
      <c r="L66" s="10">
        <f t="shared" si="4"/>
        <v>0</v>
      </c>
      <c r="M66" s="10">
        <v>24</v>
      </c>
      <c r="N66" s="10"/>
      <c r="O66" s="10"/>
      <c r="P66" s="10">
        <f t="shared" si="5"/>
        <v>0</v>
      </c>
      <c r="Q66" s="12"/>
      <c r="R66" s="12"/>
      <c r="S66" s="10"/>
      <c r="T66" s="10" t="e">
        <f t="shared" si="6"/>
        <v>#DIV/0!</v>
      </c>
      <c r="U66" s="10" t="e">
        <f t="shared" si="7"/>
        <v>#DIV/0!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/>
      <c r="AC66" s="10">
        <f t="shared" si="14"/>
        <v>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3" t="s">
        <v>108</v>
      </c>
      <c r="B67" s="13" t="s">
        <v>42</v>
      </c>
      <c r="C67" s="13"/>
      <c r="D67" s="13"/>
      <c r="E67" s="13"/>
      <c r="F67" s="13"/>
      <c r="G67" s="14">
        <v>0</v>
      </c>
      <c r="H67" s="13" t="e">
        <v>#N/A</v>
      </c>
      <c r="I67" s="13" t="s">
        <v>33</v>
      </c>
      <c r="J67" s="13"/>
      <c r="K67" s="13">
        <f t="shared" si="13"/>
        <v>0</v>
      </c>
      <c r="L67" s="13">
        <f t="shared" si="4"/>
        <v>0</v>
      </c>
      <c r="M67" s="13"/>
      <c r="N67" s="13"/>
      <c r="O67" s="13"/>
      <c r="P67" s="13">
        <f t="shared" si="5"/>
        <v>0</v>
      </c>
      <c r="Q67" s="15"/>
      <c r="R67" s="15"/>
      <c r="S67" s="13"/>
      <c r="T67" s="13" t="e">
        <f t="shared" si="6"/>
        <v>#DIV/0!</v>
      </c>
      <c r="U67" s="13" t="e">
        <f t="shared" si="7"/>
        <v>#DIV/0!</v>
      </c>
      <c r="V67" s="13">
        <v>0</v>
      </c>
      <c r="W67" s="13">
        <v>0</v>
      </c>
      <c r="X67" s="13">
        <v>6.6</v>
      </c>
      <c r="Y67" s="13">
        <v>7.2</v>
      </c>
      <c r="Z67" s="13">
        <v>0.6</v>
      </c>
      <c r="AA67" s="13">
        <v>0</v>
      </c>
      <c r="AB67" s="13" t="s">
        <v>37</v>
      </c>
      <c r="AC67" s="13">
        <f t="shared" si="14"/>
        <v>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3" t="s">
        <v>109</v>
      </c>
      <c r="B68" s="13" t="s">
        <v>42</v>
      </c>
      <c r="C68" s="13"/>
      <c r="D68" s="13"/>
      <c r="E68" s="13"/>
      <c r="F68" s="13"/>
      <c r="G68" s="14">
        <v>0</v>
      </c>
      <c r="H68" s="13" t="e">
        <v>#N/A</v>
      </c>
      <c r="I68" s="13" t="s">
        <v>33</v>
      </c>
      <c r="J68" s="13"/>
      <c r="K68" s="13">
        <f t="shared" si="13"/>
        <v>0</v>
      </c>
      <c r="L68" s="13">
        <f t="shared" si="4"/>
        <v>0</v>
      </c>
      <c r="M68" s="13"/>
      <c r="N68" s="13"/>
      <c r="O68" s="13"/>
      <c r="P68" s="13">
        <f t="shared" si="5"/>
        <v>0</v>
      </c>
      <c r="Q68" s="15"/>
      <c r="R68" s="15"/>
      <c r="S68" s="13"/>
      <c r="T68" s="13" t="e">
        <f t="shared" si="6"/>
        <v>#DIV/0!</v>
      </c>
      <c r="U68" s="13" t="e">
        <f t="shared" si="7"/>
        <v>#DIV/0!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 t="s">
        <v>43</v>
      </c>
      <c r="AC68" s="13">
        <f t="shared" si="14"/>
        <v>0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110</v>
      </c>
      <c r="B69" s="1" t="s">
        <v>42</v>
      </c>
      <c r="C69" s="1"/>
      <c r="D69" s="1">
        <v>60</v>
      </c>
      <c r="E69" s="1">
        <v>60</v>
      </c>
      <c r="F69" s="1"/>
      <c r="G69" s="6">
        <v>0</v>
      </c>
      <c r="H69" s="1" t="e">
        <v>#N/A</v>
      </c>
      <c r="I69" s="1" t="s">
        <v>33</v>
      </c>
      <c r="J69" s="1">
        <v>63</v>
      </c>
      <c r="K69" s="1">
        <f t="shared" si="13"/>
        <v>-3</v>
      </c>
      <c r="L69" s="1">
        <f t="shared" si="4"/>
        <v>0</v>
      </c>
      <c r="M69" s="1">
        <v>60</v>
      </c>
      <c r="N69" s="1"/>
      <c r="O69" s="1"/>
      <c r="P69" s="1">
        <f t="shared" si="5"/>
        <v>0</v>
      </c>
      <c r="Q69" s="5"/>
      <c r="R69" s="5"/>
      <c r="S69" s="1"/>
      <c r="T69" s="1" t="e">
        <f t="shared" si="6"/>
        <v>#DIV/0!</v>
      </c>
      <c r="U69" s="1" t="e">
        <f t="shared" si="7"/>
        <v>#DIV/0!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/>
      <c r="AC69" s="1">
        <f t="shared" si="14"/>
        <v>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3" t="s">
        <v>111</v>
      </c>
      <c r="B70" s="13" t="s">
        <v>42</v>
      </c>
      <c r="C70" s="13"/>
      <c r="D70" s="13"/>
      <c r="E70" s="13"/>
      <c r="F70" s="13"/>
      <c r="G70" s="14">
        <v>0</v>
      </c>
      <c r="H70" s="13" t="e">
        <v>#N/A</v>
      </c>
      <c r="I70" s="13" t="s">
        <v>33</v>
      </c>
      <c r="J70" s="13"/>
      <c r="K70" s="13">
        <f t="shared" ref="K70:K101" si="18">E70-J70</f>
        <v>0</v>
      </c>
      <c r="L70" s="13">
        <f t="shared" si="4"/>
        <v>0</v>
      </c>
      <c r="M70" s="13"/>
      <c r="N70" s="13"/>
      <c r="O70" s="13"/>
      <c r="P70" s="13">
        <f t="shared" si="5"/>
        <v>0</v>
      </c>
      <c r="Q70" s="15"/>
      <c r="R70" s="15"/>
      <c r="S70" s="13"/>
      <c r="T70" s="13" t="e">
        <f t="shared" si="6"/>
        <v>#DIV/0!</v>
      </c>
      <c r="U70" s="13" t="e">
        <f t="shared" si="7"/>
        <v>#DIV/0!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 t="s">
        <v>43</v>
      </c>
      <c r="AC70" s="13">
        <f t="shared" ref="AC70:AC101" si="19">ROUND(Q70*G70,0)</f>
        <v>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112</v>
      </c>
      <c r="B71" s="1" t="s">
        <v>42</v>
      </c>
      <c r="C71" s="1">
        <v>91</v>
      </c>
      <c r="D71" s="1">
        <v>1202</v>
      </c>
      <c r="E71" s="1">
        <v>659</v>
      </c>
      <c r="F71" s="1">
        <v>580</v>
      </c>
      <c r="G71" s="6">
        <v>0.4</v>
      </c>
      <c r="H71" s="1">
        <v>40</v>
      </c>
      <c r="I71" s="1" t="s">
        <v>33</v>
      </c>
      <c r="J71" s="1">
        <v>684</v>
      </c>
      <c r="K71" s="1">
        <f t="shared" si="18"/>
        <v>-25</v>
      </c>
      <c r="L71" s="1">
        <f t="shared" ref="L71:L107" si="20">E71-M71</f>
        <v>269</v>
      </c>
      <c r="M71" s="1">
        <v>390</v>
      </c>
      <c r="N71" s="1">
        <v>100</v>
      </c>
      <c r="O71" s="1"/>
      <c r="P71" s="1">
        <f t="shared" ref="P71:P107" si="21">L71/5</f>
        <v>53.8</v>
      </c>
      <c r="Q71" s="5"/>
      <c r="R71" s="5"/>
      <c r="S71" s="1"/>
      <c r="T71" s="1">
        <f t="shared" ref="T71:T107" si="22">(F71+N71+O71+Q71)/P71</f>
        <v>12.639405204460967</v>
      </c>
      <c r="U71" s="1">
        <f t="shared" ref="U71:U107" si="23">(F71+N71+O71)/P71</f>
        <v>12.639405204460967</v>
      </c>
      <c r="V71" s="1">
        <v>65.8</v>
      </c>
      <c r="W71" s="1">
        <v>86.4</v>
      </c>
      <c r="X71" s="1">
        <v>85.2</v>
      </c>
      <c r="Y71" s="1">
        <v>78</v>
      </c>
      <c r="Z71" s="1">
        <v>64.599999999999994</v>
      </c>
      <c r="AA71" s="1">
        <v>64.2</v>
      </c>
      <c r="AB71" s="1"/>
      <c r="AC71" s="1">
        <f t="shared" si="19"/>
        <v>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3" t="s">
        <v>113</v>
      </c>
      <c r="B72" s="13" t="s">
        <v>32</v>
      </c>
      <c r="C72" s="13"/>
      <c r="D72" s="13"/>
      <c r="E72" s="13"/>
      <c r="F72" s="13"/>
      <c r="G72" s="14">
        <v>0</v>
      </c>
      <c r="H72" s="13" t="e">
        <v>#N/A</v>
      </c>
      <c r="I72" s="13" t="s">
        <v>33</v>
      </c>
      <c r="J72" s="13"/>
      <c r="K72" s="13">
        <f t="shared" si="18"/>
        <v>0</v>
      </c>
      <c r="L72" s="13">
        <f t="shared" si="20"/>
        <v>0</v>
      </c>
      <c r="M72" s="13"/>
      <c r="N72" s="13"/>
      <c r="O72" s="13"/>
      <c r="P72" s="13">
        <f t="shared" si="21"/>
        <v>0</v>
      </c>
      <c r="Q72" s="15"/>
      <c r="R72" s="15"/>
      <c r="S72" s="13"/>
      <c r="T72" s="13" t="e">
        <f t="shared" si="22"/>
        <v>#DIV/0!</v>
      </c>
      <c r="U72" s="13" t="e">
        <f t="shared" si="23"/>
        <v>#DIV/0!</v>
      </c>
      <c r="V72" s="13">
        <v>0</v>
      </c>
      <c r="W72" s="13">
        <v>0</v>
      </c>
      <c r="X72" s="13">
        <v>4.4596</v>
      </c>
      <c r="Y72" s="13">
        <v>4.7468000000000004</v>
      </c>
      <c r="Z72" s="13">
        <v>0.28720000000000001</v>
      </c>
      <c r="AA72" s="13">
        <v>0</v>
      </c>
      <c r="AB72" s="13" t="s">
        <v>37</v>
      </c>
      <c r="AC72" s="13">
        <f t="shared" si="19"/>
        <v>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114</v>
      </c>
      <c r="B73" s="1" t="s">
        <v>32</v>
      </c>
      <c r="C73" s="1">
        <v>48.374000000000002</v>
      </c>
      <c r="D73" s="1">
        <v>139.94399999999999</v>
      </c>
      <c r="E73" s="1">
        <v>102.432</v>
      </c>
      <c r="F73" s="1">
        <v>66.152000000000001</v>
      </c>
      <c r="G73" s="6">
        <v>1</v>
      </c>
      <c r="H73" s="1">
        <v>30</v>
      </c>
      <c r="I73" s="1" t="s">
        <v>33</v>
      </c>
      <c r="J73" s="1">
        <v>104.8</v>
      </c>
      <c r="K73" s="1">
        <f t="shared" si="18"/>
        <v>-2.367999999999995</v>
      </c>
      <c r="L73" s="1">
        <f t="shared" si="20"/>
        <v>102.432</v>
      </c>
      <c r="M73" s="1"/>
      <c r="N73" s="1">
        <v>130</v>
      </c>
      <c r="O73" s="1">
        <v>42.317000000000043</v>
      </c>
      <c r="P73" s="1">
        <f t="shared" si="21"/>
        <v>20.4864</v>
      </c>
      <c r="Q73" s="5"/>
      <c r="R73" s="5"/>
      <c r="S73" s="1"/>
      <c r="T73" s="1">
        <f t="shared" si="22"/>
        <v>11.640356529209622</v>
      </c>
      <c r="U73" s="1">
        <f t="shared" si="23"/>
        <v>11.640356529209622</v>
      </c>
      <c r="V73" s="1">
        <v>29.3094</v>
      </c>
      <c r="W73" s="1">
        <v>30.528600000000001</v>
      </c>
      <c r="X73" s="1">
        <v>26.605399999999999</v>
      </c>
      <c r="Y73" s="1">
        <v>25.100200000000001</v>
      </c>
      <c r="Z73" s="1">
        <v>21.290600000000001</v>
      </c>
      <c r="AA73" s="1">
        <v>22.291399999999999</v>
      </c>
      <c r="AB73" s="1"/>
      <c r="AC73" s="1">
        <f t="shared" si="19"/>
        <v>0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3" t="s">
        <v>115</v>
      </c>
      <c r="B74" s="13" t="s">
        <v>42</v>
      </c>
      <c r="C74" s="13"/>
      <c r="D74" s="13"/>
      <c r="E74" s="13"/>
      <c r="F74" s="13"/>
      <c r="G74" s="14">
        <v>0</v>
      </c>
      <c r="H74" s="13" t="e">
        <v>#N/A</v>
      </c>
      <c r="I74" s="13" t="s">
        <v>33</v>
      </c>
      <c r="J74" s="13"/>
      <c r="K74" s="13">
        <f t="shared" si="18"/>
        <v>0</v>
      </c>
      <c r="L74" s="13">
        <f t="shared" si="20"/>
        <v>0</v>
      </c>
      <c r="M74" s="13"/>
      <c r="N74" s="13"/>
      <c r="O74" s="13"/>
      <c r="P74" s="13">
        <f t="shared" si="21"/>
        <v>0</v>
      </c>
      <c r="Q74" s="15"/>
      <c r="R74" s="15"/>
      <c r="S74" s="13"/>
      <c r="T74" s="13" t="e">
        <f t="shared" si="22"/>
        <v>#DIV/0!</v>
      </c>
      <c r="U74" s="13" t="e">
        <f t="shared" si="23"/>
        <v>#DIV/0!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 t="s">
        <v>43</v>
      </c>
      <c r="AC74" s="13">
        <f t="shared" si="19"/>
        <v>0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116</v>
      </c>
      <c r="B75" s="1" t="s">
        <v>32</v>
      </c>
      <c r="C75" s="1">
        <v>54.234000000000002</v>
      </c>
      <c r="D75" s="1">
        <v>145.35599999999999</v>
      </c>
      <c r="E75" s="1">
        <v>71.856999999999999</v>
      </c>
      <c r="F75" s="1">
        <v>125.001</v>
      </c>
      <c r="G75" s="6">
        <v>1</v>
      </c>
      <c r="H75" s="1">
        <v>50</v>
      </c>
      <c r="I75" s="1" t="s">
        <v>33</v>
      </c>
      <c r="J75" s="1">
        <v>68.5</v>
      </c>
      <c r="K75" s="1">
        <f t="shared" si="18"/>
        <v>3.3569999999999993</v>
      </c>
      <c r="L75" s="1">
        <f t="shared" si="20"/>
        <v>71.856999999999999</v>
      </c>
      <c r="M75" s="1"/>
      <c r="N75" s="1">
        <v>42.537199999999977</v>
      </c>
      <c r="O75" s="1"/>
      <c r="P75" s="1">
        <f t="shared" si="21"/>
        <v>14.3714</v>
      </c>
      <c r="Q75" s="5"/>
      <c r="R75" s="5"/>
      <c r="S75" s="1"/>
      <c r="T75" s="1">
        <f t="shared" si="22"/>
        <v>11.657750810637793</v>
      </c>
      <c r="U75" s="1">
        <f t="shared" si="23"/>
        <v>11.657750810637793</v>
      </c>
      <c r="V75" s="1">
        <v>17.7972</v>
      </c>
      <c r="W75" s="1">
        <v>20.8596</v>
      </c>
      <c r="X75" s="1">
        <v>20.8322</v>
      </c>
      <c r="Y75" s="1">
        <v>18.750599999999999</v>
      </c>
      <c r="Z75" s="1">
        <v>16.887</v>
      </c>
      <c r="AA75" s="1">
        <v>18.614599999999999</v>
      </c>
      <c r="AB75" s="1"/>
      <c r="AC75" s="1">
        <f t="shared" si="19"/>
        <v>0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3" t="s">
        <v>117</v>
      </c>
      <c r="B76" s="13" t="s">
        <v>32</v>
      </c>
      <c r="C76" s="13">
        <v>17.600000000000001</v>
      </c>
      <c r="D76" s="13"/>
      <c r="E76" s="13">
        <v>17.573</v>
      </c>
      <c r="F76" s="13"/>
      <c r="G76" s="14">
        <v>0</v>
      </c>
      <c r="H76" s="13">
        <v>50</v>
      </c>
      <c r="I76" s="13" t="s">
        <v>33</v>
      </c>
      <c r="J76" s="13">
        <v>11.6</v>
      </c>
      <c r="K76" s="13">
        <f t="shared" si="18"/>
        <v>5.9730000000000008</v>
      </c>
      <c r="L76" s="13">
        <f t="shared" si="20"/>
        <v>17.573</v>
      </c>
      <c r="M76" s="13"/>
      <c r="N76" s="13"/>
      <c r="O76" s="13"/>
      <c r="P76" s="13">
        <f t="shared" si="21"/>
        <v>3.5146000000000002</v>
      </c>
      <c r="Q76" s="15"/>
      <c r="R76" s="15"/>
      <c r="S76" s="13"/>
      <c r="T76" s="13">
        <f t="shared" si="22"/>
        <v>0</v>
      </c>
      <c r="U76" s="13">
        <f t="shared" si="23"/>
        <v>0</v>
      </c>
      <c r="V76" s="13">
        <v>6.6831999999999994</v>
      </c>
      <c r="W76" s="13">
        <v>4.5182000000000002</v>
      </c>
      <c r="X76" s="13">
        <v>8.9938000000000002</v>
      </c>
      <c r="Y76" s="13">
        <v>8.9974000000000007</v>
      </c>
      <c r="Z76" s="13">
        <v>7.3954000000000004</v>
      </c>
      <c r="AA76" s="13">
        <v>7.3949999999999996</v>
      </c>
      <c r="AB76" s="13" t="s">
        <v>37</v>
      </c>
      <c r="AC76" s="13">
        <f t="shared" si="19"/>
        <v>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118</v>
      </c>
      <c r="B77" s="1" t="s">
        <v>42</v>
      </c>
      <c r="C77" s="1">
        <v>337</v>
      </c>
      <c r="D77" s="1">
        <v>2059</v>
      </c>
      <c r="E77" s="1">
        <v>1548</v>
      </c>
      <c r="F77" s="1">
        <v>746</v>
      </c>
      <c r="G77" s="6">
        <v>0.4</v>
      </c>
      <c r="H77" s="1">
        <v>40</v>
      </c>
      <c r="I77" s="1" t="s">
        <v>33</v>
      </c>
      <c r="J77" s="1">
        <v>1537</v>
      </c>
      <c r="K77" s="1">
        <f t="shared" si="18"/>
        <v>11</v>
      </c>
      <c r="L77" s="1">
        <f t="shared" si="20"/>
        <v>588</v>
      </c>
      <c r="M77" s="1">
        <v>960</v>
      </c>
      <c r="N77" s="1">
        <v>200</v>
      </c>
      <c r="O77" s="1">
        <v>146.19999999999999</v>
      </c>
      <c r="P77" s="1">
        <f t="shared" si="21"/>
        <v>117.6</v>
      </c>
      <c r="Q77" s="5">
        <f t="shared" ref="Q77:Q78" si="24">11*P77-O77-N77-F77</f>
        <v>201.39999999999986</v>
      </c>
      <c r="R77" s="5"/>
      <c r="S77" s="1"/>
      <c r="T77" s="1">
        <f t="shared" si="22"/>
        <v>11</v>
      </c>
      <c r="U77" s="1">
        <f t="shared" si="23"/>
        <v>9.2874149659863949</v>
      </c>
      <c r="V77" s="1">
        <v>128.19999999999999</v>
      </c>
      <c r="W77" s="1">
        <v>139.6</v>
      </c>
      <c r="X77" s="1">
        <v>124.6</v>
      </c>
      <c r="Y77" s="1">
        <v>111</v>
      </c>
      <c r="Z77" s="1">
        <v>115.8</v>
      </c>
      <c r="AA77" s="1">
        <v>122.4</v>
      </c>
      <c r="AB77" s="1"/>
      <c r="AC77" s="1">
        <f t="shared" si="19"/>
        <v>81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119</v>
      </c>
      <c r="B78" s="1" t="s">
        <v>42</v>
      </c>
      <c r="C78" s="1">
        <v>416</v>
      </c>
      <c r="D78" s="1">
        <v>1102</v>
      </c>
      <c r="E78" s="1">
        <v>996</v>
      </c>
      <c r="F78" s="1">
        <v>443</v>
      </c>
      <c r="G78" s="6">
        <v>0.4</v>
      </c>
      <c r="H78" s="1">
        <v>40</v>
      </c>
      <c r="I78" s="1" t="s">
        <v>33</v>
      </c>
      <c r="J78" s="1">
        <v>994</v>
      </c>
      <c r="K78" s="1">
        <f t="shared" si="18"/>
        <v>2</v>
      </c>
      <c r="L78" s="1">
        <f t="shared" si="20"/>
        <v>516</v>
      </c>
      <c r="M78" s="1">
        <v>480</v>
      </c>
      <c r="N78" s="1">
        <v>120</v>
      </c>
      <c r="O78" s="1">
        <v>279.5</v>
      </c>
      <c r="P78" s="1">
        <f t="shared" si="21"/>
        <v>103.2</v>
      </c>
      <c r="Q78" s="5">
        <f t="shared" si="24"/>
        <v>292.70000000000005</v>
      </c>
      <c r="R78" s="5"/>
      <c r="S78" s="1"/>
      <c r="T78" s="1">
        <f t="shared" si="22"/>
        <v>11</v>
      </c>
      <c r="U78" s="1">
        <f t="shared" si="23"/>
        <v>8.1637596899224807</v>
      </c>
      <c r="V78" s="1">
        <v>101.4</v>
      </c>
      <c r="W78" s="1">
        <v>102</v>
      </c>
      <c r="X78" s="1">
        <v>100</v>
      </c>
      <c r="Y78" s="1">
        <v>93</v>
      </c>
      <c r="Z78" s="1">
        <v>104.2</v>
      </c>
      <c r="AA78" s="1">
        <v>102.6</v>
      </c>
      <c r="AB78" s="1"/>
      <c r="AC78" s="1">
        <f t="shared" si="19"/>
        <v>117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3" t="s">
        <v>120</v>
      </c>
      <c r="B79" s="13" t="s">
        <v>42</v>
      </c>
      <c r="C79" s="13"/>
      <c r="D79" s="13"/>
      <c r="E79" s="13"/>
      <c r="F79" s="13"/>
      <c r="G79" s="14">
        <v>0</v>
      </c>
      <c r="H79" s="13" t="e">
        <v>#N/A</v>
      </c>
      <c r="I79" s="13" t="s">
        <v>33</v>
      </c>
      <c r="J79" s="13"/>
      <c r="K79" s="13">
        <f t="shared" si="18"/>
        <v>0</v>
      </c>
      <c r="L79" s="13">
        <f t="shared" si="20"/>
        <v>0</v>
      </c>
      <c r="M79" s="13"/>
      <c r="N79" s="13"/>
      <c r="O79" s="13"/>
      <c r="P79" s="13">
        <f t="shared" si="21"/>
        <v>0</v>
      </c>
      <c r="Q79" s="15"/>
      <c r="R79" s="15"/>
      <c r="S79" s="13"/>
      <c r="T79" s="13" t="e">
        <f t="shared" si="22"/>
        <v>#DIV/0!</v>
      </c>
      <c r="U79" s="13" t="e">
        <f t="shared" si="23"/>
        <v>#DIV/0!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 t="s">
        <v>43</v>
      </c>
      <c r="AC79" s="13">
        <f t="shared" si="19"/>
        <v>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0" t="s">
        <v>121</v>
      </c>
      <c r="B80" s="10" t="s">
        <v>32</v>
      </c>
      <c r="C80" s="10"/>
      <c r="D80" s="10"/>
      <c r="E80" s="10"/>
      <c r="F80" s="10"/>
      <c r="G80" s="11">
        <v>0</v>
      </c>
      <c r="H80" s="10">
        <v>40</v>
      </c>
      <c r="I80" s="10" t="s">
        <v>48</v>
      </c>
      <c r="J80" s="10"/>
      <c r="K80" s="10">
        <f t="shared" si="18"/>
        <v>0</v>
      </c>
      <c r="L80" s="10">
        <f t="shared" si="20"/>
        <v>0</v>
      </c>
      <c r="M80" s="10"/>
      <c r="N80" s="10"/>
      <c r="O80" s="10"/>
      <c r="P80" s="10">
        <f t="shared" si="21"/>
        <v>0</v>
      </c>
      <c r="Q80" s="12"/>
      <c r="R80" s="12"/>
      <c r="S80" s="10"/>
      <c r="T80" s="10" t="e">
        <f t="shared" si="22"/>
        <v>#DIV/0!</v>
      </c>
      <c r="U80" s="10" t="e">
        <f t="shared" si="23"/>
        <v>#DIV/0!</v>
      </c>
      <c r="V80" s="10">
        <v>-0.19700000000000001</v>
      </c>
      <c r="W80" s="10">
        <v>-0.79699999999999993</v>
      </c>
      <c r="X80" s="10">
        <v>4.2951999999999986</v>
      </c>
      <c r="Y80" s="10">
        <v>6.3524000000000003</v>
      </c>
      <c r="Z80" s="10">
        <v>7.6247999999999996</v>
      </c>
      <c r="AA80" s="10">
        <v>9.8002000000000002</v>
      </c>
      <c r="AB80" s="10" t="s">
        <v>37</v>
      </c>
      <c r="AC80" s="10">
        <f t="shared" si="19"/>
        <v>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122</v>
      </c>
      <c r="B81" s="1" t="s">
        <v>42</v>
      </c>
      <c r="C81" s="1">
        <v>158</v>
      </c>
      <c r="D81" s="1">
        <v>774</v>
      </c>
      <c r="E81" s="1">
        <v>492.57</v>
      </c>
      <c r="F81" s="1">
        <v>409.43</v>
      </c>
      <c r="G81" s="6">
        <v>0.4</v>
      </c>
      <c r="H81" s="1">
        <v>40</v>
      </c>
      <c r="I81" s="1" t="s">
        <v>33</v>
      </c>
      <c r="J81" s="1">
        <v>492</v>
      </c>
      <c r="K81" s="1">
        <f t="shared" si="18"/>
        <v>0.56999999999999318</v>
      </c>
      <c r="L81" s="1">
        <f t="shared" si="20"/>
        <v>252.57</v>
      </c>
      <c r="M81" s="1">
        <v>240</v>
      </c>
      <c r="N81" s="1">
        <v>160</v>
      </c>
      <c r="O81" s="1">
        <v>80.199999999999818</v>
      </c>
      <c r="P81" s="1">
        <f t="shared" si="21"/>
        <v>50.513999999999996</v>
      </c>
      <c r="Q81" s="5"/>
      <c r="R81" s="5"/>
      <c r="S81" s="1"/>
      <c r="T81" s="1">
        <f t="shared" si="22"/>
        <v>12.860395137981548</v>
      </c>
      <c r="U81" s="1">
        <f t="shared" si="23"/>
        <v>12.860395137981548</v>
      </c>
      <c r="V81" s="1">
        <v>70.8</v>
      </c>
      <c r="W81" s="1">
        <v>75.599999999999994</v>
      </c>
      <c r="X81" s="1">
        <v>64.2</v>
      </c>
      <c r="Y81" s="1">
        <v>68.8</v>
      </c>
      <c r="Z81" s="1">
        <v>65.400000000000006</v>
      </c>
      <c r="AA81" s="1">
        <v>62.4</v>
      </c>
      <c r="AB81" s="1"/>
      <c r="AC81" s="1">
        <f t="shared" si="19"/>
        <v>0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123</v>
      </c>
      <c r="B82" s="1" t="s">
        <v>32</v>
      </c>
      <c r="C82" s="1">
        <v>142.715</v>
      </c>
      <c r="D82" s="1">
        <v>449.10199999999998</v>
      </c>
      <c r="E82" s="1">
        <v>423.178</v>
      </c>
      <c r="F82" s="1">
        <v>138.904</v>
      </c>
      <c r="G82" s="6">
        <v>1</v>
      </c>
      <c r="H82" s="1">
        <v>40</v>
      </c>
      <c r="I82" s="1" t="s">
        <v>33</v>
      </c>
      <c r="J82" s="1">
        <v>415.58199999999999</v>
      </c>
      <c r="K82" s="1">
        <f t="shared" si="18"/>
        <v>7.5960000000000036</v>
      </c>
      <c r="L82" s="1">
        <f t="shared" si="20"/>
        <v>117.69599999999997</v>
      </c>
      <c r="M82" s="1">
        <v>305.48200000000003</v>
      </c>
      <c r="N82" s="1">
        <v>130</v>
      </c>
      <c r="O82" s="1">
        <v>10.347999999999979</v>
      </c>
      <c r="P82" s="1">
        <f t="shared" si="21"/>
        <v>23.539199999999994</v>
      </c>
      <c r="Q82" s="5"/>
      <c r="R82" s="5"/>
      <c r="S82" s="1"/>
      <c r="T82" s="1">
        <f t="shared" si="22"/>
        <v>11.863274877650898</v>
      </c>
      <c r="U82" s="1">
        <f t="shared" si="23"/>
        <v>11.863274877650898</v>
      </c>
      <c r="V82" s="1">
        <v>31.16</v>
      </c>
      <c r="W82" s="1">
        <v>34.905999999999999</v>
      </c>
      <c r="X82" s="1">
        <v>31.853000000000002</v>
      </c>
      <c r="Y82" s="1">
        <v>30.24059999999999</v>
      </c>
      <c r="Z82" s="1">
        <v>33.444400000000002</v>
      </c>
      <c r="AA82" s="1">
        <v>28.033799999999999</v>
      </c>
      <c r="AB82" s="1"/>
      <c r="AC82" s="1">
        <f t="shared" si="19"/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124</v>
      </c>
      <c r="B83" s="1" t="s">
        <v>32</v>
      </c>
      <c r="C83" s="1">
        <v>111.11</v>
      </c>
      <c r="D83" s="1">
        <v>538.05200000000002</v>
      </c>
      <c r="E83" s="1">
        <v>400.67399999999998</v>
      </c>
      <c r="F83" s="1">
        <v>232.749</v>
      </c>
      <c r="G83" s="6">
        <v>1</v>
      </c>
      <c r="H83" s="1">
        <v>40</v>
      </c>
      <c r="I83" s="1" t="s">
        <v>33</v>
      </c>
      <c r="J83" s="1">
        <v>397.01900000000001</v>
      </c>
      <c r="K83" s="1">
        <f t="shared" si="18"/>
        <v>3.6549999999999727</v>
      </c>
      <c r="L83" s="1">
        <f t="shared" si="20"/>
        <v>105.35499999999996</v>
      </c>
      <c r="M83" s="1">
        <v>295.31900000000002</v>
      </c>
      <c r="N83" s="1">
        <v>0</v>
      </c>
      <c r="O83" s="1"/>
      <c r="P83" s="1">
        <f t="shared" si="21"/>
        <v>21.070999999999991</v>
      </c>
      <c r="Q83" s="5"/>
      <c r="R83" s="5"/>
      <c r="S83" s="1"/>
      <c r="T83" s="1">
        <f t="shared" si="22"/>
        <v>11.045939917422054</v>
      </c>
      <c r="U83" s="1">
        <f t="shared" si="23"/>
        <v>11.045939917422054</v>
      </c>
      <c r="V83" s="1">
        <v>13.893800000000001</v>
      </c>
      <c r="W83" s="1">
        <v>16.009599999999999</v>
      </c>
      <c r="X83" s="1">
        <v>32.400599999999997</v>
      </c>
      <c r="Y83" s="1">
        <v>35.441400000000002</v>
      </c>
      <c r="Z83" s="1">
        <v>26.0656</v>
      </c>
      <c r="AA83" s="1">
        <v>19.0794</v>
      </c>
      <c r="AB83" s="1"/>
      <c r="AC83" s="1">
        <f t="shared" si="19"/>
        <v>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3" t="s">
        <v>125</v>
      </c>
      <c r="B84" s="13" t="s">
        <v>42</v>
      </c>
      <c r="C84" s="13"/>
      <c r="D84" s="13"/>
      <c r="E84" s="13"/>
      <c r="F84" s="13"/>
      <c r="G84" s="14">
        <v>0</v>
      </c>
      <c r="H84" s="13" t="e">
        <v>#N/A</v>
      </c>
      <c r="I84" s="13" t="s">
        <v>33</v>
      </c>
      <c r="J84" s="13"/>
      <c r="K84" s="13">
        <f t="shared" si="18"/>
        <v>0</v>
      </c>
      <c r="L84" s="13">
        <f t="shared" si="20"/>
        <v>0</v>
      </c>
      <c r="M84" s="13"/>
      <c r="N84" s="13"/>
      <c r="O84" s="13"/>
      <c r="P84" s="13">
        <f t="shared" si="21"/>
        <v>0</v>
      </c>
      <c r="Q84" s="15"/>
      <c r="R84" s="15"/>
      <c r="S84" s="13"/>
      <c r="T84" s="13" t="e">
        <f t="shared" si="22"/>
        <v>#DIV/0!</v>
      </c>
      <c r="U84" s="13" t="e">
        <f t="shared" si="23"/>
        <v>#DIV/0!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 t="s">
        <v>43</v>
      </c>
      <c r="AC84" s="13">
        <f t="shared" si="19"/>
        <v>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3" t="s">
        <v>126</v>
      </c>
      <c r="B85" s="13" t="s">
        <v>42</v>
      </c>
      <c r="C85" s="13"/>
      <c r="D85" s="13"/>
      <c r="E85" s="13"/>
      <c r="F85" s="13"/>
      <c r="G85" s="14">
        <v>0</v>
      </c>
      <c r="H85" s="13" t="e">
        <v>#N/A</v>
      </c>
      <c r="I85" s="13" t="s">
        <v>33</v>
      </c>
      <c r="J85" s="13"/>
      <c r="K85" s="13">
        <f t="shared" si="18"/>
        <v>0</v>
      </c>
      <c r="L85" s="13">
        <f t="shared" si="20"/>
        <v>0</v>
      </c>
      <c r="M85" s="13"/>
      <c r="N85" s="13"/>
      <c r="O85" s="13"/>
      <c r="P85" s="13">
        <f t="shared" si="21"/>
        <v>0</v>
      </c>
      <c r="Q85" s="15"/>
      <c r="R85" s="15"/>
      <c r="S85" s="13"/>
      <c r="T85" s="13" t="e">
        <f t="shared" si="22"/>
        <v>#DIV/0!</v>
      </c>
      <c r="U85" s="13" t="e">
        <f t="shared" si="23"/>
        <v>#DIV/0!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 t="s">
        <v>43</v>
      </c>
      <c r="AC85" s="13">
        <f t="shared" si="19"/>
        <v>0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3" t="s">
        <v>127</v>
      </c>
      <c r="B86" s="13" t="s">
        <v>42</v>
      </c>
      <c r="C86" s="13"/>
      <c r="D86" s="13"/>
      <c r="E86" s="13"/>
      <c r="F86" s="13"/>
      <c r="G86" s="14">
        <v>0</v>
      </c>
      <c r="H86" s="13" t="e">
        <v>#N/A</v>
      </c>
      <c r="I86" s="13" t="s">
        <v>33</v>
      </c>
      <c r="J86" s="13"/>
      <c r="K86" s="13">
        <f t="shared" si="18"/>
        <v>0</v>
      </c>
      <c r="L86" s="13">
        <f t="shared" si="20"/>
        <v>0</v>
      </c>
      <c r="M86" s="13"/>
      <c r="N86" s="13"/>
      <c r="O86" s="13"/>
      <c r="P86" s="13">
        <f t="shared" si="21"/>
        <v>0</v>
      </c>
      <c r="Q86" s="15"/>
      <c r="R86" s="15"/>
      <c r="S86" s="13"/>
      <c r="T86" s="13" t="e">
        <f t="shared" si="22"/>
        <v>#DIV/0!</v>
      </c>
      <c r="U86" s="13" t="e">
        <f t="shared" si="23"/>
        <v>#DIV/0!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 t="s">
        <v>43</v>
      </c>
      <c r="AC86" s="13">
        <f t="shared" si="19"/>
        <v>0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3" t="s">
        <v>128</v>
      </c>
      <c r="B87" s="13" t="s">
        <v>42</v>
      </c>
      <c r="C87" s="13"/>
      <c r="D87" s="13"/>
      <c r="E87" s="13"/>
      <c r="F87" s="13"/>
      <c r="G87" s="14">
        <v>0</v>
      </c>
      <c r="H87" s="13" t="e">
        <v>#N/A</v>
      </c>
      <c r="I87" s="13" t="s">
        <v>33</v>
      </c>
      <c r="J87" s="13"/>
      <c r="K87" s="13">
        <f t="shared" si="18"/>
        <v>0</v>
      </c>
      <c r="L87" s="13">
        <f t="shared" si="20"/>
        <v>0</v>
      </c>
      <c r="M87" s="13"/>
      <c r="N87" s="13"/>
      <c r="O87" s="13"/>
      <c r="P87" s="13">
        <f t="shared" si="21"/>
        <v>0</v>
      </c>
      <c r="Q87" s="15"/>
      <c r="R87" s="15"/>
      <c r="S87" s="13"/>
      <c r="T87" s="13" t="e">
        <f t="shared" si="22"/>
        <v>#DIV/0!</v>
      </c>
      <c r="U87" s="13" t="e">
        <f t="shared" si="23"/>
        <v>#DIV/0!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 t="s">
        <v>43</v>
      </c>
      <c r="AC87" s="13">
        <f t="shared" si="19"/>
        <v>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3" t="s">
        <v>129</v>
      </c>
      <c r="B88" s="13" t="s">
        <v>42</v>
      </c>
      <c r="C88" s="13"/>
      <c r="D88" s="13"/>
      <c r="E88" s="13"/>
      <c r="F88" s="13"/>
      <c r="G88" s="14">
        <v>0</v>
      </c>
      <c r="H88" s="13" t="e">
        <v>#N/A</v>
      </c>
      <c r="I88" s="13" t="s">
        <v>33</v>
      </c>
      <c r="J88" s="13"/>
      <c r="K88" s="13">
        <f t="shared" si="18"/>
        <v>0</v>
      </c>
      <c r="L88" s="13">
        <f t="shared" si="20"/>
        <v>0</v>
      </c>
      <c r="M88" s="13"/>
      <c r="N88" s="13"/>
      <c r="O88" s="13"/>
      <c r="P88" s="13">
        <f t="shared" si="21"/>
        <v>0</v>
      </c>
      <c r="Q88" s="15"/>
      <c r="R88" s="15"/>
      <c r="S88" s="13"/>
      <c r="T88" s="13" t="e">
        <f t="shared" si="22"/>
        <v>#DIV/0!</v>
      </c>
      <c r="U88" s="13" t="e">
        <f t="shared" si="23"/>
        <v>#DIV/0!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 t="s">
        <v>43</v>
      </c>
      <c r="AC88" s="13">
        <f t="shared" si="19"/>
        <v>0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3" t="s">
        <v>130</v>
      </c>
      <c r="B89" s="13" t="s">
        <v>42</v>
      </c>
      <c r="C89" s="13"/>
      <c r="D89" s="13"/>
      <c r="E89" s="13"/>
      <c r="F89" s="13"/>
      <c r="G89" s="14">
        <v>0</v>
      </c>
      <c r="H89" s="13" t="e">
        <v>#N/A</v>
      </c>
      <c r="I89" s="13" t="s">
        <v>33</v>
      </c>
      <c r="J89" s="13"/>
      <c r="K89" s="13">
        <f t="shared" si="18"/>
        <v>0</v>
      </c>
      <c r="L89" s="13">
        <f t="shared" si="20"/>
        <v>0</v>
      </c>
      <c r="M89" s="13"/>
      <c r="N89" s="13"/>
      <c r="O89" s="13"/>
      <c r="P89" s="13">
        <f t="shared" si="21"/>
        <v>0</v>
      </c>
      <c r="Q89" s="15"/>
      <c r="R89" s="15"/>
      <c r="S89" s="13"/>
      <c r="T89" s="13" t="e">
        <f t="shared" si="22"/>
        <v>#DIV/0!</v>
      </c>
      <c r="U89" s="13" t="e">
        <f t="shared" si="23"/>
        <v>#DIV/0!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 t="s">
        <v>43</v>
      </c>
      <c r="AC89" s="13">
        <f t="shared" si="19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3" t="s">
        <v>131</v>
      </c>
      <c r="B90" s="13" t="s">
        <v>42</v>
      </c>
      <c r="C90" s="13"/>
      <c r="D90" s="13"/>
      <c r="E90" s="13"/>
      <c r="F90" s="13"/>
      <c r="G90" s="14">
        <v>0</v>
      </c>
      <c r="H90" s="13" t="e">
        <v>#N/A</v>
      </c>
      <c r="I90" s="13" t="s">
        <v>33</v>
      </c>
      <c r="J90" s="13"/>
      <c r="K90" s="13">
        <f t="shared" si="18"/>
        <v>0</v>
      </c>
      <c r="L90" s="13">
        <f t="shared" si="20"/>
        <v>0</v>
      </c>
      <c r="M90" s="13"/>
      <c r="N90" s="13"/>
      <c r="O90" s="13"/>
      <c r="P90" s="13">
        <f t="shared" si="21"/>
        <v>0</v>
      </c>
      <c r="Q90" s="15"/>
      <c r="R90" s="15"/>
      <c r="S90" s="13"/>
      <c r="T90" s="13" t="e">
        <f t="shared" si="22"/>
        <v>#DIV/0!</v>
      </c>
      <c r="U90" s="13" t="e">
        <f t="shared" si="23"/>
        <v>#DIV/0!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 t="s">
        <v>43</v>
      </c>
      <c r="AC90" s="13">
        <f t="shared" si="19"/>
        <v>0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3" t="s">
        <v>132</v>
      </c>
      <c r="B91" s="13" t="s">
        <v>32</v>
      </c>
      <c r="C91" s="13"/>
      <c r="D91" s="13"/>
      <c r="E91" s="13"/>
      <c r="F91" s="13"/>
      <c r="G91" s="14">
        <v>0</v>
      </c>
      <c r="H91" s="13" t="e">
        <v>#N/A</v>
      </c>
      <c r="I91" s="13" t="s">
        <v>33</v>
      </c>
      <c r="J91" s="13"/>
      <c r="K91" s="13">
        <f t="shared" si="18"/>
        <v>0</v>
      </c>
      <c r="L91" s="13">
        <f t="shared" si="20"/>
        <v>0</v>
      </c>
      <c r="M91" s="13"/>
      <c r="N91" s="13"/>
      <c r="O91" s="13"/>
      <c r="P91" s="13">
        <f t="shared" si="21"/>
        <v>0</v>
      </c>
      <c r="Q91" s="15"/>
      <c r="R91" s="15"/>
      <c r="S91" s="13"/>
      <c r="T91" s="13" t="e">
        <f t="shared" si="22"/>
        <v>#DIV/0!</v>
      </c>
      <c r="U91" s="13" t="e">
        <f t="shared" si="23"/>
        <v>#DIV/0!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 t="s">
        <v>43</v>
      </c>
      <c r="AC91" s="13">
        <f t="shared" si="19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3" t="s">
        <v>133</v>
      </c>
      <c r="B92" s="13" t="s">
        <v>32</v>
      </c>
      <c r="C92" s="13"/>
      <c r="D92" s="13">
        <v>303.226</v>
      </c>
      <c r="E92" s="13">
        <v>303.226</v>
      </c>
      <c r="F92" s="13"/>
      <c r="G92" s="14">
        <v>0</v>
      </c>
      <c r="H92" s="13" t="e">
        <v>#N/A</v>
      </c>
      <c r="I92" s="13" t="s">
        <v>33</v>
      </c>
      <c r="J92" s="13">
        <v>304.82600000000002</v>
      </c>
      <c r="K92" s="13">
        <f t="shared" si="18"/>
        <v>-1.6000000000000227</v>
      </c>
      <c r="L92" s="13">
        <f t="shared" si="20"/>
        <v>0</v>
      </c>
      <c r="M92" s="13">
        <v>303.226</v>
      </c>
      <c r="N92" s="13"/>
      <c r="O92" s="13"/>
      <c r="P92" s="13">
        <f t="shared" si="21"/>
        <v>0</v>
      </c>
      <c r="Q92" s="15"/>
      <c r="R92" s="15"/>
      <c r="S92" s="13"/>
      <c r="T92" s="13" t="e">
        <f t="shared" si="22"/>
        <v>#DIV/0!</v>
      </c>
      <c r="U92" s="13" t="e">
        <f t="shared" si="23"/>
        <v>#DIV/0!</v>
      </c>
      <c r="V92" s="13">
        <v>0</v>
      </c>
      <c r="W92" s="13">
        <v>0</v>
      </c>
      <c r="X92" s="13">
        <v>3.0808</v>
      </c>
      <c r="Y92" s="13">
        <v>4.0515999999999996</v>
      </c>
      <c r="Z92" s="13">
        <v>0.97080000000000266</v>
      </c>
      <c r="AA92" s="13">
        <v>0</v>
      </c>
      <c r="AB92" s="13" t="s">
        <v>37</v>
      </c>
      <c r="AC92" s="13">
        <f t="shared" si="19"/>
        <v>0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134</v>
      </c>
      <c r="B93" s="1" t="s">
        <v>32</v>
      </c>
      <c r="C93" s="1"/>
      <c r="D93" s="1">
        <v>129.72999999999999</v>
      </c>
      <c r="E93" s="1">
        <v>129.72999999999999</v>
      </c>
      <c r="F93" s="1"/>
      <c r="G93" s="6">
        <v>0</v>
      </c>
      <c r="H93" s="1" t="e">
        <v>#N/A</v>
      </c>
      <c r="I93" s="1" t="s">
        <v>33</v>
      </c>
      <c r="J93" s="1">
        <v>129.72999999999999</v>
      </c>
      <c r="K93" s="1">
        <f t="shared" si="18"/>
        <v>0</v>
      </c>
      <c r="L93" s="1">
        <f t="shared" si="20"/>
        <v>0</v>
      </c>
      <c r="M93" s="1">
        <v>129.72999999999999</v>
      </c>
      <c r="N93" s="1"/>
      <c r="O93" s="1"/>
      <c r="P93" s="1">
        <f t="shared" si="21"/>
        <v>0</v>
      </c>
      <c r="Q93" s="5"/>
      <c r="R93" s="5"/>
      <c r="S93" s="1"/>
      <c r="T93" s="1" t="e">
        <f t="shared" si="22"/>
        <v>#DIV/0!</v>
      </c>
      <c r="U93" s="1" t="e">
        <f t="shared" si="23"/>
        <v>#DIV/0!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/>
      <c r="AC93" s="1">
        <f t="shared" si="19"/>
        <v>0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3" t="s">
        <v>135</v>
      </c>
      <c r="B94" s="13" t="s">
        <v>42</v>
      </c>
      <c r="C94" s="13"/>
      <c r="D94" s="13"/>
      <c r="E94" s="13"/>
      <c r="F94" s="13"/>
      <c r="G94" s="14">
        <v>0</v>
      </c>
      <c r="H94" s="13" t="e">
        <v>#N/A</v>
      </c>
      <c r="I94" s="13" t="s">
        <v>33</v>
      </c>
      <c r="J94" s="13"/>
      <c r="K94" s="13">
        <f t="shared" si="18"/>
        <v>0</v>
      </c>
      <c r="L94" s="13">
        <f t="shared" si="20"/>
        <v>0</v>
      </c>
      <c r="M94" s="13"/>
      <c r="N94" s="13"/>
      <c r="O94" s="13"/>
      <c r="P94" s="13">
        <f t="shared" si="21"/>
        <v>0</v>
      </c>
      <c r="Q94" s="15"/>
      <c r="R94" s="15"/>
      <c r="S94" s="13"/>
      <c r="T94" s="13" t="e">
        <f t="shared" si="22"/>
        <v>#DIV/0!</v>
      </c>
      <c r="U94" s="13" t="e">
        <f t="shared" si="23"/>
        <v>#DIV/0!</v>
      </c>
      <c r="V94" s="13">
        <v>0.2</v>
      </c>
      <c r="W94" s="13">
        <v>0.2</v>
      </c>
      <c r="X94" s="13">
        <v>5.4</v>
      </c>
      <c r="Y94" s="13">
        <v>6.6</v>
      </c>
      <c r="Z94" s="13">
        <v>1.2</v>
      </c>
      <c r="AA94" s="13">
        <v>0</v>
      </c>
      <c r="AB94" s="13" t="s">
        <v>37</v>
      </c>
      <c r="AC94" s="13">
        <f t="shared" si="19"/>
        <v>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136</v>
      </c>
      <c r="B95" s="1" t="s">
        <v>42</v>
      </c>
      <c r="C95" s="1">
        <v>94</v>
      </c>
      <c r="D95" s="1">
        <v>138</v>
      </c>
      <c r="E95" s="1">
        <v>97</v>
      </c>
      <c r="F95" s="1">
        <v>131</v>
      </c>
      <c r="G95" s="6">
        <v>0.35</v>
      </c>
      <c r="H95" s="1">
        <v>45</v>
      </c>
      <c r="I95" s="1" t="s">
        <v>33</v>
      </c>
      <c r="J95" s="1">
        <v>99</v>
      </c>
      <c r="K95" s="1">
        <f t="shared" si="18"/>
        <v>-2</v>
      </c>
      <c r="L95" s="1">
        <f t="shared" si="20"/>
        <v>97</v>
      </c>
      <c r="M95" s="1"/>
      <c r="N95" s="1">
        <v>0</v>
      </c>
      <c r="O95" s="1"/>
      <c r="P95" s="1">
        <f t="shared" si="21"/>
        <v>19.399999999999999</v>
      </c>
      <c r="Q95" s="5">
        <f>11*P95-O95-N95-F95</f>
        <v>82.399999999999977</v>
      </c>
      <c r="R95" s="5"/>
      <c r="S95" s="1"/>
      <c r="T95" s="1">
        <f t="shared" si="22"/>
        <v>11</v>
      </c>
      <c r="U95" s="1">
        <f t="shared" si="23"/>
        <v>6.7525773195876297</v>
      </c>
      <c r="V95" s="1">
        <v>9</v>
      </c>
      <c r="W95" s="1">
        <v>12.6</v>
      </c>
      <c r="X95" s="1">
        <v>21</v>
      </c>
      <c r="Y95" s="1">
        <v>22.6</v>
      </c>
      <c r="Z95" s="1">
        <v>19</v>
      </c>
      <c r="AA95" s="1">
        <v>10.6</v>
      </c>
      <c r="AB95" s="1" t="s">
        <v>137</v>
      </c>
      <c r="AC95" s="1">
        <f t="shared" si="19"/>
        <v>29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0" t="s">
        <v>138</v>
      </c>
      <c r="B96" s="10" t="s">
        <v>32</v>
      </c>
      <c r="C96" s="10"/>
      <c r="D96" s="10">
        <v>304.63799999999998</v>
      </c>
      <c r="E96" s="10">
        <v>304.63799999999998</v>
      </c>
      <c r="F96" s="10"/>
      <c r="G96" s="11">
        <v>0</v>
      </c>
      <c r="H96" s="10" t="e">
        <v>#N/A</v>
      </c>
      <c r="I96" s="10" t="s">
        <v>48</v>
      </c>
      <c r="J96" s="10">
        <v>306.238</v>
      </c>
      <c r="K96" s="10">
        <f t="shared" si="18"/>
        <v>-1.6000000000000227</v>
      </c>
      <c r="L96" s="10">
        <f t="shared" si="20"/>
        <v>0</v>
      </c>
      <c r="M96" s="10">
        <v>304.63799999999998</v>
      </c>
      <c r="N96" s="10"/>
      <c r="O96" s="10"/>
      <c r="P96" s="10">
        <f t="shared" si="21"/>
        <v>0</v>
      </c>
      <c r="Q96" s="12"/>
      <c r="R96" s="12"/>
      <c r="S96" s="10"/>
      <c r="T96" s="10" t="e">
        <f t="shared" si="22"/>
        <v>#DIV/0!</v>
      </c>
      <c r="U96" s="10" t="e">
        <f t="shared" si="23"/>
        <v>#DIV/0!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/>
      <c r="AC96" s="10">
        <f t="shared" si="19"/>
        <v>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0" t="s">
        <v>139</v>
      </c>
      <c r="B97" s="10" t="s">
        <v>32</v>
      </c>
      <c r="C97" s="10"/>
      <c r="D97" s="10">
        <v>34.430999999999997</v>
      </c>
      <c r="E97" s="10">
        <v>34.430999999999997</v>
      </c>
      <c r="F97" s="10"/>
      <c r="G97" s="11">
        <v>0</v>
      </c>
      <c r="H97" s="10" t="e">
        <v>#N/A</v>
      </c>
      <c r="I97" s="10" t="s">
        <v>48</v>
      </c>
      <c r="J97" s="10">
        <v>34.430999999999997</v>
      </c>
      <c r="K97" s="10">
        <f t="shared" si="18"/>
        <v>0</v>
      </c>
      <c r="L97" s="10">
        <f t="shared" si="20"/>
        <v>0</v>
      </c>
      <c r="M97" s="10">
        <v>34.430999999999997</v>
      </c>
      <c r="N97" s="10"/>
      <c r="O97" s="10"/>
      <c r="P97" s="10">
        <f t="shared" si="21"/>
        <v>0</v>
      </c>
      <c r="Q97" s="12"/>
      <c r="R97" s="12"/>
      <c r="S97" s="10"/>
      <c r="T97" s="10" t="e">
        <f t="shared" si="22"/>
        <v>#DIV/0!</v>
      </c>
      <c r="U97" s="10" t="e">
        <f t="shared" si="23"/>
        <v>#DIV/0!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/>
      <c r="AC97" s="10">
        <f t="shared" si="19"/>
        <v>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0" t="s">
        <v>140</v>
      </c>
      <c r="B98" s="10" t="s">
        <v>42</v>
      </c>
      <c r="C98" s="10"/>
      <c r="D98" s="10">
        <v>84</v>
      </c>
      <c r="E98" s="10">
        <v>84</v>
      </c>
      <c r="F98" s="10"/>
      <c r="G98" s="11">
        <v>0</v>
      </c>
      <c r="H98" s="10" t="e">
        <v>#N/A</v>
      </c>
      <c r="I98" s="10" t="s">
        <v>48</v>
      </c>
      <c r="J98" s="10">
        <v>88</v>
      </c>
      <c r="K98" s="10">
        <f t="shared" si="18"/>
        <v>-4</v>
      </c>
      <c r="L98" s="10">
        <f t="shared" si="20"/>
        <v>0</v>
      </c>
      <c r="M98" s="10">
        <v>84</v>
      </c>
      <c r="N98" s="10"/>
      <c r="O98" s="10"/>
      <c r="P98" s="10">
        <f t="shared" si="21"/>
        <v>0</v>
      </c>
      <c r="Q98" s="12"/>
      <c r="R98" s="12"/>
      <c r="S98" s="10"/>
      <c r="T98" s="10" t="e">
        <f t="shared" si="22"/>
        <v>#DIV/0!</v>
      </c>
      <c r="U98" s="10" t="e">
        <f t="shared" si="23"/>
        <v>#DIV/0!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/>
      <c r="AC98" s="10">
        <f t="shared" si="19"/>
        <v>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 t="s">
        <v>141</v>
      </c>
      <c r="B99" s="1" t="s">
        <v>42</v>
      </c>
      <c r="C99" s="1"/>
      <c r="D99" s="1">
        <v>240</v>
      </c>
      <c r="E99" s="1">
        <v>240</v>
      </c>
      <c r="F99" s="1"/>
      <c r="G99" s="6">
        <v>0</v>
      </c>
      <c r="H99" s="1" t="e">
        <v>#N/A</v>
      </c>
      <c r="I99" s="1" t="s">
        <v>33</v>
      </c>
      <c r="J99" s="1">
        <v>241</v>
      </c>
      <c r="K99" s="1">
        <f t="shared" si="18"/>
        <v>-1</v>
      </c>
      <c r="L99" s="1">
        <f t="shared" si="20"/>
        <v>0</v>
      </c>
      <c r="M99" s="1">
        <v>240</v>
      </c>
      <c r="N99" s="1"/>
      <c r="O99" s="1"/>
      <c r="P99" s="1">
        <f t="shared" si="21"/>
        <v>0</v>
      </c>
      <c r="Q99" s="5"/>
      <c r="R99" s="5"/>
      <c r="S99" s="1"/>
      <c r="T99" s="1" t="e">
        <f t="shared" si="22"/>
        <v>#DIV/0!</v>
      </c>
      <c r="U99" s="1" t="e">
        <f t="shared" si="23"/>
        <v>#DIV/0!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/>
      <c r="AC99" s="1">
        <f t="shared" si="19"/>
        <v>0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3" t="s">
        <v>142</v>
      </c>
      <c r="B100" s="13" t="s">
        <v>32</v>
      </c>
      <c r="C100" s="13">
        <v>2.7959999999999998</v>
      </c>
      <c r="D100" s="13"/>
      <c r="E100" s="13">
        <v>2.786</v>
      </c>
      <c r="F100" s="13">
        <v>0.01</v>
      </c>
      <c r="G100" s="14">
        <v>0</v>
      </c>
      <c r="H100" s="13">
        <v>50</v>
      </c>
      <c r="I100" s="13" t="s">
        <v>33</v>
      </c>
      <c r="J100" s="13">
        <v>2.7</v>
      </c>
      <c r="K100" s="13">
        <f t="shared" si="18"/>
        <v>8.5999999999999854E-2</v>
      </c>
      <c r="L100" s="13">
        <f t="shared" si="20"/>
        <v>2.786</v>
      </c>
      <c r="M100" s="13"/>
      <c r="N100" s="13"/>
      <c r="O100" s="13"/>
      <c r="P100" s="13">
        <f t="shared" si="21"/>
        <v>0.55720000000000003</v>
      </c>
      <c r="Q100" s="15"/>
      <c r="R100" s="15"/>
      <c r="S100" s="13"/>
      <c r="T100" s="13">
        <f t="shared" si="22"/>
        <v>1.7946877243359655E-2</v>
      </c>
      <c r="U100" s="13">
        <f t="shared" si="23"/>
        <v>1.7946877243359655E-2</v>
      </c>
      <c r="V100" s="13">
        <v>1.1180000000000001</v>
      </c>
      <c r="W100" s="13">
        <v>1.1180000000000001</v>
      </c>
      <c r="X100" s="13">
        <v>1.6808000000000001</v>
      </c>
      <c r="Y100" s="13">
        <v>1.9652000000000001</v>
      </c>
      <c r="Z100" s="13">
        <v>1.6828000000000001</v>
      </c>
      <c r="AA100" s="13">
        <v>1.3984000000000001</v>
      </c>
      <c r="AB100" s="13" t="s">
        <v>37</v>
      </c>
      <c r="AC100" s="13">
        <f t="shared" si="19"/>
        <v>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 t="s">
        <v>143</v>
      </c>
      <c r="B101" s="1" t="s">
        <v>32</v>
      </c>
      <c r="C101" s="1"/>
      <c r="D101" s="1">
        <v>37.584000000000003</v>
      </c>
      <c r="E101" s="1">
        <v>37.584000000000003</v>
      </c>
      <c r="F101" s="1"/>
      <c r="G101" s="6">
        <v>1</v>
      </c>
      <c r="H101" s="1" t="e">
        <v>#N/A</v>
      </c>
      <c r="I101" s="1" t="s">
        <v>33</v>
      </c>
      <c r="J101" s="1">
        <v>38.299999999999997</v>
      </c>
      <c r="K101" s="1">
        <f t="shared" si="18"/>
        <v>-0.71599999999999397</v>
      </c>
      <c r="L101" s="1">
        <f t="shared" si="20"/>
        <v>37.584000000000003</v>
      </c>
      <c r="M101" s="1"/>
      <c r="N101" s="1">
        <v>0</v>
      </c>
      <c r="O101" s="1"/>
      <c r="P101" s="1">
        <f t="shared" si="21"/>
        <v>7.5168000000000008</v>
      </c>
      <c r="Q101" s="5">
        <f>7*P101-O101-N101-F101</f>
        <v>52.617600000000003</v>
      </c>
      <c r="R101" s="5"/>
      <c r="S101" s="1"/>
      <c r="T101" s="1">
        <f t="shared" si="22"/>
        <v>7</v>
      </c>
      <c r="U101" s="1">
        <f t="shared" si="23"/>
        <v>0</v>
      </c>
      <c r="V101" s="1">
        <v>0</v>
      </c>
      <c r="W101" s="1">
        <v>0.28960000000000002</v>
      </c>
      <c r="X101" s="1">
        <v>2.0247999999999999</v>
      </c>
      <c r="Y101" s="1">
        <v>2.6008</v>
      </c>
      <c r="Z101" s="1">
        <v>9.8431999999999995</v>
      </c>
      <c r="AA101" s="1">
        <v>8.9775999999999989</v>
      </c>
      <c r="AB101" s="1" t="s">
        <v>144</v>
      </c>
      <c r="AC101" s="1">
        <f t="shared" si="19"/>
        <v>53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 t="s">
        <v>145</v>
      </c>
      <c r="B102" s="1" t="s">
        <v>32</v>
      </c>
      <c r="C102" s="1">
        <v>104.785</v>
      </c>
      <c r="D102" s="1">
        <v>100.04300000000001</v>
      </c>
      <c r="E102" s="1">
        <v>130.29400000000001</v>
      </c>
      <c r="F102" s="1">
        <v>67.244</v>
      </c>
      <c r="G102" s="6">
        <v>1</v>
      </c>
      <c r="H102" s="1" t="e">
        <v>#N/A</v>
      </c>
      <c r="I102" s="1" t="s">
        <v>33</v>
      </c>
      <c r="J102" s="1">
        <v>117.9</v>
      </c>
      <c r="K102" s="1">
        <f t="shared" ref="K102:K107" si="25">E102-J102</f>
        <v>12.394000000000005</v>
      </c>
      <c r="L102" s="1">
        <f t="shared" si="20"/>
        <v>130.29400000000001</v>
      </c>
      <c r="M102" s="1"/>
      <c r="N102" s="1">
        <v>0</v>
      </c>
      <c r="O102" s="1"/>
      <c r="P102" s="1">
        <f t="shared" si="21"/>
        <v>26.058800000000002</v>
      </c>
      <c r="Q102" s="5">
        <f>10*P102-O102-N102-F102</f>
        <v>193.34400000000002</v>
      </c>
      <c r="R102" s="5"/>
      <c r="S102" s="1"/>
      <c r="T102" s="1">
        <f t="shared" si="22"/>
        <v>10</v>
      </c>
      <c r="U102" s="1">
        <f t="shared" si="23"/>
        <v>2.5804718559565289</v>
      </c>
      <c r="V102" s="1">
        <v>5.5048000000000004</v>
      </c>
      <c r="W102" s="1">
        <v>2.6063999999999998</v>
      </c>
      <c r="X102" s="1">
        <v>6.0301999999999998</v>
      </c>
      <c r="Y102" s="1">
        <v>5.1698000000000004</v>
      </c>
      <c r="Z102" s="1">
        <v>7.7797999999999998</v>
      </c>
      <c r="AA102" s="1">
        <v>7.4917999999999996</v>
      </c>
      <c r="AB102" s="1" t="s">
        <v>144</v>
      </c>
      <c r="AC102" s="1">
        <f t="shared" ref="AC102:AC107" si="26">ROUND(Q102*G102,0)</f>
        <v>193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 t="s">
        <v>146</v>
      </c>
      <c r="B103" s="1" t="s">
        <v>32</v>
      </c>
      <c r="C103" s="1">
        <v>69.655000000000001</v>
      </c>
      <c r="D103" s="1"/>
      <c r="E103" s="1">
        <v>57.997999999999998</v>
      </c>
      <c r="F103" s="1"/>
      <c r="G103" s="6">
        <v>0</v>
      </c>
      <c r="H103" s="1" t="e">
        <v>#N/A</v>
      </c>
      <c r="I103" s="1" t="s">
        <v>33</v>
      </c>
      <c r="J103" s="1">
        <v>53.8</v>
      </c>
      <c r="K103" s="1">
        <f t="shared" si="25"/>
        <v>4.1980000000000004</v>
      </c>
      <c r="L103" s="1">
        <f t="shared" si="20"/>
        <v>57.997999999999998</v>
      </c>
      <c r="M103" s="1"/>
      <c r="N103" s="1"/>
      <c r="O103" s="1"/>
      <c r="P103" s="1">
        <f t="shared" si="21"/>
        <v>11.599599999999999</v>
      </c>
      <c r="Q103" s="5"/>
      <c r="R103" s="5"/>
      <c r="S103" s="1"/>
      <c r="T103" s="1">
        <f t="shared" si="22"/>
        <v>0</v>
      </c>
      <c r="U103" s="1">
        <f t="shared" si="23"/>
        <v>0</v>
      </c>
      <c r="V103" s="1">
        <v>6.0936000000000003</v>
      </c>
      <c r="W103" s="1">
        <v>2.5952000000000002</v>
      </c>
      <c r="X103" s="1">
        <v>4.2252000000000001</v>
      </c>
      <c r="Y103" s="1">
        <v>3.3723999999999998</v>
      </c>
      <c r="Z103" s="1">
        <v>9.2408000000000001</v>
      </c>
      <c r="AA103" s="1">
        <v>8.9524000000000008</v>
      </c>
      <c r="AB103" s="1"/>
      <c r="AC103" s="1">
        <f t="shared" si="26"/>
        <v>0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 t="s">
        <v>147</v>
      </c>
      <c r="B104" s="1" t="s">
        <v>42</v>
      </c>
      <c r="C104" s="1"/>
      <c r="D104" s="1">
        <v>40</v>
      </c>
      <c r="E104" s="1">
        <v>40</v>
      </c>
      <c r="F104" s="1"/>
      <c r="G104" s="6">
        <v>0.4</v>
      </c>
      <c r="H104" s="1" t="e">
        <v>#N/A</v>
      </c>
      <c r="I104" s="1" t="s">
        <v>33</v>
      </c>
      <c r="J104" s="1">
        <v>46</v>
      </c>
      <c r="K104" s="1">
        <f t="shared" si="25"/>
        <v>-6</v>
      </c>
      <c r="L104" s="1">
        <f t="shared" si="20"/>
        <v>40</v>
      </c>
      <c r="M104" s="1"/>
      <c r="N104" s="1">
        <v>0</v>
      </c>
      <c r="O104" s="1"/>
      <c r="P104" s="1">
        <f t="shared" si="21"/>
        <v>8</v>
      </c>
      <c r="Q104" s="5">
        <f>7*P104-O104-N104-F104</f>
        <v>56</v>
      </c>
      <c r="R104" s="5"/>
      <c r="S104" s="1"/>
      <c r="T104" s="1">
        <f t="shared" si="22"/>
        <v>7</v>
      </c>
      <c r="U104" s="1">
        <f t="shared" si="23"/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 t="s">
        <v>148</v>
      </c>
      <c r="AC104" s="1">
        <f t="shared" si="26"/>
        <v>22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0" t="s">
        <v>149</v>
      </c>
      <c r="B105" s="10" t="s">
        <v>32</v>
      </c>
      <c r="C105" s="10">
        <v>92.34</v>
      </c>
      <c r="D105" s="10">
        <v>0.98799999999999999</v>
      </c>
      <c r="E105" s="10">
        <v>21.63</v>
      </c>
      <c r="F105" s="10">
        <v>71.697999999999993</v>
      </c>
      <c r="G105" s="11">
        <v>0</v>
      </c>
      <c r="H105" s="10" t="e">
        <v>#N/A</v>
      </c>
      <c r="I105" s="10" t="s">
        <v>48</v>
      </c>
      <c r="J105" s="10">
        <v>19.8</v>
      </c>
      <c r="K105" s="10">
        <f t="shared" si="25"/>
        <v>1.8299999999999983</v>
      </c>
      <c r="L105" s="10">
        <f t="shared" si="20"/>
        <v>21.63</v>
      </c>
      <c r="M105" s="10"/>
      <c r="N105" s="10"/>
      <c r="O105" s="10"/>
      <c r="P105" s="10">
        <f t="shared" si="21"/>
        <v>4.3259999999999996</v>
      </c>
      <c r="Q105" s="12"/>
      <c r="R105" s="12"/>
      <c r="S105" s="10"/>
      <c r="T105" s="10">
        <f t="shared" si="22"/>
        <v>16.573740175681923</v>
      </c>
      <c r="U105" s="10">
        <f t="shared" si="23"/>
        <v>16.573740175681923</v>
      </c>
      <c r="V105" s="10">
        <v>1.7243999999999999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 t="s">
        <v>150</v>
      </c>
      <c r="AC105" s="10">
        <f t="shared" si="26"/>
        <v>0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6" t="s">
        <v>154</v>
      </c>
      <c r="B106" s="1" t="s">
        <v>42</v>
      </c>
      <c r="C106" s="1"/>
      <c r="D106" s="1"/>
      <c r="E106" s="1"/>
      <c r="F106" s="1"/>
      <c r="G106" s="6">
        <v>0.4</v>
      </c>
      <c r="H106" s="1" t="e">
        <v>#N/A</v>
      </c>
      <c r="I106" s="1" t="s">
        <v>33</v>
      </c>
      <c r="J106" s="1"/>
      <c r="K106" s="1">
        <f t="shared" si="25"/>
        <v>0</v>
      </c>
      <c r="L106" s="1">
        <f t="shared" si="20"/>
        <v>0</v>
      </c>
      <c r="M106" s="1"/>
      <c r="N106" s="1">
        <v>20</v>
      </c>
      <c r="O106" s="1"/>
      <c r="P106" s="1">
        <f t="shared" si="21"/>
        <v>0</v>
      </c>
      <c r="Q106" s="5"/>
      <c r="R106" s="5"/>
      <c r="S106" s="1"/>
      <c r="T106" s="1" t="e">
        <f t="shared" si="22"/>
        <v>#DIV/0!</v>
      </c>
      <c r="U106" s="1" t="e">
        <f t="shared" si="23"/>
        <v>#DIV/0!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 t="s">
        <v>148</v>
      </c>
      <c r="AC106" s="1">
        <f t="shared" si="26"/>
        <v>0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3" t="s">
        <v>151</v>
      </c>
      <c r="B107" s="13" t="s">
        <v>32</v>
      </c>
      <c r="C107" s="13"/>
      <c r="D107" s="13"/>
      <c r="E107" s="13"/>
      <c r="F107" s="13"/>
      <c r="G107" s="14">
        <v>0</v>
      </c>
      <c r="H107" s="13">
        <v>40</v>
      </c>
      <c r="I107" s="13" t="s">
        <v>33</v>
      </c>
      <c r="J107" s="13"/>
      <c r="K107" s="13">
        <f t="shared" si="25"/>
        <v>0</v>
      </c>
      <c r="L107" s="13">
        <f t="shared" si="20"/>
        <v>0</v>
      </c>
      <c r="M107" s="13"/>
      <c r="N107" s="13"/>
      <c r="O107" s="13"/>
      <c r="P107" s="13">
        <f t="shared" si="21"/>
        <v>0</v>
      </c>
      <c r="Q107" s="15"/>
      <c r="R107" s="15"/>
      <c r="S107" s="13"/>
      <c r="T107" s="13" t="e">
        <f t="shared" si="22"/>
        <v>#DIV/0!</v>
      </c>
      <c r="U107" s="13" t="e">
        <f t="shared" si="23"/>
        <v>#DIV/0!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 t="s">
        <v>58</v>
      </c>
      <c r="AC107" s="13">
        <f t="shared" si="26"/>
        <v>0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C107" xr:uid="{87EE925A-EEA8-41FD-AF3D-B262EB369E4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2024-04-03T13:02:10Z</dcterms:created>
  <dcterms:modified xsi:type="dcterms:W3CDTF">2024-04-04T09:07:22Z</dcterms:modified>
</cp:coreProperties>
</file>