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853980-7526-4461-9B30-EFFF6CEC96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N473" i="1"/>
  <c r="V471" i="1"/>
  <c r="V470" i="1"/>
  <c r="X469" i="1"/>
  <c r="W469" i="1"/>
  <c r="N469" i="1"/>
  <c r="W468" i="1"/>
  <c r="X468" i="1" s="1"/>
  <c r="N468" i="1"/>
  <c r="X467" i="1"/>
  <c r="W467" i="1"/>
  <c r="N467" i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X436" i="1" s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X416" i="1" s="1"/>
  <c r="N416" i="1"/>
  <c r="X415" i="1"/>
  <c r="X417" i="1" s="1"/>
  <c r="W415" i="1"/>
  <c r="S523" i="1" s="1"/>
  <c r="N415" i="1"/>
  <c r="V412" i="1"/>
  <c r="V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X336" i="1"/>
  <c r="W336" i="1"/>
  <c r="N336" i="1"/>
  <c r="W335" i="1"/>
  <c r="X335" i="1" s="1"/>
  <c r="N335" i="1"/>
  <c r="X334" i="1"/>
  <c r="X337" i="1" s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W299" i="1" s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W197" i="1" s="1"/>
  <c r="N193" i="1"/>
  <c r="V191" i="1"/>
  <c r="V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X190" i="1" s="1"/>
  <c r="W173" i="1"/>
  <c r="W191" i="1" s="1"/>
  <c r="N173" i="1"/>
  <c r="V171" i="1"/>
  <c r="V170" i="1"/>
  <c r="X169" i="1"/>
  <c r="W169" i="1"/>
  <c r="N169" i="1"/>
  <c r="W168" i="1"/>
  <c r="X168" i="1" s="1"/>
  <c r="N168" i="1"/>
  <c r="X167" i="1"/>
  <c r="W167" i="1"/>
  <c r="N167" i="1"/>
  <c r="W166" i="1"/>
  <c r="W171" i="1" s="1"/>
  <c r="N166" i="1"/>
  <c r="V164" i="1"/>
  <c r="V163" i="1"/>
  <c r="W162" i="1"/>
  <c r="X162" i="1" s="1"/>
  <c r="N162" i="1"/>
  <c r="X161" i="1"/>
  <c r="X163" i="1" s="1"/>
  <c r="W161" i="1"/>
  <c r="W163" i="1" s="1"/>
  <c r="N161" i="1"/>
  <c r="V159" i="1"/>
  <c r="V158" i="1"/>
  <c r="X157" i="1"/>
  <c r="W157" i="1"/>
  <c r="N157" i="1"/>
  <c r="W156" i="1"/>
  <c r="I523" i="1" s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H523" i="1" s="1"/>
  <c r="N143" i="1"/>
  <c r="V140" i="1"/>
  <c r="V139" i="1"/>
  <c r="W138" i="1"/>
  <c r="X138" i="1" s="1"/>
  <c r="N138" i="1"/>
  <c r="X137" i="1"/>
  <c r="W137" i="1"/>
  <c r="N137" i="1"/>
  <c r="W136" i="1"/>
  <c r="W139" i="1" s="1"/>
  <c r="N136" i="1"/>
  <c r="V132" i="1"/>
  <c r="V131" i="1"/>
  <c r="W130" i="1"/>
  <c r="X130" i="1" s="1"/>
  <c r="N130" i="1"/>
  <c r="X129" i="1"/>
  <c r="W129" i="1"/>
  <c r="N129" i="1"/>
  <c r="W128" i="1"/>
  <c r="X128" i="1" s="1"/>
  <c r="N128" i="1"/>
  <c r="X127" i="1"/>
  <c r="W127" i="1"/>
  <c r="N127" i="1"/>
  <c r="V124" i="1"/>
  <c r="V123" i="1"/>
  <c r="X122" i="1"/>
  <c r="W122" i="1"/>
  <c r="N122" i="1"/>
  <c r="W121" i="1"/>
  <c r="X121" i="1" s="1"/>
  <c r="N121" i="1"/>
  <c r="X120" i="1"/>
  <c r="W120" i="1"/>
  <c r="N120" i="1"/>
  <c r="W119" i="1"/>
  <c r="X119" i="1" s="1"/>
  <c r="N119" i="1"/>
  <c r="X118" i="1"/>
  <c r="W118" i="1"/>
  <c r="N118" i="1"/>
  <c r="W117" i="1"/>
  <c r="X117" i="1" s="1"/>
  <c r="W116" i="1"/>
  <c r="W124" i="1" s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X106" i="1"/>
  <c r="W106" i="1"/>
  <c r="N106" i="1"/>
  <c r="W105" i="1"/>
  <c r="X105" i="1" s="1"/>
  <c r="N105" i="1"/>
  <c r="X104" i="1"/>
  <c r="W104" i="1"/>
  <c r="W113" i="1" s="1"/>
  <c r="N104" i="1"/>
  <c r="V102" i="1"/>
  <c r="V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2" i="1" s="1"/>
  <c r="N93" i="1"/>
  <c r="V91" i="1"/>
  <c r="V90" i="1"/>
  <c r="W89" i="1"/>
  <c r="X89" i="1" s="1"/>
  <c r="N89" i="1"/>
  <c r="X88" i="1"/>
  <c r="W88" i="1"/>
  <c r="N88" i="1"/>
  <c r="W87" i="1"/>
  <c r="X87" i="1" s="1"/>
  <c r="N87" i="1"/>
  <c r="X86" i="1"/>
  <c r="W86" i="1"/>
  <c r="W90" i="1" s="1"/>
  <c r="N86" i="1"/>
  <c r="V84" i="1"/>
  <c r="V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3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3" i="1" s="1"/>
  <c r="N55" i="1"/>
  <c r="V52" i="1"/>
  <c r="V51" i="1"/>
  <c r="W50" i="1"/>
  <c r="X50" i="1" s="1"/>
  <c r="N50" i="1"/>
  <c r="X49" i="1"/>
  <c r="X51" i="1" s="1"/>
  <c r="W49" i="1"/>
  <c r="C523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3" i="1" s="1"/>
  <c r="V24" i="1"/>
  <c r="V513" i="1" s="1"/>
  <c r="V23" i="1"/>
  <c r="V517" i="1" s="1"/>
  <c r="W22" i="1"/>
  <c r="N22" i="1"/>
  <c r="H10" i="1"/>
  <c r="A9" i="1"/>
  <c r="F10" i="1" s="1"/>
  <c r="D7" i="1"/>
  <c r="O6" i="1"/>
  <c r="N2" i="1"/>
  <c r="X90" i="1" l="1"/>
  <c r="X113" i="1"/>
  <c r="X131" i="1"/>
  <c r="X197" i="1"/>
  <c r="X378" i="1"/>
  <c r="H9" i="1"/>
  <c r="A10" i="1"/>
  <c r="B523" i="1"/>
  <c r="W515" i="1"/>
  <c r="W514" i="1"/>
  <c r="W24" i="1"/>
  <c r="W32" i="1"/>
  <c r="W60" i="1"/>
  <c r="W91" i="1"/>
  <c r="W101" i="1"/>
  <c r="W132" i="1"/>
  <c r="W140" i="1"/>
  <c r="W153" i="1"/>
  <c r="W158" i="1"/>
  <c r="W164" i="1"/>
  <c r="W17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R523" i="1"/>
  <c r="W379" i="1"/>
  <c r="W394" i="1"/>
  <c r="X381" i="1"/>
  <c r="X394" i="1" s="1"/>
  <c r="W395" i="1"/>
  <c r="W402" i="1"/>
  <c r="X397" i="1"/>
  <c r="X401" i="1" s="1"/>
  <c r="W401" i="1"/>
  <c r="X411" i="1"/>
  <c r="X409" i="1"/>
  <c r="W411" i="1"/>
  <c r="W456" i="1"/>
  <c r="W462" i="1"/>
  <c r="W471" i="1"/>
  <c r="X464" i="1"/>
  <c r="X470" i="1" s="1"/>
  <c r="W470" i="1"/>
  <c r="G523" i="1"/>
  <c r="P523" i="1"/>
  <c r="W52" i="1"/>
  <c r="W83" i="1"/>
  <c r="W114" i="1"/>
  <c r="W123" i="1"/>
  <c r="F9" i="1"/>
  <c r="J9" i="1"/>
  <c r="X22" i="1"/>
  <c r="X23" i="1" s="1"/>
  <c r="W23" i="1"/>
  <c r="W51" i="1"/>
  <c r="X55" i="1"/>
  <c r="X59" i="1" s="1"/>
  <c r="W59" i="1"/>
  <c r="X63" i="1"/>
  <c r="X83" i="1" s="1"/>
  <c r="W84" i="1"/>
  <c r="X93" i="1"/>
  <c r="X101" i="1" s="1"/>
  <c r="X116" i="1"/>
  <c r="X123" i="1" s="1"/>
  <c r="F523" i="1"/>
  <c r="W131" i="1"/>
  <c r="X136" i="1"/>
  <c r="X139" i="1" s="1"/>
  <c r="X143" i="1"/>
  <c r="X152" i="1" s="1"/>
  <c r="W152" i="1"/>
  <c r="X156" i="1"/>
  <c r="X158" i="1" s="1"/>
  <c r="W159" i="1"/>
  <c r="X166" i="1"/>
  <c r="X170" i="1" s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X518" i="1" l="1"/>
  <c r="W513" i="1"/>
  <c r="W517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<sst xmlns="http://schemas.openxmlformats.org/spreadsheetml/2006/main" count="2205" uniqueCount="742">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</sst>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7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0</v>
      </c>
      <c r="W113" s="347">
        <f>IFERROR(W104/H104,"0")+IFERROR(W105/H105,"0")+IFERROR(W106/H106,"0")+IFERROR(W107/H107,"0")+IFERROR(W108/H108,"0")+IFERROR(W109/H109,"0")+IFERROR(W110/H110,"0")+IFERROR(W111/H111,"0")+IFERROR(W112/H112,"0")</f>
        <v>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0</v>
      </c>
      <c r="W114" s="347">
        <f>IFERROR(SUM(W104:W112),"0")</f>
        <v>0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0</v>
      </c>
      <c r="W152" s="347">
        <f>IFERROR(W143/H143,"0")+IFERROR(W144/H144,"0")+IFERROR(W145/H145,"0")+IFERROR(W146/H146,"0")+IFERROR(W147/H147,"0")+IFERROR(W148/H148,"0")+IFERROR(W149/H149,"0")+IFERROR(W150/H150,"0")+IFERROR(W151/H151,"0")</f>
        <v>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0</v>
      </c>
      <c r="W153" s="347">
        <f>IFERROR(SUM(W143:W151),"0")</f>
        <v>0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0</v>
      </c>
      <c r="W183" s="346">
        <f t="shared" si="9"/>
        <v>0</v>
      </c>
      <c r="X183" s="36" t="str">
        <f t="shared" ref="X183:X189" si="10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0</v>
      </c>
      <c r="W185" s="346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0</v>
      </c>
      <c r="W186" s="346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0</v>
      </c>
      <c r="W191" s="347">
        <f>IFERROR(SUM(W173:W189),"0")</f>
        <v>0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0</v>
      </c>
      <c r="W270" s="347">
        <f>IFERROR(W267/H267,"0")+IFERROR(W268/H268,"0")+IFERROR(W269/H269,"0")</f>
        <v>0</v>
      </c>
      <c r="X270" s="347">
        <f>IFERROR(IF(X267="",0,X267),"0")+IFERROR(IF(X268="",0,X268),"0")+IFERROR(IF(X269="",0,X269),"0")</f>
        <v>0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0</v>
      </c>
      <c r="W271" s="347">
        <f>IFERROR(SUM(W267:W269),"0")</f>
        <v>0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2000</v>
      </c>
      <c r="W324" s="346">
        <f t="shared" si="17"/>
        <v>2010</v>
      </c>
      <c r="X324" s="36">
        <f>IFERROR(IF(W324=0,"",ROUNDUP(W324/H324,0)*0.02175),"")</f>
        <v>2.9144999999999999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1900</v>
      </c>
      <c r="W325" s="346">
        <f t="shared" si="17"/>
        <v>1905</v>
      </c>
      <c r="X325" s="36">
        <f>IFERROR(IF(W325=0,"",ROUNDUP(W325/H325,0)*0.02175),"")</f>
        <v>2.7622499999999999</v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0</v>
      </c>
      <c r="W327" s="346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260</v>
      </c>
      <c r="W331" s="347">
        <f>IFERROR(W323/H323,"0")+IFERROR(W324/H324,"0")+IFERROR(W325/H325,"0")+IFERROR(W326/H326,"0")+IFERROR(W327/H327,"0")+IFERROR(W328/H328,"0")+IFERROR(W329/H329,"0")+IFERROR(W330/H330,"0")</f>
        <v>261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5.6767500000000002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3900</v>
      </c>
      <c r="W332" s="347">
        <f>IFERROR(SUM(W323:W330),"0")</f>
        <v>3915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2000</v>
      </c>
      <c r="W334" s="346">
        <f>IFERROR(IF(V334="",0,CEILING((V334/$H334),1)*$H334),"")</f>
        <v>2010</v>
      </c>
      <c r="X334" s="36">
        <f>IFERROR(IF(W334=0,"",ROUNDUP(W334/H334,0)*0.02175),"")</f>
        <v>2.9144999999999999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133.33333333333334</v>
      </c>
      <c r="W337" s="347">
        <f>IFERROR(W334/H334,"0")+IFERROR(W335/H335,"0")+IFERROR(W336/H336,"0")</f>
        <v>134</v>
      </c>
      <c r="X337" s="347">
        <f>IFERROR(IF(X334="",0,X334),"0")+IFERROR(IF(X335="",0,X335),"0")+IFERROR(IF(X336="",0,X336),"0")</f>
        <v>2.9144999999999999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2000</v>
      </c>
      <c r="W338" s="347">
        <f>IFERROR(SUM(W334:W336),"0")</f>
        <v>2010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0</v>
      </c>
      <c r="W363" s="34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0</v>
      </c>
      <c r="W367" s="347">
        <f>IFERROR(W363/H363,"0")+IFERROR(W364/H364,"0")+IFERROR(W365/H365,"0")+IFERROR(W366/H366,"0")</f>
        <v>0</v>
      </c>
      <c r="X367" s="347">
        <f>IFERROR(IF(X363="",0,X363),"0")+IFERROR(IF(X364="",0,X364),"0")+IFERROR(IF(X365="",0,X365),"0")+IFERROR(IF(X366="",0,X366),"0")</f>
        <v>0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0</v>
      </c>
      <c r="W368" s="347">
        <f>IFERROR(SUM(W363:W366),"0")</f>
        <v>0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0</v>
      </c>
      <c r="W446" s="346">
        <f t="shared" si="21"/>
        <v>0</v>
      </c>
      <c r="X446" s="36" t="str">
        <f t="shared" si="22"/>
        <v/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0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0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0</v>
      </c>
      <c r="W457" s="347">
        <f>IFERROR(SUM(W445:W455),"0")</f>
        <v>0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0</v>
      </c>
      <c r="W470" s="347">
        <f>IFERROR(W464/H464,"0")+IFERROR(W465/H465,"0")+IFERROR(W466/H466,"0")+IFERROR(W467/H467,"0")+IFERROR(W468/H468,"0")+IFERROR(W469/H469,"0")</f>
        <v>0</v>
      </c>
      <c r="X470" s="347">
        <f>IFERROR(IF(X464="",0,X464),"0")+IFERROR(IF(X465="",0,X465),"0")+IFERROR(IF(X466="",0,X466),"0")+IFERROR(IF(X467="",0,X467),"0")+IFERROR(IF(X468="",0,X468),"0")+IFERROR(IF(X469="",0,X469),"0")</f>
        <v>0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0</v>
      </c>
      <c r="W471" s="347">
        <f>IFERROR(SUM(W464:W469),"0")</f>
        <v>0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5900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5925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6088.8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6114.6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9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9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6313.8</v>
      </c>
      <c r="W516" s="347">
        <f>GrossWeightTotalR+PalletQtyTotalR*25</f>
        <v>6339.6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393.33333333333337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395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8.5912500000000005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0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0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0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5925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0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2024-04-05T09:00:48Z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