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DD48069-1B42-4C87-8B69-8E79A93463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W488" i="1"/>
  <c r="V484" i="1"/>
  <c r="V483" i="1"/>
  <c r="W482" i="1"/>
  <c r="V480" i="1"/>
  <c r="V479" i="1"/>
  <c r="W478" i="1"/>
  <c r="X478" i="1" s="1"/>
  <c r="N478" i="1"/>
  <c r="W477" i="1"/>
  <c r="X477" i="1" s="1"/>
  <c r="N477" i="1"/>
  <c r="W476" i="1"/>
  <c r="W480" i="1" s="1"/>
  <c r="N476" i="1"/>
  <c r="V474" i="1"/>
  <c r="V473" i="1"/>
  <c r="X472" i="1"/>
  <c r="W472" i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W444" i="1" s="1"/>
  <c r="N442" i="1"/>
  <c r="V440" i="1"/>
  <c r="V439" i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X418" i="1"/>
  <c r="X420" i="1" s="1"/>
  <c r="W418" i="1"/>
  <c r="N418" i="1"/>
  <c r="V415" i="1"/>
  <c r="V414" i="1"/>
  <c r="W413" i="1"/>
  <c r="X413" i="1" s="1"/>
  <c r="N413" i="1"/>
  <c r="W412" i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W375" i="1" s="1"/>
  <c r="N373" i="1"/>
  <c r="V371" i="1"/>
  <c r="V370" i="1"/>
  <c r="X369" i="1"/>
  <c r="W369" i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X337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V256" i="1"/>
  <c r="V255" i="1"/>
  <c r="W254" i="1"/>
  <c r="X254" i="1" s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V215" i="1"/>
  <c r="V214" i="1"/>
  <c r="W213" i="1"/>
  <c r="W215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J526" i="1" s="1"/>
  <c r="V201" i="1"/>
  <c r="V200" i="1"/>
  <c r="W199" i="1"/>
  <c r="X199" i="1" s="1"/>
  <c r="N199" i="1"/>
  <c r="W198" i="1"/>
  <c r="X198" i="1" s="1"/>
  <c r="N198" i="1"/>
  <c r="W197" i="1"/>
  <c r="X197" i="1" s="1"/>
  <c r="N197" i="1"/>
  <c r="W196" i="1"/>
  <c r="W200" i="1" s="1"/>
  <c r="N196" i="1"/>
  <c r="V194" i="1"/>
  <c r="V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N177" i="1"/>
  <c r="X176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N169" i="1"/>
  <c r="V167" i="1"/>
  <c r="V166" i="1"/>
  <c r="W165" i="1"/>
  <c r="X165" i="1" s="1"/>
  <c r="N165" i="1"/>
  <c r="W164" i="1"/>
  <c r="W166" i="1" s="1"/>
  <c r="N164" i="1"/>
  <c r="V162" i="1"/>
  <c r="V161" i="1"/>
  <c r="X160" i="1"/>
  <c r="W160" i="1"/>
  <c r="N160" i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X130" i="1" s="1"/>
  <c r="N130" i="1"/>
  <c r="V127" i="1"/>
  <c r="V126" i="1"/>
  <c r="X125" i="1"/>
  <c r="W125" i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W107" i="1"/>
  <c r="X107" i="1" s="1"/>
  <c r="N107" i="1"/>
  <c r="W106" i="1"/>
  <c r="X106" i="1" s="1"/>
  <c r="N106" i="1"/>
  <c r="W105" i="1"/>
  <c r="X105" i="1" s="1"/>
  <c r="N105" i="1"/>
  <c r="V103" i="1"/>
  <c r="V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X87" i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X63" i="1" s="1"/>
  <c r="N63" i="1"/>
  <c r="V60" i="1"/>
  <c r="V59" i="1"/>
  <c r="X58" i="1"/>
  <c r="W58" i="1"/>
  <c r="X57" i="1"/>
  <c r="W57" i="1"/>
  <c r="N57" i="1"/>
  <c r="W56" i="1"/>
  <c r="X56" i="1" s="1"/>
  <c r="N56" i="1"/>
  <c r="W55" i="1"/>
  <c r="X55" i="1" s="1"/>
  <c r="N55" i="1"/>
  <c r="V52" i="1"/>
  <c r="V51" i="1"/>
  <c r="W50" i="1"/>
  <c r="X50" i="1" s="1"/>
  <c r="N50" i="1"/>
  <c r="W49" i="1"/>
  <c r="W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V24" i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X91" i="1" l="1"/>
  <c r="X134" i="1"/>
  <c r="X59" i="1"/>
  <c r="X204" i="1"/>
  <c r="X210" i="1" s="1"/>
  <c r="W210" i="1"/>
  <c r="X213" i="1"/>
  <c r="X214" i="1" s="1"/>
  <c r="W214" i="1"/>
  <c r="L526" i="1"/>
  <c r="X407" i="1"/>
  <c r="X408" i="1" s="1"/>
  <c r="W408" i="1"/>
  <c r="V519" i="1"/>
  <c r="X358" i="1"/>
  <c r="X340" i="1"/>
  <c r="X116" i="1"/>
  <c r="W479" i="1"/>
  <c r="X493" i="1"/>
  <c r="V516" i="1"/>
  <c r="V520" i="1"/>
  <c r="W91" i="1"/>
  <c r="X164" i="1"/>
  <c r="X166" i="1" s="1"/>
  <c r="W194" i="1"/>
  <c r="X196" i="1"/>
  <c r="X200" i="1" s="1"/>
  <c r="W302" i="1"/>
  <c r="X348" i="1"/>
  <c r="X349" i="1" s="1"/>
  <c r="W349" i="1"/>
  <c r="X373" i="1"/>
  <c r="X374" i="1" s="1"/>
  <c r="W374" i="1"/>
  <c r="S526" i="1"/>
  <c r="X438" i="1"/>
  <c r="X439" i="1" s="1"/>
  <c r="W439" i="1"/>
  <c r="X442" i="1"/>
  <c r="X443" i="1" s="1"/>
  <c r="W443" i="1"/>
  <c r="X476" i="1"/>
  <c r="W92" i="1"/>
  <c r="W103" i="1"/>
  <c r="X94" i="1"/>
  <c r="X102" i="1" s="1"/>
  <c r="W102" i="1"/>
  <c r="W117" i="1"/>
  <c r="W127" i="1"/>
  <c r="X119" i="1"/>
  <c r="X126" i="1" s="1"/>
  <c r="W126" i="1"/>
  <c r="W143" i="1"/>
  <c r="H526" i="1"/>
  <c r="W155" i="1"/>
  <c r="X146" i="1"/>
  <c r="X155" i="1" s="1"/>
  <c r="W156" i="1"/>
  <c r="I526" i="1"/>
  <c r="W162" i="1"/>
  <c r="X159" i="1"/>
  <c r="X161" i="1" s="1"/>
  <c r="W32" i="1"/>
  <c r="X26" i="1"/>
  <c r="X32" i="1" s="1"/>
  <c r="W33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C526" i="1"/>
  <c r="W52" i="1"/>
  <c r="X49" i="1"/>
  <c r="X51" i="1" s="1"/>
  <c r="W59" i="1"/>
  <c r="X84" i="1"/>
  <c r="W84" i="1"/>
  <c r="W116" i="1"/>
  <c r="W135" i="1"/>
  <c r="W142" i="1"/>
  <c r="X139" i="1"/>
  <c r="X142" i="1" s="1"/>
  <c r="G526" i="1"/>
  <c r="W161" i="1"/>
  <c r="W167" i="1"/>
  <c r="W174" i="1"/>
  <c r="X169" i="1"/>
  <c r="X173" i="1" s="1"/>
  <c r="W173" i="1"/>
  <c r="X177" i="1"/>
  <c r="X193" i="1" s="1"/>
  <c r="W193" i="1"/>
  <c r="W201" i="1"/>
  <c r="W225" i="1"/>
  <c r="M526" i="1"/>
  <c r="W244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P526" i="1"/>
  <c r="H9" i="1"/>
  <c r="B526" i="1"/>
  <c r="W518" i="1"/>
  <c r="W517" i="1"/>
  <c r="W24" i="1"/>
  <c r="D526" i="1"/>
  <c r="W60" i="1"/>
  <c r="E526" i="1"/>
  <c r="W85" i="1"/>
  <c r="F526" i="1"/>
  <c r="W134" i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W520" i="1" l="1"/>
  <c r="X521" i="1"/>
  <c r="W516" i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<sst xmlns="http://schemas.openxmlformats.org/spreadsheetml/2006/main" count="2228" uniqueCount="751">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</sst>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497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250</v>
      </c>
      <c r="W49" s="349">
        <f>IFERROR(IF(V49="",0,CEILING((V49/$H49),1)*$H49),"")</f>
        <v>259.20000000000005</v>
      </c>
      <c r="X49" s="36">
        <f>IFERROR(IF(W49=0,"",ROUNDUP(W49/H49,0)*0.02175),"")</f>
        <v>0.52200000000000002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101.7</v>
      </c>
      <c r="W50" s="349">
        <f>IFERROR(IF(V50="",0,CEILING((V50/$H50),1)*$H50),"")</f>
        <v>102.60000000000001</v>
      </c>
      <c r="X50" s="36">
        <f>IFERROR(IF(W50=0,"",ROUNDUP(W50/H50,0)*0.00753),"")</f>
        <v>0.28614000000000001</v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60.81481481481481</v>
      </c>
      <c r="W51" s="350">
        <f>IFERROR(W49/H49,"0")+IFERROR(W50/H50,"0")</f>
        <v>62</v>
      </c>
      <c r="X51" s="350">
        <f>IFERROR(IF(X49="",0,X49),"0")+IFERROR(IF(X50="",0,X50),"0")</f>
        <v>0.80814000000000008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351.7</v>
      </c>
      <c r="W52" s="350">
        <f>IFERROR(SUM(W49:W50),"0")</f>
        <v>361.80000000000007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510</v>
      </c>
      <c r="W55" s="349">
        <f>IFERROR(IF(V55="",0,CEILING((V55/$H55),1)*$H55),"")</f>
        <v>518.40000000000009</v>
      </c>
      <c r="X55" s="36">
        <f>IFERROR(IF(W55=0,"",ROUNDUP(W55/H55,0)*0.02175),"")</f>
        <v>1.044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216</v>
      </c>
      <c r="W57" s="349">
        <f>IFERROR(IF(V57="",0,CEILING((V57/$H57),1)*$H57),"")</f>
        <v>216</v>
      </c>
      <c r="X57" s="36">
        <f>IFERROR(IF(W57=0,"",ROUNDUP(W57/H57,0)*0.00937),"")</f>
        <v>0.44975999999999999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95.222222222222229</v>
      </c>
      <c r="W59" s="350">
        <f>IFERROR(W55/H55,"0")+IFERROR(W56/H56,"0")+IFERROR(W57/H57,"0")+IFERROR(W58/H58,"0")</f>
        <v>96</v>
      </c>
      <c r="X59" s="350">
        <f>IFERROR(IF(X55="",0,X55),"0")+IFERROR(IF(X56="",0,X56),"0")+IFERROR(IF(X57="",0,X57),"0")+IFERROR(IF(X58="",0,X58),"0")</f>
        <v>1.49376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726</v>
      </c>
      <c r="W60" s="350">
        <f>IFERROR(SUM(W55:W58),"0")</f>
        <v>734.40000000000009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30</v>
      </c>
      <c r="W63" s="349">
        <f t="shared" ref="W63:W83" si="2">IFERROR(IF(V63="",0,CEILING((V63/$H63),1)*$H63),"")</f>
        <v>33.599999999999994</v>
      </c>
      <c r="X63" s="36">
        <f t="shared" ref="X63:X69" si="3">IFERROR(IF(W63=0,"",ROUNDUP(W63/H63,0)*0.02175),"")</f>
        <v>6.5250000000000002E-2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50</v>
      </c>
      <c r="W65" s="349">
        <f t="shared" si="2"/>
        <v>56</v>
      </c>
      <c r="X65" s="36">
        <f t="shared" si="3"/>
        <v>0.10874999999999999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100</v>
      </c>
      <c r="W67" s="349">
        <f t="shared" si="2"/>
        <v>108</v>
      </c>
      <c r="X67" s="36">
        <f t="shared" si="3"/>
        <v>0.21749999999999997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20</v>
      </c>
      <c r="W70" s="349">
        <f t="shared" si="2"/>
        <v>21</v>
      </c>
      <c r="X70" s="36">
        <f>IFERROR(IF(W70=0,"",ROUNDUP(W70/H70,0)*0.00753),"")</f>
        <v>5.271E-2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16</v>
      </c>
      <c r="W71" s="349">
        <f t="shared" si="2"/>
        <v>16</v>
      </c>
      <c r="X71" s="36">
        <f t="shared" ref="X71:X77" si="4">IFERROR(IF(W71=0,"",ROUNDUP(W71/H71,0)*0.00937),"")</f>
        <v>3.7479999999999999E-2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112.5</v>
      </c>
      <c r="W77" s="349">
        <f t="shared" si="2"/>
        <v>112.5</v>
      </c>
      <c r="X77" s="36">
        <f t="shared" si="4"/>
        <v>0.23424999999999999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12</v>
      </c>
      <c r="W78" s="349">
        <f t="shared" si="2"/>
        <v>12.8</v>
      </c>
      <c r="X78" s="36">
        <f>IFERROR(IF(W78=0,"",ROUNDUP(W78/H78,0)*0.00753),"")</f>
        <v>3.0120000000000001E-2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22.5</v>
      </c>
      <c r="W81" s="349">
        <f t="shared" si="2"/>
        <v>22.5</v>
      </c>
      <c r="X81" s="36">
        <f>IFERROR(IF(W81=0,"",ROUNDUP(W81/H81,0)*0.00937),"")</f>
        <v>5.6219999999999999E-2</v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61.81878306878307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64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0.80227999999999999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363</v>
      </c>
      <c r="W85" s="350">
        <f>IFERROR(SUM(W63:W83),"0")</f>
        <v>382.40000000000003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20</v>
      </c>
      <c r="W94" s="349">
        <f t="shared" ref="W94:W101" si="5">IFERROR(IF(V94="",0,CEILING((V94/$H94),1)*$H94),"")</f>
        <v>27</v>
      </c>
      <c r="X94" s="36">
        <f>IFERROR(IF(W94=0,"",ROUNDUP(W94/H94,0)*0.02175),"")</f>
        <v>6.5250000000000002E-2</v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18</v>
      </c>
      <c r="W96" s="349">
        <f t="shared" si="5"/>
        <v>18</v>
      </c>
      <c r="X96" s="36">
        <f>IFERROR(IF(W96=0,"",ROUNDUP(W96/H96,0)*0.02175),"")</f>
        <v>4.3499999999999997E-2</v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5.25</v>
      </c>
      <c r="W101" s="349">
        <f t="shared" si="5"/>
        <v>5.6</v>
      </c>
      <c r="X101" s="36">
        <f>IFERROR(IF(W101=0,"",ROUNDUP(W101/H101,0)*0.00753),"")</f>
        <v>1.506E-2</v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6.0972222222222223</v>
      </c>
      <c r="W102" s="350">
        <f>IFERROR(W94/H94,"0")+IFERROR(W95/H95,"0")+IFERROR(W96/H96,"0")+IFERROR(W97/H97,"0")+IFERROR(W98/H98,"0")+IFERROR(W99/H99,"0")+IFERROR(W100/H100,"0")+IFERROR(W101/H101,"0")</f>
        <v>7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0.12381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43.25</v>
      </c>
      <c r="W103" s="350">
        <f>IFERROR(SUM(W94:W101),"0")</f>
        <v>50.6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58</v>
      </c>
      <c r="W105" s="349">
        <f t="shared" ref="W105:W115" si="6">IFERROR(IF(V105="",0,CEILING((V105/$H105),1)*$H105),"")</f>
        <v>58.800000000000004</v>
      </c>
      <c r="X105" s="36">
        <f>IFERROR(IF(W105=0,"",ROUNDUP(W105/H105,0)*0.02175),"")</f>
        <v>0.15225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178</v>
      </c>
      <c r="W107" s="349">
        <f t="shared" si="6"/>
        <v>184.8</v>
      </c>
      <c r="X107" s="36">
        <f>IFERROR(IF(W107=0,"",ROUNDUP(W107/H107,0)*0.02175),"")</f>
        <v>0.47849999999999998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9</v>
      </c>
      <c r="W111" s="349">
        <f t="shared" si="6"/>
        <v>10.8</v>
      </c>
      <c r="X111" s="36">
        <f>IFERROR(IF(W111=0,"",ROUNDUP(W111/H111,0)*0.00753),"")</f>
        <v>3.0120000000000001E-2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10</v>
      </c>
      <c r="W114" s="349">
        <f t="shared" si="6"/>
        <v>12</v>
      </c>
      <c r="X114" s="36">
        <f>IFERROR(IF(W114=0,"",ROUNDUP(W114/H114,0)*0.00753),"")</f>
        <v>3.0120000000000001E-2</v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34.761904761904759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37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0.69098999999999999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255</v>
      </c>
      <c r="W117" s="350">
        <f>IFERROR(SUM(W105:W115),"0")</f>
        <v>266.40000000000003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58</v>
      </c>
      <c r="W131" s="349">
        <f>IFERROR(IF(V131="",0,CEILING((V131/$H131),1)*$H131),"")</f>
        <v>58.800000000000004</v>
      </c>
      <c r="X131" s="36">
        <f>IFERROR(IF(W131=0,"",ROUNDUP(W131/H131,0)*0.02175),"")</f>
        <v>0.15225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22.5</v>
      </c>
      <c r="W133" s="349">
        <f>IFERROR(IF(V133="",0,CEILING((V133/$H133),1)*$H133),"")</f>
        <v>24.3</v>
      </c>
      <c r="X133" s="36">
        <f>IFERROR(IF(W133=0,"",ROUNDUP(W133/H133,0)*0.00753),"")</f>
        <v>6.7769999999999997E-2</v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15.238095238095237</v>
      </c>
      <c r="W134" s="350">
        <f>IFERROR(W130/H130,"0")+IFERROR(W131/H131,"0")+IFERROR(W132/H132,"0")+IFERROR(W133/H133,"0")</f>
        <v>16</v>
      </c>
      <c r="X134" s="350">
        <f>IFERROR(IF(X130="",0,X130),"0")+IFERROR(IF(X131="",0,X131),"0")+IFERROR(IF(X132="",0,X132),"0")+IFERROR(IF(X133="",0,X133),"0")</f>
        <v>0.22001999999999999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80.5</v>
      </c>
      <c r="W135" s="350">
        <f>IFERROR(SUM(W130:W133),"0")</f>
        <v>83.100000000000009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34</v>
      </c>
      <c r="W146" s="349">
        <f t="shared" ref="W146:W154" si="8">IFERROR(IF(V146="",0,CEILING((V146/$H146),1)*$H146),"")</f>
        <v>37.800000000000004</v>
      </c>
      <c r="X146" s="36">
        <f>IFERROR(IF(W146=0,"",ROUNDUP(W146/H146,0)*0.00753),"")</f>
        <v>6.7769999999999997E-2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6.3</v>
      </c>
      <c r="W149" s="349">
        <f t="shared" si="8"/>
        <v>6.3000000000000007</v>
      </c>
      <c r="X149" s="36">
        <f>IFERROR(IF(W149=0,"",ROUNDUP(W149/H149,0)*0.00502),"")</f>
        <v>1.506E-2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11.095238095238095</v>
      </c>
      <c r="W155" s="350">
        <f>IFERROR(W146/H146,"0")+IFERROR(W147/H147,"0")+IFERROR(W148/H148,"0")+IFERROR(W149/H149,"0")+IFERROR(W150/H150,"0")+IFERROR(W151/H151,"0")+IFERROR(W152/H152,"0")+IFERROR(W153/H153,"0")+IFERROR(W154/H154,"0")</f>
        <v>12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8.2830000000000001E-2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40.299999999999997</v>
      </c>
      <c r="W156" s="350">
        <f>IFERROR(SUM(W146:W154),"0")</f>
        <v>44.100000000000009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35</v>
      </c>
      <c r="W169" s="349">
        <f>IFERROR(IF(V169="",0,CEILING((V169/$H169),1)*$H169),"")</f>
        <v>37.800000000000004</v>
      </c>
      <c r="X169" s="36">
        <f>IFERROR(IF(W169=0,"",ROUNDUP(W169/H169,0)*0.00937),"")</f>
        <v>6.5589999999999996E-2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6.481481481481481</v>
      </c>
      <c r="W173" s="350">
        <f>IFERROR(W169/H169,"0")+IFERROR(W170/H170,"0")+IFERROR(W171/H171,"0")+IFERROR(W172/H172,"0")</f>
        <v>7</v>
      </c>
      <c r="X173" s="350">
        <f>IFERROR(IF(X169="",0,X169),"0")+IFERROR(IF(X170="",0,X170),"0")+IFERROR(IF(X171="",0,X171),"0")+IFERROR(IF(X172="",0,X172),"0")</f>
        <v>6.5589999999999996E-2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35</v>
      </c>
      <c r="W174" s="350">
        <f>IFERROR(SUM(W169:W172),"0")</f>
        <v>37.800000000000004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8</v>
      </c>
      <c r="W178" s="349">
        <f t="shared" si="9"/>
        <v>8.1</v>
      </c>
      <c r="X178" s="36">
        <f>IFERROR(IF(W178=0,"",ROUNDUP(W178/H178,0)*0.02175),"")</f>
        <v>2.1749999999999999E-2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10</v>
      </c>
      <c r="W180" s="349">
        <f t="shared" si="9"/>
        <v>15.6</v>
      </c>
      <c r="X180" s="36">
        <f>IFERROR(IF(W180=0,"",ROUNDUP(W180/H180,0)*0.02175),"")</f>
        <v>4.3499999999999997E-2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8</v>
      </c>
      <c r="W181" s="349">
        <f t="shared" si="9"/>
        <v>8.1</v>
      </c>
      <c r="X181" s="36">
        <f>IFERROR(IF(W181=0,"",ROUNDUP(W181/H181,0)*0.02175),"")</f>
        <v>2.1749999999999999E-2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24.75</v>
      </c>
      <c r="W188" s="349">
        <f t="shared" si="9"/>
        <v>26.4</v>
      </c>
      <c r="X188" s="36">
        <f t="shared" si="10"/>
        <v>8.2830000000000001E-2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9</v>
      </c>
      <c r="W189" s="349">
        <f t="shared" si="9"/>
        <v>9.6</v>
      </c>
      <c r="X189" s="36">
        <f t="shared" si="10"/>
        <v>3.0120000000000001E-2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8</v>
      </c>
      <c r="W191" s="349">
        <f t="shared" si="9"/>
        <v>9.6</v>
      </c>
      <c r="X191" s="36">
        <f t="shared" si="10"/>
        <v>3.0120000000000001E-2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20.653193257359924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23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0.23007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67.75</v>
      </c>
      <c r="W194" s="350">
        <f>IFERROR(SUM(W176:W192),"0")</f>
        <v>77.399999999999991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450</v>
      </c>
      <c r="W229" s="349">
        <f t="shared" si="13"/>
        <v>453.6</v>
      </c>
      <c r="X229" s="36">
        <f>IFERROR(IF(W229=0,"",ROUNDUP(W229/H229,0)*0.02175),"")</f>
        <v>0.91349999999999998</v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190</v>
      </c>
      <c r="W232" s="349">
        <f t="shared" si="13"/>
        <v>194.4</v>
      </c>
      <c r="X232" s="36">
        <f>IFERROR(IF(W232=0,"",ROUNDUP(W232/H232,0)*0.02175),"")</f>
        <v>0.39149999999999996</v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150</v>
      </c>
      <c r="W234" s="349">
        <f t="shared" si="13"/>
        <v>151.20000000000002</v>
      </c>
      <c r="X234" s="36">
        <f>IFERROR(IF(W234=0,"",ROUNDUP(W234/H234,0)*0.02175),"")</f>
        <v>0.30449999999999999</v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10</v>
      </c>
      <c r="W235" s="349">
        <f t="shared" si="13"/>
        <v>10.8</v>
      </c>
      <c r="X235" s="36">
        <f>IFERROR(IF(W235=0,"",ROUNDUP(W235/H235,0)*0.02175),"")</f>
        <v>2.1749999999999999E-2</v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215</v>
      </c>
      <c r="W236" s="349">
        <f t="shared" si="13"/>
        <v>215</v>
      </c>
      <c r="X236" s="36">
        <f t="shared" ref="X236:X241" si="14">IFERROR(IF(W236=0,"",ROUNDUP(W236/H236,0)*0.00937),"")</f>
        <v>0.40290999999999999</v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65</v>
      </c>
      <c r="W238" s="349">
        <f t="shared" si="13"/>
        <v>65</v>
      </c>
      <c r="X238" s="36">
        <f t="shared" si="14"/>
        <v>0.12181</v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130.07407407407408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131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2.1559699999999999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1080</v>
      </c>
      <c r="W245" s="350">
        <f>IFERROR(SUM(W228:W243),"0")</f>
        <v>1090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144</v>
      </c>
      <c r="W251" s="349">
        <f>IFERROR(IF(V251="",0,CEILING((V251/$H251),1)*$H251),"")</f>
        <v>147</v>
      </c>
      <c r="X251" s="36">
        <f>IFERROR(IF(W251=0,"",ROUNDUP(W251/H251,0)*0.00753),"")</f>
        <v>0.26355000000000001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362</v>
      </c>
      <c r="W252" s="349">
        <f>IFERROR(IF(V252="",0,CEILING((V252/$H252),1)*$H252),"")</f>
        <v>365.40000000000003</v>
      </c>
      <c r="X252" s="36">
        <f>IFERROR(IF(W252=0,"",ROUNDUP(W252/H252,0)*0.00753),"")</f>
        <v>0.65510999999999997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89.6</v>
      </c>
      <c r="W253" s="349">
        <f>IFERROR(IF(V253="",0,CEILING((V253/$H253),1)*$H253),"")</f>
        <v>90.3</v>
      </c>
      <c r="X253" s="36">
        <f>IFERROR(IF(W253=0,"",ROUNDUP(W253/H253,0)*0.00502),"")</f>
        <v>0.21586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163.14285714285714</v>
      </c>
      <c r="W255" s="350">
        <f>IFERROR(W251/H251,"0")+IFERROR(W252/H252,"0")+IFERROR(W253/H253,"0")+IFERROR(W254/H254,"0")</f>
        <v>165</v>
      </c>
      <c r="X255" s="350">
        <f>IFERROR(IF(X251="",0,X251),"0")+IFERROR(IF(X252="",0,X252),"0")+IFERROR(IF(X253="",0,X253),"0")+IFERROR(IF(X254="",0,X254),"0")</f>
        <v>1.13452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595.6</v>
      </c>
      <c r="W256" s="350">
        <f>IFERROR(SUM(W251:W254),"0")</f>
        <v>602.70000000000005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8250</v>
      </c>
      <c r="W259" s="349">
        <f t="shared" si="15"/>
        <v>8252.4</v>
      </c>
      <c r="X259" s="36">
        <f>IFERROR(IF(W259=0,"",ROUNDUP(W259/H259,0)*0.02175),"")</f>
        <v>23.011499999999998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18</v>
      </c>
      <c r="W262" s="349">
        <f t="shared" si="15"/>
        <v>18</v>
      </c>
      <c r="X262" s="36">
        <f>IFERROR(IF(W262=0,"",ROUNDUP(W262/H262,0)*0.00937),"")</f>
        <v>4.6850000000000003E-2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1062.6923076923076</v>
      </c>
      <c r="W267" s="350">
        <f>IFERROR(W258/H258,"0")+IFERROR(W259/H259,"0")+IFERROR(W260/H260,"0")+IFERROR(W261/H261,"0")+IFERROR(W262/H262,"0")+IFERROR(W263/H263,"0")+IFERROR(W264/H264,"0")+IFERROR(W265/H265,"0")+IFERROR(W266/H266,"0")</f>
        <v>1063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23.058349999999997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8268</v>
      </c>
      <c r="W268" s="350">
        <f>IFERROR(SUM(W258:W266),"0")</f>
        <v>8270.4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32</v>
      </c>
      <c r="W270" s="349">
        <f>IFERROR(IF(V270="",0,CEILING((V270/$H270),1)*$H270),"")</f>
        <v>33.6</v>
      </c>
      <c r="X270" s="36">
        <f>IFERROR(IF(W270=0,"",ROUNDUP(W270/H270,0)*0.02175),"")</f>
        <v>8.6999999999999994E-2</v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252</v>
      </c>
      <c r="W271" s="349">
        <f>IFERROR(IF(V271="",0,CEILING((V271/$H271),1)*$H271),"")</f>
        <v>257.39999999999998</v>
      </c>
      <c r="X271" s="36">
        <f>IFERROR(IF(W271=0,"",ROUNDUP(W271/H271,0)*0.02175),"")</f>
        <v>0.71775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112</v>
      </c>
      <c r="W272" s="349">
        <f>IFERROR(IF(V272="",0,CEILING((V272/$H272),1)*$H272),"")</f>
        <v>117.60000000000001</v>
      </c>
      <c r="X272" s="36">
        <f>IFERROR(IF(W272=0,"",ROUNDUP(W272/H272,0)*0.02175),"")</f>
        <v>0.30449999999999999</v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49.450549450549445</v>
      </c>
      <c r="W273" s="350">
        <f>IFERROR(W270/H270,"0")+IFERROR(W271/H271,"0")+IFERROR(W272/H272,"0")</f>
        <v>51</v>
      </c>
      <c r="X273" s="350">
        <f>IFERROR(IF(X270="",0,X270),"0")+IFERROR(IF(X271="",0,X271),"0")+IFERROR(IF(X272="",0,X272),"0")</f>
        <v>1.1092499999999998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396</v>
      </c>
      <c r="W274" s="350">
        <f>IFERROR(SUM(W270:W272),"0")</f>
        <v>408.6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160</v>
      </c>
      <c r="W289" s="349">
        <f t="shared" ref="W289:W296" si="16">IFERROR(IF(V289="",0,CEILING((V289/$H289),1)*$H289),"")</f>
        <v>162</v>
      </c>
      <c r="X289" s="36">
        <f>IFERROR(IF(W289=0,"",ROUNDUP(W289/H289,0)*0.02175),"")</f>
        <v>0.32624999999999998</v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60</v>
      </c>
      <c r="W291" s="349">
        <f t="shared" si="16"/>
        <v>69.599999999999994</v>
      </c>
      <c r="X291" s="36">
        <f>IFERROR(IF(W291=0,"",ROUNDUP(W291/H291,0)*0.02175),"")</f>
        <v>0.1305</v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10</v>
      </c>
      <c r="W294" s="349">
        <f t="shared" si="16"/>
        <v>10.8</v>
      </c>
      <c r="X294" s="36">
        <f>IFERROR(IF(W294=0,"",ROUNDUP(W294/H294,0)*0.02175),"")</f>
        <v>2.1749999999999999E-2</v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90</v>
      </c>
      <c r="W295" s="349">
        <f t="shared" si="16"/>
        <v>90</v>
      </c>
      <c r="X295" s="36">
        <f>IFERROR(IF(W295=0,"",ROUNDUP(W295/H295,0)*0.00937),"")</f>
        <v>0.16866</v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30</v>
      </c>
      <c r="W296" s="349">
        <f t="shared" si="16"/>
        <v>30</v>
      </c>
      <c r="X296" s="36">
        <f>IFERROR(IF(W296=0,"",ROUNDUP(W296/H296,0)*0.00937),"")</f>
        <v>5.6219999999999999E-2</v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44.913154533844192</v>
      </c>
      <c r="W297" s="350">
        <f>IFERROR(W289/H289,"0")+IFERROR(W290/H290,"0")+IFERROR(W291/H291,"0")+IFERROR(W292/H292,"0")+IFERROR(W293/H293,"0")+IFERROR(W294/H294,"0")+IFERROR(W295/H295,"0")+IFERROR(W296/H296,"0")</f>
        <v>46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0.70338000000000001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350</v>
      </c>
      <c r="W298" s="350">
        <f>IFERROR(SUM(W289:W296),"0")</f>
        <v>362.4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136</v>
      </c>
      <c r="W310" s="349">
        <f>IFERROR(IF(V310="",0,CEILING((V310/$H310),1)*$H310),"")</f>
        <v>137.69999999999999</v>
      </c>
      <c r="X310" s="36">
        <f>IFERROR(IF(W310=0,"",ROUNDUP(W310/H310,0)*0.02175),"")</f>
        <v>0.36974999999999997</v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103.6</v>
      </c>
      <c r="W311" s="349">
        <f>IFERROR(IF(V311="",0,CEILING((V311/$H311),1)*$H311),"")</f>
        <v>105</v>
      </c>
      <c r="X311" s="36">
        <f>IFERROR(IF(W311=0,"",ROUNDUP(W311/H311,0)*0.00753),"")</f>
        <v>0.3765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100.1</v>
      </c>
      <c r="W312" s="349">
        <f>IFERROR(IF(V312="",0,CEILING((V312/$H312),1)*$H312),"")</f>
        <v>100.80000000000001</v>
      </c>
      <c r="X312" s="36">
        <f>IFERROR(IF(W312=0,"",ROUNDUP(W312/H312,0)*0.00753),"")</f>
        <v>0.36143999999999998</v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113.79012345679013</v>
      </c>
      <c r="W313" s="350">
        <f>IFERROR(W310/H310,"0")+IFERROR(W311/H311,"0")+IFERROR(W312/H312,"0")</f>
        <v>115</v>
      </c>
      <c r="X313" s="350">
        <f>IFERROR(IF(X310="",0,X310),"0")+IFERROR(IF(X311="",0,X311),"0")+IFERROR(IF(X312="",0,X312),"0")</f>
        <v>1.1076899999999998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339.7</v>
      </c>
      <c r="W314" s="350">
        <f>IFERROR(SUM(W310:W312),"0")</f>
        <v>343.5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1280</v>
      </c>
      <c r="W327" s="349">
        <f t="shared" si="17"/>
        <v>1290</v>
      </c>
      <c r="X327" s="36">
        <f>IFERROR(IF(W327=0,"",ROUNDUP(W327/H327,0)*0.02175),"")</f>
        <v>1.8704999999999998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95</v>
      </c>
      <c r="W328" s="349">
        <f t="shared" si="17"/>
        <v>105</v>
      </c>
      <c r="X328" s="36">
        <f>IFERROR(IF(W328=0,"",ROUNDUP(W328/H328,0)*0.02175),"")</f>
        <v>0.15225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485</v>
      </c>
      <c r="W330" s="349">
        <f t="shared" si="17"/>
        <v>495</v>
      </c>
      <c r="X330" s="36">
        <f>IFERROR(IF(W330=0,"",ROUNDUP(W330/H330,0)*0.02175),"")</f>
        <v>0.71775</v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20</v>
      </c>
      <c r="W332" s="349">
        <f t="shared" si="17"/>
        <v>20</v>
      </c>
      <c r="X332" s="36">
        <f>IFERROR(IF(W332=0,"",ROUNDUP(W332/H332,0)*0.00937),"")</f>
        <v>3.7479999999999999E-2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128</v>
      </c>
      <c r="W334" s="350">
        <f>IFERROR(W326/H326,"0")+IFERROR(W327/H327,"0")+IFERROR(W328/H328,"0")+IFERROR(W329/H329,"0")+IFERROR(W330/H330,"0")+IFERROR(W331/H331,"0")+IFERROR(W332/H332,"0")+IFERROR(W333/H333,"0")</f>
        <v>130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2.7779799999999999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1880</v>
      </c>
      <c r="W335" s="350">
        <f>IFERROR(SUM(W326:W333),"0")</f>
        <v>1910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1505</v>
      </c>
      <c r="W337" s="349">
        <f>IFERROR(IF(V337="",0,CEILING((V337/$H337),1)*$H337),"")</f>
        <v>1515</v>
      </c>
      <c r="X337" s="36">
        <f>IFERROR(IF(W337=0,"",ROUNDUP(W337/H337,0)*0.02175),"")</f>
        <v>2.1967499999999998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4</v>
      </c>
      <c r="W339" s="349">
        <f>IFERROR(IF(V339="",0,CEILING((V339/$H339),1)*$H339),"")</f>
        <v>4</v>
      </c>
      <c r="X339" s="36">
        <f>IFERROR(IF(W339=0,"",ROUNDUP(W339/H339,0)*0.00937),"")</f>
        <v>9.3699999999999999E-3</v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101.33333333333333</v>
      </c>
      <c r="W340" s="350">
        <f>IFERROR(W337/H337,"0")+IFERROR(W338/H338,"0")+IFERROR(W339/H339,"0")</f>
        <v>102</v>
      </c>
      <c r="X340" s="350">
        <f>IFERROR(IF(X337="",0,X337),"0")+IFERROR(IF(X338="",0,X338),"0")+IFERROR(IF(X339="",0,X339),"0")</f>
        <v>2.2061199999999999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1509</v>
      </c>
      <c r="W341" s="350">
        <f>IFERROR(SUM(W337:W339),"0")</f>
        <v>1519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15</v>
      </c>
      <c r="W366" s="349">
        <f>IFERROR(IF(V366="",0,CEILING((V366/$H366),1)*$H366),"")</f>
        <v>15.6</v>
      </c>
      <c r="X366" s="36">
        <f>IFERROR(IF(W366=0,"",ROUNDUP(W366/H366,0)*0.02175),"")</f>
        <v>4.3499999999999997E-2</v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1.9230769230769231</v>
      </c>
      <c r="W370" s="350">
        <f>IFERROR(W366/H366,"0")+IFERROR(W367/H367,"0")+IFERROR(W368/H368,"0")+IFERROR(W369/H369,"0")</f>
        <v>2</v>
      </c>
      <c r="X370" s="350">
        <f>IFERROR(IF(X366="",0,X366),"0")+IFERROR(IF(X367="",0,X367),"0")+IFERROR(IF(X368="",0,X368),"0")+IFERROR(IF(X369="",0,X369),"0")</f>
        <v>4.3499999999999997E-2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15</v>
      </c>
      <c r="W371" s="350">
        <f>IFERROR(SUM(W366:W369),"0")</f>
        <v>15.6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19</v>
      </c>
      <c r="W384" s="349">
        <f t="shared" ref="W384:W396" si="18">IFERROR(IF(V384="",0,CEILING((V384/$H384),1)*$H384),"")</f>
        <v>21</v>
      </c>
      <c r="X384" s="36">
        <f>IFERROR(IF(W384=0,"",ROUNDUP(W384/H384,0)*0.00753),"")</f>
        <v>3.7650000000000003E-2</v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4</v>
      </c>
      <c r="W386" s="349">
        <f t="shared" si="18"/>
        <v>4.2</v>
      </c>
      <c r="X386" s="36">
        <f>IFERROR(IF(W386=0,"",ROUNDUP(W386/H386,0)*0.00753),"")</f>
        <v>7.5300000000000002E-3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6.3</v>
      </c>
      <c r="W389" s="349">
        <f t="shared" si="18"/>
        <v>6.3000000000000007</v>
      </c>
      <c r="X389" s="36">
        <f t="shared" si="19"/>
        <v>1.506E-2</v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11.55</v>
      </c>
      <c r="W391" s="349">
        <f t="shared" si="18"/>
        <v>12.600000000000001</v>
      </c>
      <c r="X391" s="36">
        <f t="shared" si="19"/>
        <v>3.0120000000000001E-2</v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4.1999999999999993</v>
      </c>
      <c r="W393" s="349">
        <f t="shared" si="18"/>
        <v>4.2</v>
      </c>
      <c r="X393" s="36">
        <f t="shared" si="19"/>
        <v>1.004E-2</v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8.3999999999999986</v>
      </c>
      <c r="W395" s="349">
        <f t="shared" si="18"/>
        <v>8.4</v>
      </c>
      <c r="X395" s="36">
        <f t="shared" si="19"/>
        <v>2.0080000000000001E-2</v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19.976190476190474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21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0.12047999999999999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53.449999999999996</v>
      </c>
      <c r="W398" s="350">
        <f>IFERROR(SUM(W384:W396),"0")</f>
        <v>56.7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2.1</v>
      </c>
      <c r="W428" s="349">
        <f t="shared" si="20"/>
        <v>2.1</v>
      </c>
      <c r="X428" s="36">
        <f>IFERROR(IF(W428=0,"",ROUNDUP(W428/H428,0)*0.00502),"")</f>
        <v>5.0200000000000002E-3</v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1</v>
      </c>
      <c r="W430" s="350">
        <f>IFERROR(W423/H423,"0")+IFERROR(W424/H424,"0")+IFERROR(W425/H425,"0")+IFERROR(W426/H426,"0")+IFERROR(W427/H427,"0")+IFERROR(W428/H428,"0")+IFERROR(W429/H429,"0")</f>
        <v>1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5.0200000000000002E-3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2.1</v>
      </c>
      <c r="W431" s="350">
        <f>IFERROR(SUM(W423:W429),"0")</f>
        <v>2.1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105</v>
      </c>
      <c r="W448" s="349">
        <f t="shared" ref="W448:W458" si="21">IFERROR(IF(V448="",0,CEILING((V448/$H448),1)*$H448),"")</f>
        <v>105.60000000000001</v>
      </c>
      <c r="X448" s="36">
        <f t="shared" ref="X448:X453" si="22">IFERROR(IF(W448=0,"",ROUNDUP(W448/H448,0)*0.01196),"")</f>
        <v>0.2392</v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0</v>
      </c>
      <c r="W449" s="349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5</v>
      </c>
      <c r="W450" s="349">
        <f t="shared" si="21"/>
        <v>5.28</v>
      </c>
      <c r="X450" s="36">
        <f t="shared" si="22"/>
        <v>1.196E-2</v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15</v>
      </c>
      <c r="W452" s="349">
        <f t="shared" si="21"/>
        <v>15.84</v>
      </c>
      <c r="X452" s="36">
        <f t="shared" si="22"/>
        <v>3.5880000000000002E-2</v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23.674242424242422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24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0.28704000000000002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125</v>
      </c>
      <c r="W460" s="350">
        <f>IFERROR(SUM(W448:W458),"0")</f>
        <v>126.72000000000001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55</v>
      </c>
      <c r="W462" s="349">
        <f>IFERROR(IF(V462="",0,CEILING((V462/$H462),1)*$H462),"")</f>
        <v>58.080000000000005</v>
      </c>
      <c r="X462" s="36">
        <f>IFERROR(IF(W462=0,"",ROUNDUP(W462/H462,0)*0.01196),"")</f>
        <v>0.13156000000000001</v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10.416666666666666</v>
      </c>
      <c r="W464" s="350">
        <f>IFERROR(W462/H462,"0")+IFERROR(W463/H463,"0")</f>
        <v>11</v>
      </c>
      <c r="X464" s="350">
        <f>IFERROR(IF(X462="",0,X462),"0")+IFERROR(IF(X463="",0,X463),"0")</f>
        <v>0.13156000000000001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55</v>
      </c>
      <c r="W465" s="350">
        <f>IFERROR(SUM(W462:W463),"0")</f>
        <v>58.080000000000005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20</v>
      </c>
      <c r="W467" s="349">
        <f t="shared" ref="W467:W472" si="23">IFERROR(IF(V467="",0,CEILING((V467/$H467),1)*$H467),"")</f>
        <v>21.12</v>
      </c>
      <c r="X467" s="36">
        <f>IFERROR(IF(W467=0,"",ROUNDUP(W467/H467,0)*0.01196),"")</f>
        <v>4.7840000000000001E-2</v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15</v>
      </c>
      <c r="W468" s="349">
        <f t="shared" si="23"/>
        <v>15.84</v>
      </c>
      <c r="X468" s="36">
        <f>IFERROR(IF(W468=0,"",ROUNDUP(W468/H468,0)*0.01196),"")</f>
        <v>3.5880000000000002E-2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35</v>
      </c>
      <c r="W469" s="349">
        <f t="shared" si="23"/>
        <v>36.96</v>
      </c>
      <c r="X469" s="36">
        <f>IFERROR(IF(W469=0,"",ROUNDUP(W469/H469,0)*0.01196),"")</f>
        <v>8.3720000000000003E-2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13.257575757575758</v>
      </c>
      <c r="W473" s="350">
        <f>IFERROR(W467/H467,"0")+IFERROR(W468/H468,"0")+IFERROR(W469/H469,"0")+IFERROR(W470/H470,"0")+IFERROR(W471/H471,"0")+IFERROR(W472/H472,"0")</f>
        <v>14</v>
      </c>
      <c r="X473" s="350">
        <f>IFERROR(IF(X467="",0,X467),"0")+IFERROR(IF(X468="",0,X468),"0")+IFERROR(IF(X469="",0,X469),"0")+IFERROR(IF(X470="",0,X470),"0")+IFERROR(IF(X471="",0,X471),"0")+IFERROR(IF(X472="",0,X472),"0")</f>
        <v>0.16744000000000001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70</v>
      </c>
      <c r="W474" s="350">
        <f>IFERROR(SUM(W467:W472),"0")</f>
        <v>73.92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190</v>
      </c>
      <c r="W490" s="349">
        <f>IFERROR(IF(V490="",0,CEILING((V490/$H490),1)*$H490),"")</f>
        <v>192</v>
      </c>
      <c r="X490" s="36">
        <f>IFERROR(IF(W490=0,"",ROUNDUP(W490/H490,0)*0.02175),"")</f>
        <v>0.34799999999999998</v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15.833333333333334</v>
      </c>
      <c r="W493" s="350">
        <f>IFERROR(W488/H488,"0")+IFERROR(W489/H489,"0")+IFERROR(W490/H490,"0")+IFERROR(W491/H491,"0")+IFERROR(W492/H492,"0")</f>
        <v>16</v>
      </c>
      <c r="X493" s="350">
        <f>IFERROR(IF(X488="",0,X488),"0")+IFERROR(IF(X489="",0,X489),"0")+IFERROR(IF(X490="",0,X490),"0")+IFERROR(IF(X491="",0,X491),"0")+IFERROR(IF(X492="",0,X492),"0")</f>
        <v>0.34799999999999998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190</v>
      </c>
      <c r="W494" s="350">
        <f>IFERROR(SUM(W488:W492),"0")</f>
        <v>192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128</v>
      </c>
      <c r="W502" s="349">
        <f>IFERROR(IF(V502="",0,CEILING((V502/$H502),1)*$H502),"")</f>
        <v>130.20000000000002</v>
      </c>
      <c r="X502" s="36">
        <f>IFERROR(IF(W502=0,"",ROUNDUP(W502/H502,0)*0.00753),"")</f>
        <v>0.23343</v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460</v>
      </c>
      <c r="W503" s="349">
        <f>IFERROR(IF(V503="",0,CEILING((V503/$H503),1)*$H503),"")</f>
        <v>462</v>
      </c>
      <c r="X503" s="36">
        <f>IFERROR(IF(W503=0,"",ROUNDUP(W503/H503,0)*0.00753),"")</f>
        <v>0.82830000000000004</v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140</v>
      </c>
      <c r="W506" s="350">
        <f>IFERROR(W502/H502,"0")+IFERROR(W503/H503,"0")+IFERROR(W504/H504,"0")+IFERROR(W505/H505,"0")</f>
        <v>141</v>
      </c>
      <c r="X506" s="350">
        <f>IFERROR(IF(X502="",0,X502),"0")+IFERROR(IF(X503="",0,X503),"0")+IFERROR(IF(X504="",0,X504),"0")+IFERROR(IF(X505="",0,X505),"0")</f>
        <v>1.0617300000000001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588</v>
      </c>
      <c r="W507" s="350">
        <f>IFERROR(SUM(W502:W505),"0")</f>
        <v>592.20000000000005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10</v>
      </c>
      <c r="W509" s="349">
        <f>IFERROR(IF(V509="",0,CEILING((V509/$H509),1)*$H509),"")</f>
        <v>15.6</v>
      </c>
      <c r="X509" s="36">
        <f>IFERROR(IF(W509=0,"",ROUNDUP(W509/H509,0)*0.02175),"")</f>
        <v>4.3499999999999997E-2</v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1.2820512820512822</v>
      </c>
      <c r="W514" s="350">
        <f>IFERROR(W509/H509,"0")+IFERROR(W510/H510,"0")+IFERROR(W511/H511,"0")+IFERROR(W512/H512,"0")+IFERROR(W513/H513,"0")</f>
        <v>2</v>
      </c>
      <c r="X514" s="350">
        <f>IFERROR(IF(X509="",0,X509),"0")+IFERROR(IF(X510="",0,X510),"0")+IFERROR(IF(X511="",0,X511),"0")+IFERROR(IF(X512="",0,X512),"0")+IFERROR(IF(X513="",0,X513),"0")</f>
        <v>4.3499999999999997E-2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10</v>
      </c>
      <c r="W515" s="350">
        <f>IFERROR(SUM(W509:W513),"0")</f>
        <v>15.6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17489.350000000002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17677.519999999997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18526.999008444942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18725.419999999998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35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35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19401.999008444942</v>
      </c>
      <c r="W519" s="350">
        <f>GrossWeightTotalR+PalletQtyTotalR*25</f>
        <v>19600.419999999998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2332.942491709015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2359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40.979019999999991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361.80000000000007</v>
      </c>
      <c r="D526" s="46">
        <f>IFERROR(W55*1,"0")+IFERROR(W56*1,"0")+IFERROR(W57*1,"0")+IFERROR(W58*1,"0")</f>
        <v>734.40000000000009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699.40000000000009</v>
      </c>
      <c r="F526" s="46">
        <f>IFERROR(W130*1,"0")+IFERROR(W131*1,"0")+IFERROR(W132*1,"0")+IFERROR(W133*1,"0")</f>
        <v>83.100000000000009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44.100000000000009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115.19999999999999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10371.700000000001</v>
      </c>
      <c r="N526" s="46">
        <f>IFERROR(W289*1,"0")+IFERROR(W290*1,"0")+IFERROR(W291*1,"0")+IFERROR(W292*1,"0")+IFERROR(W293*1,"0")+IFERROR(W294*1,"0")+IFERROR(W295*1,"0")+IFERROR(W296*1,"0")+IFERROR(W300*1,"0")+IFERROR(W301*1,"0")</f>
        <v>362.4</v>
      </c>
      <c r="O526" s="46">
        <f>IFERROR(W306*1,"0")+IFERROR(W310*1,"0")+IFERROR(W311*1,"0")+IFERROR(W312*1,"0")+IFERROR(W316*1,"0")+IFERROR(W320*1,"0")</f>
        <v>343.5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3429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15.6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56.7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2.1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258.72000000000003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799.80000000000007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2024-04-01T09:57:29Z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