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69FEB62E-DAE7-4259-AD75-023A4783B411}" xr6:coauthVersionLast="47" xr6:coauthVersionMax="47" xr10:uidLastSave="{00000000-0000-0000-0000-000000000000}"/>
  <bookViews>
    <workbookView xWindow="2655" yWindow="109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X498" i="2"/>
  <c r="W498" i="2"/>
  <c r="W497" i="2"/>
  <c r="X497" i="2" s="1"/>
  <c r="X496" i="2"/>
  <c r="X499" i="2" s="1"/>
  <c r="W496" i="2"/>
  <c r="W500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3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X467" i="2"/>
  <c r="W467" i="2"/>
  <c r="N467" i="2"/>
  <c r="V465" i="2"/>
  <c r="V464" i="2"/>
  <c r="X463" i="2"/>
  <c r="W463" i="2"/>
  <c r="N463" i="2"/>
  <c r="W462" i="2"/>
  <c r="W464" i="2" s="1"/>
  <c r="N462" i="2"/>
  <c r="V460" i="2"/>
  <c r="V459" i="2"/>
  <c r="X458" i="2"/>
  <c r="W458" i="2"/>
  <c r="W457" i="2"/>
  <c r="X457" i="2" s="1"/>
  <c r="N457" i="2"/>
  <c r="X456" i="2"/>
  <c r="W456" i="2"/>
  <c r="W455" i="2"/>
  <c r="X455" i="2" s="1"/>
  <c r="X454" i="2"/>
  <c r="W454" i="2"/>
  <c r="W453" i="2"/>
  <c r="X453" i="2" s="1"/>
  <c r="W452" i="2"/>
  <c r="X452" i="2" s="1"/>
  <c r="X451" i="2"/>
  <c r="W451" i="2"/>
  <c r="W450" i="2"/>
  <c r="X450" i="2" s="1"/>
  <c r="X449" i="2"/>
  <c r="W449" i="2"/>
  <c r="W448" i="2"/>
  <c r="T526" i="2" s="1"/>
  <c r="V444" i="2"/>
  <c r="V443" i="2"/>
  <c r="W442" i="2"/>
  <c r="W444" i="2" s="1"/>
  <c r="N442" i="2"/>
  <c r="V440" i="2"/>
  <c r="V439" i="2"/>
  <c r="W438" i="2"/>
  <c r="W440" i="2" s="1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X423" i="2"/>
  <c r="W423" i="2"/>
  <c r="N423" i="2"/>
  <c r="V421" i="2"/>
  <c r="V420" i="2"/>
  <c r="W419" i="2"/>
  <c r="X419" i="2" s="1"/>
  <c r="N419" i="2"/>
  <c r="X418" i="2"/>
  <c r="W418" i="2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X407" i="2" s="1"/>
  <c r="X408" i="2" s="1"/>
  <c r="N407" i="2"/>
  <c r="V405" i="2"/>
  <c r="V404" i="2"/>
  <c r="W403" i="2"/>
  <c r="X403" i="2" s="1"/>
  <c r="N403" i="2"/>
  <c r="W402" i="2"/>
  <c r="X402" i="2" s="1"/>
  <c r="N402" i="2"/>
  <c r="X401" i="2"/>
  <c r="W401" i="2"/>
  <c r="N401" i="2"/>
  <c r="X400" i="2"/>
  <c r="W400" i="2"/>
  <c r="N400" i="2"/>
  <c r="V398" i="2"/>
  <c r="V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X380" i="2"/>
  <c r="W380" i="2"/>
  <c r="N380" i="2"/>
  <c r="W379" i="2"/>
  <c r="R526" i="2" s="1"/>
  <c r="N379" i="2"/>
  <c r="V375" i="2"/>
  <c r="V374" i="2"/>
  <c r="W373" i="2"/>
  <c r="W374" i="2" s="1"/>
  <c r="N373" i="2"/>
  <c r="V371" i="2"/>
  <c r="W370" i="2"/>
  <c r="V370" i="2"/>
  <c r="W369" i="2"/>
  <c r="X369" i="2" s="1"/>
  <c r="N369" i="2"/>
  <c r="X368" i="2"/>
  <c r="W368" i="2"/>
  <c r="N368" i="2"/>
  <c r="W367" i="2"/>
  <c r="X367" i="2" s="1"/>
  <c r="N367" i="2"/>
  <c r="W366" i="2"/>
  <c r="X366" i="2" s="1"/>
  <c r="N366" i="2"/>
  <c r="V364" i="2"/>
  <c r="W363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X354" i="2"/>
  <c r="W354" i="2"/>
  <c r="N354" i="2"/>
  <c r="W353" i="2"/>
  <c r="Q526" i="2" s="1"/>
  <c r="N353" i="2"/>
  <c r="V350" i="2"/>
  <c r="W349" i="2"/>
  <c r="V349" i="2"/>
  <c r="W348" i="2"/>
  <c r="X348" i="2" s="1"/>
  <c r="X349" i="2" s="1"/>
  <c r="N348" i="2"/>
  <c r="V346" i="2"/>
  <c r="V345" i="2"/>
  <c r="W344" i="2"/>
  <c r="X344" i="2" s="1"/>
  <c r="N344" i="2"/>
  <c r="W343" i="2"/>
  <c r="W345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X332" i="2"/>
  <c r="W332" i="2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P526" i="2" s="1"/>
  <c r="N326" i="2"/>
  <c r="V322" i="2"/>
  <c r="W321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X312" i="2"/>
  <c r="W312" i="2"/>
  <c r="N312" i="2"/>
  <c r="W311" i="2"/>
  <c r="X311" i="2" s="1"/>
  <c r="N311" i="2"/>
  <c r="X310" i="2"/>
  <c r="W310" i="2"/>
  <c r="N310" i="2"/>
  <c r="V308" i="2"/>
  <c r="V307" i="2"/>
  <c r="W306" i="2"/>
  <c r="W308" i="2" s="1"/>
  <c r="N306" i="2"/>
  <c r="V303" i="2"/>
  <c r="V302" i="2"/>
  <c r="X301" i="2"/>
  <c r="W301" i="2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X291" i="2"/>
  <c r="W291" i="2"/>
  <c r="N291" i="2"/>
  <c r="W290" i="2"/>
  <c r="N290" i="2"/>
  <c r="X289" i="2"/>
  <c r="W289" i="2"/>
  <c r="N289" i="2"/>
  <c r="V286" i="2"/>
  <c r="V285" i="2"/>
  <c r="W284" i="2"/>
  <c r="X284" i="2" s="1"/>
  <c r="N284" i="2"/>
  <c r="X283" i="2"/>
  <c r="W283" i="2"/>
  <c r="N283" i="2"/>
  <c r="X282" i="2"/>
  <c r="W282" i="2"/>
  <c r="W286" i="2" s="1"/>
  <c r="N282" i="2"/>
  <c r="V280" i="2"/>
  <c r="V279" i="2"/>
  <c r="W278" i="2"/>
  <c r="X278" i="2" s="1"/>
  <c r="N278" i="2"/>
  <c r="W277" i="2"/>
  <c r="X277" i="2" s="1"/>
  <c r="W276" i="2"/>
  <c r="X276" i="2" s="1"/>
  <c r="X279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X266" i="2"/>
  <c r="W266" i="2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X258" i="2"/>
  <c r="W258" i="2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W249" i="2"/>
  <c r="V249" i="2"/>
  <c r="W248" i="2"/>
  <c r="V248" i="2"/>
  <c r="X247" i="2"/>
  <c r="X248" i="2" s="1"/>
  <c r="W247" i="2"/>
  <c r="N247" i="2"/>
  <c r="V245" i="2"/>
  <c r="V244" i="2"/>
  <c r="W243" i="2"/>
  <c r="X243" i="2" s="1"/>
  <c r="N243" i="2"/>
  <c r="X242" i="2"/>
  <c r="W242" i="2"/>
  <c r="N242" i="2"/>
  <c r="X241" i="2"/>
  <c r="W241" i="2"/>
  <c r="N241" i="2"/>
  <c r="W240" i="2"/>
  <c r="X240" i="2" s="1"/>
  <c r="N240" i="2"/>
  <c r="X239" i="2"/>
  <c r="W239" i="2"/>
  <c r="N239" i="2"/>
  <c r="X238" i="2"/>
  <c r="W238" i="2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X229" i="2"/>
  <c r="W229" i="2"/>
  <c r="N229" i="2"/>
  <c r="W228" i="2"/>
  <c r="W245" i="2" s="1"/>
  <c r="N228" i="2"/>
  <c r="V225" i="2"/>
  <c r="V224" i="2"/>
  <c r="W223" i="2"/>
  <c r="X223" i="2" s="1"/>
  <c r="W222" i="2"/>
  <c r="X222" i="2" s="1"/>
  <c r="W221" i="2"/>
  <c r="X221" i="2" s="1"/>
  <c r="W220" i="2"/>
  <c r="W225" i="2" s="1"/>
  <c r="W219" i="2"/>
  <c r="X219" i="2" s="1"/>
  <c r="W218" i="2"/>
  <c r="V215" i="2"/>
  <c r="V214" i="2"/>
  <c r="W213" i="2"/>
  <c r="W215" i="2" s="1"/>
  <c r="N213" i="2"/>
  <c r="V211" i="2"/>
  <c r="V210" i="2"/>
  <c r="X209" i="2"/>
  <c r="W209" i="2"/>
  <c r="W208" i="2"/>
  <c r="X208" i="2" s="1"/>
  <c r="X207" i="2"/>
  <c r="W207" i="2"/>
  <c r="W206" i="2"/>
  <c r="X206" i="2" s="1"/>
  <c r="W205" i="2"/>
  <c r="X205" i="2" s="1"/>
  <c r="X204" i="2"/>
  <c r="W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X192" i="2"/>
  <c r="W192" i="2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X176" i="2"/>
  <c r="W176" i="2"/>
  <c r="N176" i="2"/>
  <c r="V174" i="2"/>
  <c r="V173" i="2"/>
  <c r="X172" i="2"/>
  <c r="W172" i="2"/>
  <c r="N172" i="2"/>
  <c r="X171" i="2"/>
  <c r="W171" i="2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6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X147" i="2"/>
  <c r="W147" i="2"/>
  <c r="N147" i="2"/>
  <c r="W146" i="2"/>
  <c r="H526" i="2" s="1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F526" i="2" s="1"/>
  <c r="N130" i="2"/>
  <c r="V127" i="2"/>
  <c r="V126" i="2"/>
  <c r="X125" i="2"/>
  <c r="W125" i="2"/>
  <c r="N125" i="2"/>
  <c r="W124" i="2"/>
  <c r="X124" i="2" s="1"/>
  <c r="N124" i="2"/>
  <c r="W123" i="2"/>
  <c r="X123" i="2" s="1"/>
  <c r="N123" i="2"/>
  <c r="X122" i="2"/>
  <c r="W122" i="2"/>
  <c r="W121" i="2"/>
  <c r="X121" i="2" s="1"/>
  <c r="N121" i="2"/>
  <c r="X120" i="2"/>
  <c r="W120" i="2"/>
  <c r="N120" i="2"/>
  <c r="W119" i="2"/>
  <c r="W126" i="2" s="1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X108" i="2"/>
  <c r="W108" i="2"/>
  <c r="W107" i="2"/>
  <c r="X107" i="2" s="1"/>
  <c r="N107" i="2"/>
  <c r="W106" i="2"/>
  <c r="N106" i="2"/>
  <c r="W105" i="2"/>
  <c r="N105" i="2"/>
  <c r="V103" i="2"/>
  <c r="V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2" i="2" s="1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N87" i="2"/>
  <c r="V85" i="2"/>
  <c r="V84" i="2"/>
  <c r="X83" i="2"/>
  <c r="W83" i="2"/>
  <c r="N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X64" i="2"/>
  <c r="W64" i="2"/>
  <c r="N64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X50" i="2"/>
  <c r="W50" i="2"/>
  <c r="N50" i="2"/>
  <c r="W49" i="2"/>
  <c r="N49" i="2"/>
  <c r="V45" i="2"/>
  <c r="V44" i="2"/>
  <c r="W43" i="2"/>
  <c r="N43" i="2"/>
  <c r="W41" i="2"/>
  <c r="V41" i="2"/>
  <c r="V40" i="2"/>
  <c r="W39" i="2"/>
  <c r="W40" i="2" s="1"/>
  <c r="N39" i="2"/>
  <c r="W37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X29" i="2"/>
  <c r="W29" i="2"/>
  <c r="N29" i="2"/>
  <c r="W28" i="2"/>
  <c r="X28" i="2" s="1"/>
  <c r="N28" i="2"/>
  <c r="X27" i="2"/>
  <c r="W27" i="2"/>
  <c r="N27" i="2"/>
  <c r="W26" i="2"/>
  <c r="V24" i="2"/>
  <c r="V23" i="2"/>
  <c r="W22" i="2"/>
  <c r="N22" i="2"/>
  <c r="H10" i="2"/>
  <c r="A9" i="2"/>
  <c r="A10" i="2" s="1"/>
  <c r="D7" i="2"/>
  <c r="O6" i="2"/>
  <c r="N2" i="2"/>
  <c r="X26" i="2" l="1"/>
  <c r="X32" i="2" s="1"/>
  <c r="W32" i="2"/>
  <c r="D526" i="2"/>
  <c r="X55" i="2"/>
  <c r="X59" i="2" s="1"/>
  <c r="W116" i="2"/>
  <c r="X105" i="2"/>
  <c r="C526" i="2"/>
  <c r="W51" i="2"/>
  <c r="X43" i="2"/>
  <c r="X44" i="2" s="1"/>
  <c r="W44" i="2"/>
  <c r="E526" i="2"/>
  <c r="X63" i="2"/>
  <c r="X84" i="2" s="1"/>
  <c r="V516" i="2"/>
  <c r="W91" i="2"/>
  <c r="X87" i="2"/>
  <c r="X91" i="2" s="1"/>
  <c r="X130" i="2"/>
  <c r="X134" i="2" s="1"/>
  <c r="X146" i="2"/>
  <c r="X210" i="2"/>
  <c r="W346" i="2"/>
  <c r="W518" i="2"/>
  <c r="X196" i="2"/>
  <c r="X200" i="2" s="1"/>
  <c r="X213" i="2"/>
  <c r="X214" i="2" s="1"/>
  <c r="L526" i="2"/>
  <c r="W224" i="2"/>
  <c r="W255" i="2"/>
  <c r="X270" i="2"/>
  <c r="W298" i="2"/>
  <c r="X306" i="2"/>
  <c r="X307" i="2" s="1"/>
  <c r="X326" i="2"/>
  <c r="W359" i="2"/>
  <c r="W381" i="2"/>
  <c r="X438" i="2"/>
  <c r="X439" i="2" s="1"/>
  <c r="X448" i="2"/>
  <c r="X482" i="2"/>
  <c r="X483" i="2" s="1"/>
  <c r="W484" i="2"/>
  <c r="X506" i="2"/>
  <c r="W167" i="2"/>
  <c r="X285" i="2"/>
  <c r="X404" i="2"/>
  <c r="W409" i="2"/>
  <c r="X473" i="2"/>
  <c r="W493" i="2"/>
  <c r="W507" i="2"/>
  <c r="V520" i="2"/>
  <c r="W84" i="2"/>
  <c r="W117" i="2"/>
  <c r="W161" i="2"/>
  <c r="X164" i="2"/>
  <c r="X166" i="2" s="1"/>
  <c r="W174" i="2"/>
  <c r="W193" i="2"/>
  <c r="X218" i="2"/>
  <c r="X251" i="2"/>
  <c r="W267" i="2"/>
  <c r="W285" i="2"/>
  <c r="W297" i="2"/>
  <c r="W303" i="2"/>
  <c r="W314" i="2"/>
  <c r="W313" i="2"/>
  <c r="X320" i="2"/>
  <c r="X321" i="2" s="1"/>
  <c r="X343" i="2"/>
  <c r="X345" i="2" s="1"/>
  <c r="W350" i="2"/>
  <c r="X355" i="2"/>
  <c r="W375" i="2"/>
  <c r="W405" i="2"/>
  <c r="W408" i="2"/>
  <c r="X414" i="2"/>
  <c r="S526" i="2"/>
  <c r="W431" i="2"/>
  <c r="X435" i="2"/>
  <c r="U526" i="2"/>
  <c r="W494" i="2"/>
  <c r="W499" i="2"/>
  <c r="W506" i="2"/>
  <c r="W515" i="2"/>
  <c r="V519" i="2"/>
  <c r="W214" i="2"/>
  <c r="W307" i="2"/>
  <c r="X370" i="2"/>
  <c r="W404" i="2"/>
  <c r="X420" i="2"/>
  <c r="X479" i="2"/>
  <c r="F10" i="2"/>
  <c r="X397" i="2"/>
  <c r="X340" i="2"/>
  <c r="X155" i="2"/>
  <c r="X267" i="2"/>
  <c r="X273" i="2"/>
  <c r="X334" i="2"/>
  <c r="X459" i="2"/>
  <c r="X2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58" i="2" s="1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W519" i="2" l="1"/>
  <c r="X521" i="2"/>
  <c r="W520" i="2"/>
  <c r="W516" i="2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<sst xmlns="http://schemas.openxmlformats.org/spreadsheetml/2006/main" count="3428" uniqueCount="755">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</sst>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509" zoomScaleNormal="100" zoomScaleSheetLayoutView="100" workbookViewId="0">
      <selection activeCell="V330" sqref="V33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1" t="s">
        <v>29</v>
      </c>
      <c r="E1" s="701"/>
      <c r="F1" s="701"/>
      <c r="G1" s="14" t="s">
        <v>66</v>
      </c>
      <c r="H1" s="701" t="s">
        <v>49</v>
      </c>
      <c r="I1" s="701"/>
      <c r="J1" s="701"/>
      <c r="K1" s="701"/>
      <c r="L1" s="701"/>
      <c r="M1" s="701"/>
      <c r="N1" s="701"/>
      <c r="O1" s="701"/>
      <c r="P1" s="702" t="s">
        <v>67</v>
      </c>
      <c r="Q1" s="703"/>
      <c r="R1" s="70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4"/>
      <c r="P2" s="704"/>
      <c r="Q2" s="704"/>
      <c r="R2" s="704"/>
      <c r="S2" s="704"/>
      <c r="T2" s="704"/>
      <c r="U2" s="70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4"/>
      <c r="O3" s="704"/>
      <c r="P3" s="704"/>
      <c r="Q3" s="704"/>
      <c r="R3" s="704"/>
      <c r="S3" s="704"/>
      <c r="T3" s="704"/>
      <c r="U3" s="70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83" t="s">
        <v>8</v>
      </c>
      <c r="B5" s="683"/>
      <c r="C5" s="683"/>
      <c r="D5" s="705"/>
      <c r="E5" s="705"/>
      <c r="F5" s="706" t="s">
        <v>14</v>
      </c>
      <c r="G5" s="706"/>
      <c r="H5" s="705"/>
      <c r="I5" s="705"/>
      <c r="J5" s="705"/>
      <c r="K5" s="705"/>
      <c r="L5" s="705"/>
      <c r="N5" s="26" t="s">
        <v>4</v>
      </c>
      <c r="O5" s="700">
        <v>45383</v>
      </c>
      <c r="P5" s="700"/>
      <c r="R5" s="707" t="s">
        <v>3</v>
      </c>
      <c r="S5" s="708"/>
      <c r="T5" s="709" t="s">
        <v>719</v>
      </c>
      <c r="U5" s="710"/>
      <c r="Z5" s="58"/>
      <c r="AA5" s="58"/>
      <c r="AB5" s="58"/>
    </row>
    <row r="6" spans="1:29" s="17" customFormat="1" ht="24" customHeight="1" x14ac:dyDescent="0.2">
      <c r="A6" s="683" t="s">
        <v>1</v>
      </c>
      <c r="B6" s="683"/>
      <c r="C6" s="683"/>
      <c r="D6" s="684" t="s">
        <v>732</v>
      </c>
      <c r="E6" s="684"/>
      <c r="F6" s="684"/>
      <c r="G6" s="684"/>
      <c r="H6" s="684"/>
      <c r="I6" s="684"/>
      <c r="J6" s="684"/>
      <c r="K6" s="684"/>
      <c r="L6" s="684"/>
      <c r="N6" s="26" t="s">
        <v>30</v>
      </c>
      <c r="O6" s="685" t="str">
        <f>IF(O5=0," ",CHOOSE(WEEKDAY(O5,2),"Понедельник","Вторник","Среда","Четверг","Пятница","Суббота","Воскресенье"))</f>
        <v>Понедельник</v>
      </c>
      <c r="P6" s="685"/>
      <c r="R6" s="686" t="s">
        <v>5</v>
      </c>
      <c r="S6" s="687"/>
      <c r="T6" s="688" t="s">
        <v>68</v>
      </c>
      <c r="U6" s="68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6"/>
      <c r="N7" s="26"/>
      <c r="O7" s="47"/>
      <c r="P7" s="47"/>
      <c r="R7" s="686"/>
      <c r="S7" s="687"/>
      <c r="T7" s="690"/>
      <c r="U7" s="691"/>
      <c r="Z7" s="58"/>
      <c r="AA7" s="58"/>
      <c r="AB7" s="58"/>
    </row>
    <row r="8" spans="1:29" s="17" customFormat="1" ht="25.5" customHeight="1" x14ac:dyDescent="0.2">
      <c r="A8" s="697" t="s">
        <v>60</v>
      </c>
      <c r="B8" s="697"/>
      <c r="C8" s="697"/>
      <c r="D8" s="698"/>
      <c r="E8" s="698"/>
      <c r="F8" s="698"/>
      <c r="G8" s="698"/>
      <c r="H8" s="698"/>
      <c r="I8" s="698"/>
      <c r="J8" s="698"/>
      <c r="K8" s="698"/>
      <c r="L8" s="698"/>
      <c r="N8" s="26" t="s">
        <v>11</v>
      </c>
      <c r="O8" s="678">
        <v>0.41666666666666669</v>
      </c>
      <c r="P8" s="678"/>
      <c r="R8" s="686"/>
      <c r="S8" s="687"/>
      <c r="T8" s="690"/>
      <c r="U8" s="691"/>
      <c r="Z8" s="58"/>
      <c r="AA8" s="58"/>
      <c r="AB8" s="58"/>
    </row>
    <row r="9" spans="1:29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48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99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9"/>
      <c r="L9" s="699"/>
      <c r="N9" s="29" t="s">
        <v>15</v>
      </c>
      <c r="O9" s="700"/>
      <c r="P9" s="700"/>
      <c r="R9" s="686"/>
      <c r="S9" s="687"/>
      <c r="T9" s="692"/>
      <c r="U9" s="69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7" t="str">
        <f>IFERROR(VLOOKUP($D$10,Proxy,2,FALSE),"")</f>
        <v/>
      </c>
      <c r="I10" s="677"/>
      <c r="J10" s="677"/>
      <c r="K10" s="677"/>
      <c r="L10" s="677"/>
      <c r="N10" s="29" t="s">
        <v>35</v>
      </c>
      <c r="O10" s="678"/>
      <c r="P10" s="678"/>
      <c r="S10" s="26" t="s">
        <v>12</v>
      </c>
      <c r="T10" s="679" t="s">
        <v>69</v>
      </c>
      <c r="U10" s="68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78"/>
      <c r="P11" s="678"/>
      <c r="S11" s="26" t="s">
        <v>31</v>
      </c>
      <c r="T11" s="666" t="s">
        <v>57</v>
      </c>
      <c r="U11" s="66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65" t="s">
        <v>70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N12" s="26" t="s">
        <v>33</v>
      </c>
      <c r="O12" s="681"/>
      <c r="P12" s="681"/>
      <c r="Q12" s="27"/>
      <c r="R12"/>
      <c r="S12" s="26" t="s">
        <v>48</v>
      </c>
      <c r="T12" s="682"/>
      <c r="U12" s="682"/>
      <c r="V12"/>
      <c r="Z12" s="58"/>
      <c r="AA12" s="58"/>
      <c r="AB12" s="58"/>
    </row>
    <row r="13" spans="1:29" s="17" customFormat="1" ht="23.25" customHeight="1" x14ac:dyDescent="0.2">
      <c r="A13" s="665" t="s">
        <v>71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29"/>
      <c r="N13" s="29" t="s">
        <v>34</v>
      </c>
      <c r="O13" s="666"/>
      <c r="P13" s="66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65" t="s">
        <v>72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67" t="s">
        <v>73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/>
      <c r="N15" s="668" t="s">
        <v>63</v>
      </c>
      <c r="O15" s="668"/>
      <c r="P15" s="668"/>
      <c r="Q15" s="668"/>
      <c r="R15" s="66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9"/>
      <c r="O16" s="669"/>
      <c r="P16" s="669"/>
      <c r="Q16" s="669"/>
      <c r="R16" s="66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3" t="s">
        <v>61</v>
      </c>
      <c r="B17" s="653" t="s">
        <v>51</v>
      </c>
      <c r="C17" s="671" t="s">
        <v>50</v>
      </c>
      <c r="D17" s="653" t="s">
        <v>52</v>
      </c>
      <c r="E17" s="653"/>
      <c r="F17" s="653" t="s">
        <v>24</v>
      </c>
      <c r="G17" s="653" t="s">
        <v>27</v>
      </c>
      <c r="H17" s="653" t="s">
        <v>25</v>
      </c>
      <c r="I17" s="653" t="s">
        <v>26</v>
      </c>
      <c r="J17" s="672" t="s">
        <v>16</v>
      </c>
      <c r="K17" s="672" t="s">
        <v>65</v>
      </c>
      <c r="L17" s="672" t="s">
        <v>2</v>
      </c>
      <c r="M17" s="653" t="s">
        <v>28</v>
      </c>
      <c r="N17" s="653" t="s">
        <v>17</v>
      </c>
      <c r="O17" s="653"/>
      <c r="P17" s="653"/>
      <c r="Q17" s="653"/>
      <c r="R17" s="653"/>
      <c r="S17" s="670" t="s">
        <v>58</v>
      </c>
      <c r="T17" s="653"/>
      <c r="U17" s="653" t="s">
        <v>6</v>
      </c>
      <c r="V17" s="653" t="s">
        <v>44</v>
      </c>
      <c r="W17" s="654" t="s">
        <v>56</v>
      </c>
      <c r="X17" s="653" t="s">
        <v>18</v>
      </c>
      <c r="Y17" s="656" t="s">
        <v>62</v>
      </c>
      <c r="Z17" s="656" t="s">
        <v>19</v>
      </c>
      <c r="AA17" s="657" t="s">
        <v>59</v>
      </c>
      <c r="AB17" s="658"/>
      <c r="AC17" s="659"/>
      <c r="AD17" s="663"/>
      <c r="BA17" s="664" t="s">
        <v>64</v>
      </c>
    </row>
    <row r="18" spans="1:53" ht="14.25" customHeight="1" x14ac:dyDescent="0.2">
      <c r="A18" s="653"/>
      <c r="B18" s="653"/>
      <c r="C18" s="671"/>
      <c r="D18" s="653"/>
      <c r="E18" s="653"/>
      <c r="F18" s="653" t="s">
        <v>20</v>
      </c>
      <c r="G18" s="653" t="s">
        <v>21</v>
      </c>
      <c r="H18" s="653" t="s">
        <v>22</v>
      </c>
      <c r="I18" s="653" t="s">
        <v>22</v>
      </c>
      <c r="J18" s="673"/>
      <c r="K18" s="673"/>
      <c r="L18" s="673"/>
      <c r="M18" s="653"/>
      <c r="N18" s="653"/>
      <c r="O18" s="653"/>
      <c r="P18" s="653"/>
      <c r="Q18" s="653"/>
      <c r="R18" s="653"/>
      <c r="S18" s="34" t="s">
        <v>47</v>
      </c>
      <c r="T18" s="34" t="s">
        <v>46</v>
      </c>
      <c r="U18" s="653"/>
      <c r="V18" s="653"/>
      <c r="W18" s="655"/>
      <c r="X18" s="653"/>
      <c r="Y18" s="656"/>
      <c r="Z18" s="656"/>
      <c r="AA18" s="660"/>
      <c r="AB18" s="661"/>
      <c r="AC18" s="662"/>
      <c r="AD18" s="663"/>
      <c r="BA18" s="664"/>
    </row>
    <row r="19" spans="1:53" ht="27.75" customHeight="1" x14ac:dyDescent="0.2">
      <c r="A19" s="383" t="s">
        <v>74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53"/>
      <c r="Z19" s="53"/>
    </row>
    <row r="20" spans="1:53" ht="16.5" customHeight="1" x14ac:dyDescent="0.25">
      <c r="A20" s="384" t="s">
        <v>74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63"/>
      <c r="Z20" s="63"/>
    </row>
    <row r="21" spans="1:53" ht="14.25" customHeight="1" x14ac:dyDescent="0.25">
      <c r="A21" s="369" t="s">
        <v>75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356">
        <v>4607091389258</v>
      </c>
      <c r="E22" s="356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4"/>
      <c r="N23" s="360" t="s">
        <v>43</v>
      </c>
      <c r="O23" s="361"/>
      <c r="P23" s="361"/>
      <c r="Q23" s="361"/>
      <c r="R23" s="361"/>
      <c r="S23" s="361"/>
      <c r="T23" s="362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4"/>
      <c r="N24" s="360" t="s">
        <v>43</v>
      </c>
      <c r="O24" s="361"/>
      <c r="P24" s="361"/>
      <c r="Q24" s="361"/>
      <c r="R24" s="361"/>
      <c r="S24" s="361"/>
      <c r="T24" s="362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69" t="s">
        <v>80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356">
        <v>4607091383881</v>
      </c>
      <c r="E26" s="356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647" t="s">
        <v>83</v>
      </c>
      <c r="O26" s="358"/>
      <c r="P26" s="358"/>
      <c r="Q26" s="358"/>
      <c r="R26" s="359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56">
        <v>4607091388237</v>
      </c>
      <c r="E27" s="356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56">
        <v>4607091383935</v>
      </c>
      <c r="E28" s="356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56">
        <v>4680115881853</v>
      </c>
      <c r="E29" s="35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6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356">
        <v>4607091383911</v>
      </c>
      <c r="E30" s="35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651" t="s">
        <v>92</v>
      </c>
      <c r="O30" s="358"/>
      <c r="P30" s="358"/>
      <c r="Q30" s="358"/>
      <c r="R30" s="359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356">
        <v>4607091388244</v>
      </c>
      <c r="E31" s="35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6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363"/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4"/>
      <c r="N32" s="360" t="s">
        <v>43</v>
      </c>
      <c r="O32" s="361"/>
      <c r="P32" s="361"/>
      <c r="Q32" s="361"/>
      <c r="R32" s="361"/>
      <c r="S32" s="361"/>
      <c r="T32" s="362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4"/>
      <c r="N33" s="360" t="s">
        <v>43</v>
      </c>
      <c r="O33" s="361"/>
      <c r="P33" s="361"/>
      <c r="Q33" s="361"/>
      <c r="R33" s="361"/>
      <c r="S33" s="361"/>
      <c r="T33" s="362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369" t="s">
        <v>95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356">
        <v>4607091388503</v>
      </c>
      <c r="E35" s="356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363"/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4"/>
      <c r="N36" s="360" t="s">
        <v>43</v>
      </c>
      <c r="O36" s="361"/>
      <c r="P36" s="361"/>
      <c r="Q36" s="361"/>
      <c r="R36" s="361"/>
      <c r="S36" s="361"/>
      <c r="T36" s="362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4"/>
      <c r="N37" s="360" t="s">
        <v>43</v>
      </c>
      <c r="O37" s="361"/>
      <c r="P37" s="361"/>
      <c r="Q37" s="361"/>
      <c r="R37" s="361"/>
      <c r="S37" s="361"/>
      <c r="T37" s="362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369" t="s">
        <v>100</v>
      </c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356">
        <v>4607091388282</v>
      </c>
      <c r="E39" s="356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363"/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4"/>
      <c r="N40" s="360" t="s">
        <v>43</v>
      </c>
      <c r="O40" s="361"/>
      <c r="P40" s="361"/>
      <c r="Q40" s="361"/>
      <c r="R40" s="361"/>
      <c r="S40" s="361"/>
      <c r="T40" s="362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4"/>
      <c r="N41" s="360" t="s">
        <v>43</v>
      </c>
      <c r="O41" s="361"/>
      <c r="P41" s="361"/>
      <c r="Q41" s="361"/>
      <c r="R41" s="361"/>
      <c r="S41" s="361"/>
      <c r="T41" s="362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369" t="s">
        <v>104</v>
      </c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356">
        <v>4607091389111</v>
      </c>
      <c r="E43" s="356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363"/>
      <c r="B44" s="363"/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4"/>
      <c r="N44" s="360" t="s">
        <v>43</v>
      </c>
      <c r="O44" s="361"/>
      <c r="P44" s="361"/>
      <c r="Q44" s="361"/>
      <c r="R44" s="361"/>
      <c r="S44" s="361"/>
      <c r="T44" s="362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4"/>
      <c r="N45" s="360" t="s">
        <v>43</v>
      </c>
      <c r="O45" s="361"/>
      <c r="P45" s="361"/>
      <c r="Q45" s="361"/>
      <c r="R45" s="361"/>
      <c r="S45" s="361"/>
      <c r="T45" s="362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383" t="s">
        <v>107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383"/>
      <c r="Y46" s="53"/>
      <c r="Z46" s="53"/>
    </row>
    <row r="47" spans="1:53" ht="16.5" customHeight="1" x14ac:dyDescent="0.25">
      <c r="A47" s="384" t="s">
        <v>108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384"/>
      <c r="Y47" s="63"/>
      <c r="Z47" s="63"/>
    </row>
    <row r="48" spans="1:53" ht="14.25" customHeight="1" x14ac:dyDescent="0.25">
      <c r="A48" s="369" t="s">
        <v>109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356">
        <v>4680115881440</v>
      </c>
      <c r="E49" s="356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356">
        <v>4680115881433</v>
      </c>
      <c r="E50" s="356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363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4"/>
      <c r="N51" s="360" t="s">
        <v>43</v>
      </c>
      <c r="O51" s="361"/>
      <c r="P51" s="361"/>
      <c r="Q51" s="361"/>
      <c r="R51" s="361"/>
      <c r="S51" s="361"/>
      <c r="T51" s="362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x14ac:dyDescent="0.2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4"/>
      <c r="N52" s="360" t="s">
        <v>43</v>
      </c>
      <c r="O52" s="361"/>
      <c r="P52" s="361"/>
      <c r="Q52" s="361"/>
      <c r="R52" s="361"/>
      <c r="S52" s="361"/>
      <c r="T52" s="362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customHeight="1" x14ac:dyDescent="0.25">
      <c r="A53" s="384" t="s">
        <v>116</v>
      </c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  <c r="X53" s="384"/>
      <c r="Y53" s="63"/>
      <c r="Z53" s="63"/>
    </row>
    <row r="54" spans="1:53" ht="14.25" customHeight="1" x14ac:dyDescent="0.25">
      <c r="A54" s="369" t="s">
        <v>117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69"/>
      <c r="T54" s="369"/>
      <c r="U54" s="369"/>
      <c r="V54" s="369"/>
      <c r="W54" s="369"/>
      <c r="X54" s="369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356">
        <v>4680115881426</v>
      </c>
      <c r="E55" s="356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6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356">
        <v>4680115881426</v>
      </c>
      <c r="E56" s="356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64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356">
        <v>4680115881419</v>
      </c>
      <c r="E57" s="356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356">
        <v>4680115881525</v>
      </c>
      <c r="E58" s="356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638" t="s">
        <v>126</v>
      </c>
      <c r="O58" s="358"/>
      <c r="P58" s="358"/>
      <c r="Q58" s="358"/>
      <c r="R58" s="359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363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4"/>
      <c r="N59" s="360" t="s">
        <v>43</v>
      </c>
      <c r="O59" s="361"/>
      <c r="P59" s="361"/>
      <c r="Q59" s="361"/>
      <c r="R59" s="361"/>
      <c r="S59" s="361"/>
      <c r="T59" s="362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4"/>
      <c r="N60" s="360" t="s">
        <v>43</v>
      </c>
      <c r="O60" s="361"/>
      <c r="P60" s="361"/>
      <c r="Q60" s="361"/>
      <c r="R60" s="361"/>
      <c r="S60" s="361"/>
      <c r="T60" s="362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customHeight="1" x14ac:dyDescent="0.25">
      <c r="A61" s="384" t="s">
        <v>107</v>
      </c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63"/>
      <c r="Z61" s="63"/>
    </row>
    <row r="62" spans="1:53" ht="14.25" customHeight="1" x14ac:dyDescent="0.25">
      <c r="A62" s="369" t="s">
        <v>117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356">
        <v>4607091382945</v>
      </c>
      <c r="E63" s="356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6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356">
        <v>4607091385670</v>
      </c>
      <c r="E64" s="356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356">
        <v>4607091385670</v>
      </c>
      <c r="E65" s="356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356">
        <v>4680115883956</v>
      </c>
      <c r="E66" s="356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6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356">
        <v>4680115881327</v>
      </c>
      <c r="E67" s="356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356">
        <v>4680115882133</v>
      </c>
      <c r="E68" s="356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6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356">
        <v>4680115882133</v>
      </c>
      <c r="E69" s="356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6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356">
        <v>4607091382952</v>
      </c>
      <c r="E70" s="356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356">
        <v>4607091385687</v>
      </c>
      <c r="E71" s="356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356">
        <v>4680115882539</v>
      </c>
      <c r="E72" s="356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6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356">
        <v>4607091384604</v>
      </c>
      <c r="E73" s="35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62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356">
        <v>4680115880283</v>
      </c>
      <c r="E74" s="356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356">
        <v>4680115883949</v>
      </c>
      <c r="E75" s="356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6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356">
        <v>4680115881518</v>
      </c>
      <c r="E76" s="356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356">
        <v>4680115881303</v>
      </c>
      <c r="E77" s="356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6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356">
        <v>4680115882577</v>
      </c>
      <c r="E78" s="356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6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356">
        <v>4680115882577</v>
      </c>
      <c r="E79" s="356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6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356">
        <v>4680115882720</v>
      </c>
      <c r="E80" s="356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6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356">
        <v>4680115880269</v>
      </c>
      <c r="E81" s="356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6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356">
        <v>4680115880429</v>
      </c>
      <c r="E82" s="356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6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356">
        <v>4680115881457</v>
      </c>
      <c r="E83" s="356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4"/>
      <c r="N84" s="360" t="s">
        <v>43</v>
      </c>
      <c r="O84" s="361"/>
      <c r="P84" s="361"/>
      <c r="Q84" s="361"/>
      <c r="R84" s="361"/>
      <c r="S84" s="361"/>
      <c r="T84" s="362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x14ac:dyDescent="0.2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4"/>
      <c r="N85" s="360" t="s">
        <v>43</v>
      </c>
      <c r="O85" s="361"/>
      <c r="P85" s="361"/>
      <c r="Q85" s="361"/>
      <c r="R85" s="361"/>
      <c r="S85" s="361"/>
      <c r="T85" s="362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customHeight="1" x14ac:dyDescent="0.25">
      <c r="A86" s="369" t="s">
        <v>109</v>
      </c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356">
        <v>4680115881488</v>
      </c>
      <c r="E87" s="356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6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356">
        <v>4680115882751</v>
      </c>
      <c r="E88" s="356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6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356">
        <v>4680115882775</v>
      </c>
      <c r="E89" s="356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6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356">
        <v>4680115880658</v>
      </c>
      <c r="E90" s="356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4"/>
      <c r="N91" s="360" t="s">
        <v>43</v>
      </c>
      <c r="O91" s="361"/>
      <c r="P91" s="361"/>
      <c r="Q91" s="361"/>
      <c r="R91" s="361"/>
      <c r="S91" s="361"/>
      <c r="T91" s="362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4"/>
      <c r="N92" s="360" t="s">
        <v>43</v>
      </c>
      <c r="O92" s="361"/>
      <c r="P92" s="361"/>
      <c r="Q92" s="361"/>
      <c r="R92" s="361"/>
      <c r="S92" s="361"/>
      <c r="T92" s="362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369" t="s">
        <v>75</v>
      </c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69"/>
      <c r="N93" s="369"/>
      <c r="O93" s="369"/>
      <c r="P93" s="369"/>
      <c r="Q93" s="369"/>
      <c r="R93" s="369"/>
      <c r="S93" s="369"/>
      <c r="T93" s="369"/>
      <c r="U93" s="369"/>
      <c r="V93" s="369"/>
      <c r="W93" s="369"/>
      <c r="X93" s="369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356">
        <v>4607091387667</v>
      </c>
      <c r="E94" s="356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356">
        <v>4607091387636</v>
      </c>
      <c r="E95" s="356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356">
        <v>4607091382426</v>
      </c>
      <c r="E96" s="356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356">
        <v>4607091386547</v>
      </c>
      <c r="E97" s="356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6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356">
        <v>4607091384734</v>
      </c>
      <c r="E98" s="356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6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356">
        <v>4607091382464</v>
      </c>
      <c r="E99" s="356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356">
        <v>4680115883444</v>
      </c>
      <c r="E100" s="356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356">
        <v>4680115883444</v>
      </c>
      <c r="E101" s="356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4"/>
      <c r="N102" s="360" t="s">
        <v>43</v>
      </c>
      <c r="O102" s="361"/>
      <c r="P102" s="361"/>
      <c r="Q102" s="361"/>
      <c r="R102" s="361"/>
      <c r="S102" s="361"/>
      <c r="T102" s="362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4"/>
      <c r="N103" s="360" t="s">
        <v>43</v>
      </c>
      <c r="O103" s="361"/>
      <c r="P103" s="361"/>
      <c r="Q103" s="361"/>
      <c r="R103" s="361"/>
      <c r="S103" s="361"/>
      <c r="T103" s="362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customHeight="1" x14ac:dyDescent="0.25">
      <c r="A104" s="369" t="s">
        <v>80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356">
        <v>4607091386967</v>
      </c>
      <c r="E105" s="356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356">
        <v>4607091386967</v>
      </c>
      <c r="E106" s="356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356">
        <v>4607091385304</v>
      </c>
      <c r="E107" s="356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356">
        <v>4607091386264</v>
      </c>
      <c r="E108" s="356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600" t="s">
        <v>199</v>
      </c>
      <c r="O108" s="358"/>
      <c r="P108" s="358"/>
      <c r="Q108" s="358"/>
      <c r="R108" s="359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356">
        <v>4680115882584</v>
      </c>
      <c r="E109" s="356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356">
        <v>4680115882584</v>
      </c>
      <c r="E110" s="356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6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356">
        <v>4607091385731</v>
      </c>
      <c r="E111" s="356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356">
        <v>4680115880214</v>
      </c>
      <c r="E112" s="356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356">
        <v>4680115880894</v>
      </c>
      <c r="E113" s="35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5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356">
        <v>4607091385427</v>
      </c>
      <c r="E114" s="356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5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356">
        <v>4680115882645</v>
      </c>
      <c r="E115" s="356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5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4"/>
      <c r="N116" s="360" t="s">
        <v>43</v>
      </c>
      <c r="O116" s="361"/>
      <c r="P116" s="361"/>
      <c r="Q116" s="361"/>
      <c r="R116" s="361"/>
      <c r="S116" s="361"/>
      <c r="T116" s="362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x14ac:dyDescent="0.2">
      <c r="A117" s="363"/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4"/>
      <c r="N117" s="360" t="s">
        <v>43</v>
      </c>
      <c r="O117" s="361"/>
      <c r="P117" s="361"/>
      <c r="Q117" s="361"/>
      <c r="R117" s="361"/>
      <c r="S117" s="361"/>
      <c r="T117" s="362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customHeight="1" x14ac:dyDescent="0.25">
      <c r="A118" s="369" t="s">
        <v>213</v>
      </c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356">
        <v>4607091383065</v>
      </c>
      <c r="E119" s="356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356">
        <v>4680115881532</v>
      </c>
      <c r="E120" s="356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356">
        <v>4680115881532</v>
      </c>
      <c r="E121" s="356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5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356">
        <v>4680115881532</v>
      </c>
      <c r="E122" s="356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586" t="s">
        <v>220</v>
      </c>
      <c r="O122" s="358"/>
      <c r="P122" s="358"/>
      <c r="Q122" s="358"/>
      <c r="R122" s="359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356">
        <v>4680115882652</v>
      </c>
      <c r="E123" s="356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356">
        <v>4680115880238</v>
      </c>
      <c r="E124" s="356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356">
        <v>4680115881464</v>
      </c>
      <c r="E125" s="356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5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4"/>
      <c r="N126" s="360" t="s">
        <v>43</v>
      </c>
      <c r="O126" s="361"/>
      <c r="P126" s="361"/>
      <c r="Q126" s="361"/>
      <c r="R126" s="361"/>
      <c r="S126" s="361"/>
      <c r="T126" s="362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x14ac:dyDescent="0.2">
      <c r="A127" s="363"/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4"/>
      <c r="N127" s="360" t="s">
        <v>43</v>
      </c>
      <c r="O127" s="361"/>
      <c r="P127" s="361"/>
      <c r="Q127" s="361"/>
      <c r="R127" s="361"/>
      <c r="S127" s="361"/>
      <c r="T127" s="362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customHeight="1" x14ac:dyDescent="0.25">
      <c r="A128" s="384" t="s">
        <v>227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384"/>
      <c r="Y128" s="63"/>
      <c r="Z128" s="63"/>
    </row>
    <row r="129" spans="1:53" ht="14.25" customHeight="1" x14ac:dyDescent="0.25">
      <c r="A129" s="369" t="s">
        <v>80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356">
        <v>4607091385168</v>
      </c>
      <c r="E130" s="356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5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356">
        <v>4607091385168</v>
      </c>
      <c r="E131" s="356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5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356">
        <v>4607091383256</v>
      </c>
      <c r="E132" s="356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356">
        <v>4607091385748</v>
      </c>
      <c r="E133" s="356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4"/>
      <c r="N134" s="360" t="s">
        <v>43</v>
      </c>
      <c r="O134" s="361"/>
      <c r="P134" s="361"/>
      <c r="Q134" s="361"/>
      <c r="R134" s="361"/>
      <c r="S134" s="361"/>
      <c r="T134" s="362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x14ac:dyDescent="0.2">
      <c r="A135" s="363"/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4"/>
      <c r="N135" s="360" t="s">
        <v>43</v>
      </c>
      <c r="O135" s="361"/>
      <c r="P135" s="361"/>
      <c r="Q135" s="361"/>
      <c r="R135" s="361"/>
      <c r="S135" s="361"/>
      <c r="T135" s="362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customHeight="1" x14ac:dyDescent="0.2">
      <c r="A136" s="383" t="s">
        <v>235</v>
      </c>
      <c r="B136" s="383"/>
      <c r="C136" s="383"/>
      <c r="D136" s="383"/>
      <c r="E136" s="383"/>
      <c r="F136" s="383"/>
      <c r="G136" s="383"/>
      <c r="H136" s="383"/>
      <c r="I136" s="383"/>
      <c r="J136" s="383"/>
      <c r="K136" s="383"/>
      <c r="L136" s="383"/>
      <c r="M136" s="383"/>
      <c r="N136" s="383"/>
      <c r="O136" s="383"/>
      <c r="P136" s="383"/>
      <c r="Q136" s="383"/>
      <c r="R136" s="383"/>
      <c r="S136" s="383"/>
      <c r="T136" s="383"/>
      <c r="U136" s="383"/>
      <c r="V136" s="383"/>
      <c r="W136" s="383"/>
      <c r="X136" s="383"/>
      <c r="Y136" s="53"/>
      <c r="Z136" s="53"/>
    </row>
    <row r="137" spans="1:53" ht="16.5" customHeight="1" x14ac:dyDescent="0.25">
      <c r="A137" s="384" t="s">
        <v>236</v>
      </c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384"/>
      <c r="O137" s="384"/>
      <c r="P137" s="384"/>
      <c r="Q137" s="384"/>
      <c r="R137" s="384"/>
      <c r="S137" s="384"/>
      <c r="T137" s="384"/>
      <c r="U137" s="384"/>
      <c r="V137" s="384"/>
      <c r="W137" s="384"/>
      <c r="X137" s="384"/>
      <c r="Y137" s="63"/>
      <c r="Z137" s="63"/>
    </row>
    <row r="138" spans="1:53" ht="14.25" customHeight="1" x14ac:dyDescent="0.25">
      <c r="A138" s="369" t="s">
        <v>117</v>
      </c>
      <c r="B138" s="369"/>
      <c r="C138" s="369"/>
      <c r="D138" s="369"/>
      <c r="E138" s="369"/>
      <c r="F138" s="369"/>
      <c r="G138" s="369"/>
      <c r="H138" s="369"/>
      <c r="I138" s="369"/>
      <c r="J138" s="369"/>
      <c r="K138" s="369"/>
      <c r="L138" s="369"/>
      <c r="M138" s="369"/>
      <c r="N138" s="369"/>
      <c r="O138" s="369"/>
      <c r="P138" s="369"/>
      <c r="Q138" s="369"/>
      <c r="R138" s="369"/>
      <c r="S138" s="369"/>
      <c r="T138" s="369"/>
      <c r="U138" s="369"/>
      <c r="V138" s="369"/>
      <c r="W138" s="369"/>
      <c r="X138" s="369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356">
        <v>4607091383423</v>
      </c>
      <c r="E139" s="356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356">
        <v>4607091381405</v>
      </c>
      <c r="E140" s="356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5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356">
        <v>4607091386516</v>
      </c>
      <c r="E141" s="356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4"/>
      <c r="N142" s="360" t="s">
        <v>43</v>
      </c>
      <c r="O142" s="361"/>
      <c r="P142" s="361"/>
      <c r="Q142" s="361"/>
      <c r="R142" s="361"/>
      <c r="S142" s="361"/>
      <c r="T142" s="362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4"/>
      <c r="N143" s="360" t="s">
        <v>43</v>
      </c>
      <c r="O143" s="361"/>
      <c r="P143" s="361"/>
      <c r="Q143" s="361"/>
      <c r="R143" s="361"/>
      <c r="S143" s="361"/>
      <c r="T143" s="362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384" t="s">
        <v>243</v>
      </c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  <c r="X144" s="384"/>
      <c r="Y144" s="63"/>
      <c r="Z144" s="63"/>
    </row>
    <row r="145" spans="1:53" ht="14.25" customHeight="1" x14ac:dyDescent="0.25">
      <c r="A145" s="369" t="s">
        <v>75</v>
      </c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69"/>
      <c r="N145" s="369"/>
      <c r="O145" s="369"/>
      <c r="P145" s="369"/>
      <c r="Q145" s="369"/>
      <c r="R145" s="369"/>
      <c r="S145" s="369"/>
      <c r="T145" s="369"/>
      <c r="U145" s="369"/>
      <c r="V145" s="369"/>
      <c r="W145" s="369"/>
      <c r="X145" s="369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356">
        <v>4680115880993</v>
      </c>
      <c r="E146" s="356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5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356">
        <v>4680115881761</v>
      </c>
      <c r="E147" s="356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356">
        <v>4680115881563</v>
      </c>
      <c r="E148" s="356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356">
        <v>4680115880986</v>
      </c>
      <c r="E149" s="356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356">
        <v>4680115880207</v>
      </c>
      <c r="E150" s="356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5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356">
        <v>4680115881785</v>
      </c>
      <c r="E151" s="356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356">
        <v>4680115881679</v>
      </c>
      <c r="E152" s="356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356">
        <v>4680115880191</v>
      </c>
      <c r="E153" s="356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356">
        <v>4680115883963</v>
      </c>
      <c r="E154" s="356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4"/>
      <c r="N155" s="360" t="s">
        <v>43</v>
      </c>
      <c r="O155" s="361"/>
      <c r="P155" s="361"/>
      <c r="Q155" s="361"/>
      <c r="R155" s="361"/>
      <c r="S155" s="361"/>
      <c r="T155" s="362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x14ac:dyDescent="0.2">
      <c r="A156" s="363"/>
      <c r="B156" s="363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4"/>
      <c r="N156" s="360" t="s">
        <v>43</v>
      </c>
      <c r="O156" s="361"/>
      <c r="P156" s="361"/>
      <c r="Q156" s="361"/>
      <c r="R156" s="361"/>
      <c r="S156" s="361"/>
      <c r="T156" s="362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customHeight="1" x14ac:dyDescent="0.25">
      <c r="A157" s="384" t="s">
        <v>262</v>
      </c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384"/>
      <c r="O157" s="384"/>
      <c r="P157" s="384"/>
      <c r="Q157" s="384"/>
      <c r="R157" s="384"/>
      <c r="S157" s="384"/>
      <c r="T157" s="384"/>
      <c r="U157" s="384"/>
      <c r="V157" s="384"/>
      <c r="W157" s="384"/>
      <c r="X157" s="384"/>
      <c r="Y157" s="63"/>
      <c r="Z157" s="63"/>
    </row>
    <row r="158" spans="1:53" ht="14.25" customHeight="1" x14ac:dyDescent="0.25">
      <c r="A158" s="369" t="s">
        <v>117</v>
      </c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69"/>
      <c r="N158" s="369"/>
      <c r="O158" s="369"/>
      <c r="P158" s="369"/>
      <c r="Q158" s="369"/>
      <c r="R158" s="369"/>
      <c r="S158" s="369"/>
      <c r="T158" s="369"/>
      <c r="U158" s="369"/>
      <c r="V158" s="369"/>
      <c r="W158" s="369"/>
      <c r="X158" s="369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356">
        <v>4680115881402</v>
      </c>
      <c r="E159" s="356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356">
        <v>4680115881396</v>
      </c>
      <c r="E160" s="356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4"/>
      <c r="N161" s="360" t="s">
        <v>43</v>
      </c>
      <c r="O161" s="361"/>
      <c r="P161" s="361"/>
      <c r="Q161" s="361"/>
      <c r="R161" s="361"/>
      <c r="S161" s="361"/>
      <c r="T161" s="362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x14ac:dyDescent="0.2">
      <c r="A162" s="363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4"/>
      <c r="N162" s="360" t="s">
        <v>43</v>
      </c>
      <c r="O162" s="361"/>
      <c r="P162" s="361"/>
      <c r="Q162" s="361"/>
      <c r="R162" s="361"/>
      <c r="S162" s="361"/>
      <c r="T162" s="362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customHeight="1" x14ac:dyDescent="0.25">
      <c r="A163" s="369" t="s">
        <v>109</v>
      </c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69"/>
      <c r="N163" s="369"/>
      <c r="O163" s="369"/>
      <c r="P163" s="369"/>
      <c r="Q163" s="369"/>
      <c r="R163" s="369"/>
      <c r="S163" s="369"/>
      <c r="T163" s="369"/>
      <c r="U163" s="369"/>
      <c r="V163" s="369"/>
      <c r="W163" s="369"/>
      <c r="X163" s="369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356">
        <v>4680115882935</v>
      </c>
      <c r="E164" s="356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356">
        <v>4680115880764</v>
      </c>
      <c r="E165" s="356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4"/>
      <c r="N166" s="360" t="s">
        <v>43</v>
      </c>
      <c r="O166" s="361"/>
      <c r="P166" s="361"/>
      <c r="Q166" s="361"/>
      <c r="R166" s="361"/>
      <c r="S166" s="361"/>
      <c r="T166" s="362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4"/>
      <c r="N167" s="360" t="s">
        <v>43</v>
      </c>
      <c r="O167" s="361"/>
      <c r="P167" s="361"/>
      <c r="Q167" s="361"/>
      <c r="R167" s="361"/>
      <c r="S167" s="361"/>
      <c r="T167" s="362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369" t="s">
        <v>75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69"/>
      <c r="N168" s="369"/>
      <c r="O168" s="369"/>
      <c r="P168" s="369"/>
      <c r="Q168" s="369"/>
      <c r="R168" s="369"/>
      <c r="S168" s="369"/>
      <c r="T168" s="369"/>
      <c r="U168" s="369"/>
      <c r="V168" s="369"/>
      <c r="W168" s="369"/>
      <c r="X168" s="369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356">
        <v>4680115882683</v>
      </c>
      <c r="E169" s="356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356">
        <v>4680115882690</v>
      </c>
      <c r="E170" s="356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356">
        <v>4680115882669</v>
      </c>
      <c r="E171" s="356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356">
        <v>4680115882676</v>
      </c>
      <c r="E172" s="356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4"/>
      <c r="N173" s="360" t="s">
        <v>43</v>
      </c>
      <c r="O173" s="361"/>
      <c r="P173" s="361"/>
      <c r="Q173" s="361"/>
      <c r="R173" s="361"/>
      <c r="S173" s="361"/>
      <c r="T173" s="362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x14ac:dyDescent="0.2">
      <c r="A174" s="363"/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4"/>
      <c r="N174" s="360" t="s">
        <v>43</v>
      </c>
      <c r="O174" s="361"/>
      <c r="P174" s="361"/>
      <c r="Q174" s="361"/>
      <c r="R174" s="361"/>
      <c r="S174" s="361"/>
      <c r="T174" s="362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customHeight="1" x14ac:dyDescent="0.25">
      <c r="A175" s="369" t="s">
        <v>80</v>
      </c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69"/>
      <c r="N175" s="369"/>
      <c r="O175" s="369"/>
      <c r="P175" s="369"/>
      <c r="Q175" s="369"/>
      <c r="R175" s="369"/>
      <c r="S175" s="369"/>
      <c r="T175" s="369"/>
      <c r="U175" s="369"/>
      <c r="V175" s="369"/>
      <c r="W175" s="369"/>
      <c r="X175" s="369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356">
        <v>4680115881556</v>
      </c>
      <c r="E176" s="356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356">
        <v>4680115880573</v>
      </c>
      <c r="E177" s="356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356">
        <v>4680115881594</v>
      </c>
      <c r="E178" s="356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356">
        <v>4680115881587</v>
      </c>
      <c r="E179" s="356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356">
        <v>4680115880962</v>
      </c>
      <c r="E180" s="356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356">
        <v>4680115881617</v>
      </c>
      <c r="E181" s="356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356">
        <v>4680115881228</v>
      </c>
      <c r="E182" s="356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356">
        <v>4680115881037</v>
      </c>
      <c r="E183" s="356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356">
        <v>4680115881211</v>
      </c>
      <c r="E184" s="356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356">
        <v>4680115881020</v>
      </c>
      <c r="E185" s="356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356">
        <v>4680115882195</v>
      </c>
      <c r="E186" s="356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356">
        <v>4680115882607</v>
      </c>
      <c r="E187" s="356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356">
        <v>4680115880092</v>
      </c>
      <c r="E188" s="356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356">
        <v>4680115880221</v>
      </c>
      <c r="E189" s="356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356">
        <v>4680115882942</v>
      </c>
      <c r="E190" s="356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356">
        <v>4680115880504</v>
      </c>
      <c r="E191" s="356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356">
        <v>4680115882164</v>
      </c>
      <c r="E192" s="356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4"/>
      <c r="N193" s="360" t="s">
        <v>43</v>
      </c>
      <c r="O193" s="361"/>
      <c r="P193" s="361"/>
      <c r="Q193" s="361"/>
      <c r="R193" s="361"/>
      <c r="S193" s="361"/>
      <c r="T193" s="362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x14ac:dyDescent="0.2">
      <c r="A194" s="363"/>
      <c r="B194" s="3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4"/>
      <c r="N194" s="360" t="s">
        <v>43</v>
      </c>
      <c r="O194" s="361"/>
      <c r="P194" s="361"/>
      <c r="Q194" s="361"/>
      <c r="R194" s="361"/>
      <c r="S194" s="361"/>
      <c r="T194" s="362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customHeight="1" x14ac:dyDescent="0.25">
      <c r="A195" s="369" t="s">
        <v>213</v>
      </c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69"/>
      <c r="N195" s="369"/>
      <c r="O195" s="369"/>
      <c r="P195" s="369"/>
      <c r="Q195" s="369"/>
      <c r="R195" s="369"/>
      <c r="S195" s="369"/>
      <c r="T195" s="369"/>
      <c r="U195" s="369"/>
      <c r="V195" s="369"/>
      <c r="W195" s="369"/>
      <c r="X195" s="369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356">
        <v>4680115882874</v>
      </c>
      <c r="E196" s="356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356">
        <v>4680115884434</v>
      </c>
      <c r="E197" s="356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356">
        <v>4680115880801</v>
      </c>
      <c r="E198" s="356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356">
        <v>4680115880818</v>
      </c>
      <c r="E199" s="356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4"/>
      <c r="N200" s="360" t="s">
        <v>43</v>
      </c>
      <c r="O200" s="361"/>
      <c r="P200" s="361"/>
      <c r="Q200" s="361"/>
      <c r="R200" s="361"/>
      <c r="S200" s="361"/>
      <c r="T200" s="362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x14ac:dyDescent="0.2">
      <c r="A201" s="363"/>
      <c r="B201" s="363"/>
      <c r="C201" s="363"/>
      <c r="D201" s="363"/>
      <c r="E201" s="363"/>
      <c r="F201" s="363"/>
      <c r="G201" s="363"/>
      <c r="H201" s="363"/>
      <c r="I201" s="363"/>
      <c r="J201" s="363"/>
      <c r="K201" s="363"/>
      <c r="L201" s="363"/>
      <c r="M201" s="364"/>
      <c r="N201" s="360" t="s">
        <v>43</v>
      </c>
      <c r="O201" s="361"/>
      <c r="P201" s="361"/>
      <c r="Q201" s="361"/>
      <c r="R201" s="361"/>
      <c r="S201" s="361"/>
      <c r="T201" s="362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customHeight="1" x14ac:dyDescent="0.25">
      <c r="A202" s="384" t="s">
        <v>321</v>
      </c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384"/>
      <c r="O202" s="384"/>
      <c r="P202" s="384"/>
      <c r="Q202" s="384"/>
      <c r="R202" s="384"/>
      <c r="S202" s="384"/>
      <c r="T202" s="384"/>
      <c r="U202" s="384"/>
      <c r="V202" s="384"/>
      <c r="W202" s="384"/>
      <c r="X202" s="384"/>
      <c r="Y202" s="63"/>
      <c r="Z202" s="63"/>
    </row>
    <row r="203" spans="1:53" ht="14.25" customHeight="1" x14ac:dyDescent="0.25">
      <c r="A203" s="369" t="s">
        <v>117</v>
      </c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356">
        <v>4680115884274</v>
      </c>
      <c r="E204" s="356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9" t="s">
        <v>324</v>
      </c>
      <c r="O204" s="358"/>
      <c r="P204" s="358"/>
      <c r="Q204" s="358"/>
      <c r="R204" s="359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356">
        <v>4680115884298</v>
      </c>
      <c r="E205" s="356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40" t="s">
        <v>327</v>
      </c>
      <c r="O205" s="358"/>
      <c r="P205" s="358"/>
      <c r="Q205" s="358"/>
      <c r="R205" s="359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356">
        <v>4680115884250</v>
      </c>
      <c r="E206" s="356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358"/>
      <c r="P206" s="358"/>
      <c r="Q206" s="358"/>
      <c r="R206" s="359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356">
        <v>4680115884281</v>
      </c>
      <c r="E207" s="356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358"/>
      <c r="P207" s="358"/>
      <c r="Q207" s="358"/>
      <c r="R207" s="359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356">
        <v>4680115884199</v>
      </c>
      <c r="E208" s="356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358"/>
      <c r="P208" s="358"/>
      <c r="Q208" s="358"/>
      <c r="R208" s="359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356">
        <v>4680115884267</v>
      </c>
      <c r="E209" s="356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358"/>
      <c r="P209" s="358"/>
      <c r="Q209" s="358"/>
      <c r="R209" s="359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4"/>
      <c r="N210" s="360" t="s">
        <v>43</v>
      </c>
      <c r="O210" s="361"/>
      <c r="P210" s="361"/>
      <c r="Q210" s="361"/>
      <c r="R210" s="361"/>
      <c r="S210" s="361"/>
      <c r="T210" s="362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363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4"/>
      <c r="N211" s="360" t="s">
        <v>43</v>
      </c>
      <c r="O211" s="361"/>
      <c r="P211" s="361"/>
      <c r="Q211" s="361"/>
      <c r="R211" s="361"/>
      <c r="S211" s="361"/>
      <c r="T211" s="362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369" t="s">
        <v>75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356">
        <v>4607091389845</v>
      </c>
      <c r="E213" s="356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4"/>
      <c r="N214" s="360" t="s">
        <v>43</v>
      </c>
      <c r="O214" s="361"/>
      <c r="P214" s="361"/>
      <c r="Q214" s="361"/>
      <c r="R214" s="361"/>
      <c r="S214" s="361"/>
      <c r="T214" s="362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363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4"/>
      <c r="N215" s="360" t="s">
        <v>43</v>
      </c>
      <c r="O215" s="361"/>
      <c r="P215" s="361"/>
      <c r="Q215" s="361"/>
      <c r="R215" s="361"/>
      <c r="S215" s="361"/>
      <c r="T215" s="362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384" t="s">
        <v>342</v>
      </c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84"/>
      <c r="O216" s="384"/>
      <c r="P216" s="384"/>
      <c r="Q216" s="384"/>
      <c r="R216" s="384"/>
      <c r="S216" s="384"/>
      <c r="T216" s="384"/>
      <c r="U216" s="384"/>
      <c r="V216" s="384"/>
      <c r="W216" s="384"/>
      <c r="X216" s="384"/>
      <c r="Y216" s="63"/>
      <c r="Z216" s="63"/>
    </row>
    <row r="217" spans="1:53" ht="14.25" customHeight="1" x14ac:dyDescent="0.25">
      <c r="A217" s="369" t="s">
        <v>117</v>
      </c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69"/>
      <c r="N217" s="369"/>
      <c r="O217" s="369"/>
      <c r="P217" s="369"/>
      <c r="Q217" s="369"/>
      <c r="R217" s="369"/>
      <c r="S217" s="369"/>
      <c r="T217" s="369"/>
      <c r="U217" s="369"/>
      <c r="V217" s="369"/>
      <c r="W217" s="369"/>
      <c r="X217" s="369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356">
        <v>4680115884137</v>
      </c>
      <c r="E218" s="356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34" t="s">
        <v>345</v>
      </c>
      <c r="O218" s="358"/>
      <c r="P218" s="358"/>
      <c r="Q218" s="358"/>
      <c r="R218" s="359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356">
        <v>4680115884236</v>
      </c>
      <c r="E219" s="356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28" t="s">
        <v>348</v>
      </c>
      <c r="O219" s="358"/>
      <c r="P219" s="358"/>
      <c r="Q219" s="358"/>
      <c r="R219" s="359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356">
        <v>4680115884175</v>
      </c>
      <c r="E220" s="356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29" t="s">
        <v>351</v>
      </c>
      <c r="O220" s="358"/>
      <c r="P220" s="358"/>
      <c r="Q220" s="358"/>
      <c r="R220" s="359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356">
        <v>4680115884144</v>
      </c>
      <c r="E221" s="356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30" t="s">
        <v>354</v>
      </c>
      <c r="O221" s="358"/>
      <c r="P221" s="358"/>
      <c r="Q221" s="358"/>
      <c r="R221" s="359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356">
        <v>4680115884182</v>
      </c>
      <c r="E222" s="356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31" t="s">
        <v>357</v>
      </c>
      <c r="O222" s="358"/>
      <c r="P222" s="358"/>
      <c r="Q222" s="358"/>
      <c r="R222" s="359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356">
        <v>4680115884205</v>
      </c>
      <c r="E223" s="356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32" t="s">
        <v>360</v>
      </c>
      <c r="O223" s="358"/>
      <c r="P223" s="358"/>
      <c r="Q223" s="358"/>
      <c r="R223" s="359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4"/>
      <c r="N224" s="360" t="s">
        <v>43</v>
      </c>
      <c r="O224" s="361"/>
      <c r="P224" s="361"/>
      <c r="Q224" s="361"/>
      <c r="R224" s="361"/>
      <c r="S224" s="361"/>
      <c r="T224" s="362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363"/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4"/>
      <c r="N225" s="360" t="s">
        <v>43</v>
      </c>
      <c r="O225" s="361"/>
      <c r="P225" s="361"/>
      <c r="Q225" s="361"/>
      <c r="R225" s="361"/>
      <c r="S225" s="361"/>
      <c r="T225" s="362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384" t="s">
        <v>361</v>
      </c>
      <c r="B226" s="384"/>
      <c r="C226" s="384"/>
      <c r="D226" s="384"/>
      <c r="E226" s="384"/>
      <c r="F226" s="384"/>
      <c r="G226" s="384"/>
      <c r="H226" s="384"/>
      <c r="I226" s="384"/>
      <c r="J226" s="384"/>
      <c r="K226" s="384"/>
      <c r="L226" s="384"/>
      <c r="M226" s="384"/>
      <c r="N226" s="384"/>
      <c r="O226" s="384"/>
      <c r="P226" s="384"/>
      <c r="Q226" s="384"/>
      <c r="R226" s="384"/>
      <c r="S226" s="384"/>
      <c r="T226" s="384"/>
      <c r="U226" s="384"/>
      <c r="V226" s="384"/>
      <c r="W226" s="384"/>
      <c r="X226" s="384"/>
      <c r="Y226" s="63"/>
      <c r="Z226" s="63"/>
    </row>
    <row r="227" spans="1:53" ht="14.25" customHeight="1" x14ac:dyDescent="0.25">
      <c r="A227" s="369" t="s">
        <v>117</v>
      </c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356">
        <v>4607091387445</v>
      </c>
      <c r="E228" s="356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356">
        <v>4607091386004</v>
      </c>
      <c r="E229" s="356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356">
        <v>4607091386004</v>
      </c>
      <c r="E230" s="356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356">
        <v>4607091386073</v>
      </c>
      <c r="E231" s="356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356">
        <v>4607091387322</v>
      </c>
      <c r="E232" s="356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356">
        <v>4607091387322</v>
      </c>
      <c r="E233" s="356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356">
        <v>4607091387377</v>
      </c>
      <c r="E234" s="356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356">
        <v>4607091387353</v>
      </c>
      <c r="E235" s="356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356">
        <v>4607091386011</v>
      </c>
      <c r="E236" s="356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356">
        <v>4607091387308</v>
      </c>
      <c r="E237" s="356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356">
        <v>4607091387339</v>
      </c>
      <c r="E238" s="356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356">
        <v>4680115882638</v>
      </c>
      <c r="E239" s="356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356">
        <v>4680115881938</v>
      </c>
      <c r="E240" s="356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356">
        <v>4607091387346</v>
      </c>
      <c r="E241" s="356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356">
        <v>4680115880375</v>
      </c>
      <c r="E242" s="356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1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356">
        <v>4607091389807</v>
      </c>
      <c r="E243" s="356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363"/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4"/>
      <c r="N244" s="360" t="s">
        <v>43</v>
      </c>
      <c r="O244" s="361"/>
      <c r="P244" s="361"/>
      <c r="Q244" s="361"/>
      <c r="R244" s="361"/>
      <c r="S244" s="361"/>
      <c r="T244" s="362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x14ac:dyDescent="0.2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4"/>
      <c r="N245" s="360" t="s">
        <v>43</v>
      </c>
      <c r="O245" s="361"/>
      <c r="P245" s="361"/>
      <c r="Q245" s="361"/>
      <c r="R245" s="361"/>
      <c r="S245" s="361"/>
      <c r="T245" s="362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customHeight="1" x14ac:dyDescent="0.25">
      <c r="A246" s="369" t="s">
        <v>109</v>
      </c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356">
        <v>4680115881914</v>
      </c>
      <c r="E247" s="35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363"/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4"/>
      <c r="N248" s="360" t="s">
        <v>43</v>
      </c>
      <c r="O248" s="361"/>
      <c r="P248" s="361"/>
      <c r="Q248" s="361"/>
      <c r="R248" s="361"/>
      <c r="S248" s="361"/>
      <c r="T248" s="362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4"/>
      <c r="N249" s="360" t="s">
        <v>43</v>
      </c>
      <c r="O249" s="361"/>
      <c r="P249" s="361"/>
      <c r="Q249" s="361"/>
      <c r="R249" s="361"/>
      <c r="S249" s="361"/>
      <c r="T249" s="362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369" t="s">
        <v>75</v>
      </c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69"/>
      <c r="N250" s="369"/>
      <c r="O250" s="369"/>
      <c r="P250" s="369"/>
      <c r="Q250" s="369"/>
      <c r="R250" s="369"/>
      <c r="S250" s="369"/>
      <c r="T250" s="369"/>
      <c r="U250" s="369"/>
      <c r="V250" s="369"/>
      <c r="W250" s="369"/>
      <c r="X250" s="369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356">
        <v>4607091387193</v>
      </c>
      <c r="E251" s="356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356">
        <v>4607091387230</v>
      </c>
      <c r="E252" s="356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356">
        <v>4607091387285</v>
      </c>
      <c r="E253" s="356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356">
        <v>4680115880481</v>
      </c>
      <c r="E254" s="356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363"/>
      <c r="B255" s="363"/>
      <c r="C255" s="363"/>
      <c r="D255" s="363"/>
      <c r="E255" s="363"/>
      <c r="F255" s="363"/>
      <c r="G255" s="363"/>
      <c r="H255" s="363"/>
      <c r="I255" s="363"/>
      <c r="J255" s="363"/>
      <c r="K255" s="363"/>
      <c r="L255" s="363"/>
      <c r="M255" s="364"/>
      <c r="N255" s="360" t="s">
        <v>43</v>
      </c>
      <c r="O255" s="361"/>
      <c r="P255" s="361"/>
      <c r="Q255" s="361"/>
      <c r="R255" s="361"/>
      <c r="S255" s="361"/>
      <c r="T255" s="362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x14ac:dyDescent="0.2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4"/>
      <c r="N256" s="360" t="s">
        <v>43</v>
      </c>
      <c r="O256" s="361"/>
      <c r="P256" s="361"/>
      <c r="Q256" s="361"/>
      <c r="R256" s="361"/>
      <c r="S256" s="361"/>
      <c r="T256" s="362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customHeight="1" x14ac:dyDescent="0.25">
      <c r="A257" s="369" t="s">
        <v>80</v>
      </c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69"/>
      <c r="N257" s="369"/>
      <c r="O257" s="369"/>
      <c r="P257" s="369"/>
      <c r="Q257" s="369"/>
      <c r="R257" s="369"/>
      <c r="S257" s="369"/>
      <c r="T257" s="369"/>
      <c r="U257" s="369"/>
      <c r="V257" s="369"/>
      <c r="W257" s="369"/>
      <c r="X257" s="369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356">
        <v>4680115884618</v>
      </c>
      <c r="E258" s="356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03" t="s">
        <v>404</v>
      </c>
      <c r="O258" s="358"/>
      <c r="P258" s="358"/>
      <c r="Q258" s="358"/>
      <c r="R258" s="359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356">
        <v>4607091387766</v>
      </c>
      <c r="E259" s="356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si="15"/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356">
        <v>4607091387957</v>
      </c>
      <c r="E260" s="356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356">
        <v>4607091387964</v>
      </c>
      <c r="E261" s="356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356">
        <v>4607091381672</v>
      </c>
      <c r="E262" s="356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4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356">
        <v>4607091387537</v>
      </c>
      <c r="E263" s="356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356">
        <v>4607091387513</v>
      </c>
      <c r="E264" s="356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356">
        <v>4680115880511</v>
      </c>
      <c r="E265" s="356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356">
        <v>4680115880412</v>
      </c>
      <c r="E266" s="356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4"/>
      <c r="N267" s="360" t="s">
        <v>43</v>
      </c>
      <c r="O267" s="361"/>
      <c r="P267" s="361"/>
      <c r="Q267" s="361"/>
      <c r="R267" s="361"/>
      <c r="S267" s="361"/>
      <c r="T267" s="362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0</v>
      </c>
      <c r="W267" s="42">
        <f>IFERROR(W258/H258,"0")+IFERROR(W259/H259,"0")+IFERROR(W260/H260,"0")+IFERROR(W261/H261,"0")+IFERROR(W262/H262,"0")+IFERROR(W263/H263,"0")+IFERROR(W264/H264,"0")+IFERROR(W265/H265,"0")+IFERROR(W266/H266,"0")</f>
        <v>0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65"/>
      <c r="Z267" s="65"/>
    </row>
    <row r="268" spans="1:53" x14ac:dyDescent="0.2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4"/>
      <c r="N268" s="360" t="s">
        <v>43</v>
      </c>
      <c r="O268" s="361"/>
      <c r="P268" s="361"/>
      <c r="Q268" s="361"/>
      <c r="R268" s="361"/>
      <c r="S268" s="361"/>
      <c r="T268" s="362"/>
      <c r="U268" s="41" t="s">
        <v>0</v>
      </c>
      <c r="V268" s="42">
        <f>IFERROR(SUM(V258:V266),"0")</f>
        <v>0</v>
      </c>
      <c r="W268" s="42">
        <f>IFERROR(SUM(W258:W266),"0")</f>
        <v>0</v>
      </c>
      <c r="X268" s="41"/>
      <c r="Y268" s="65"/>
      <c r="Z268" s="65"/>
    </row>
    <row r="269" spans="1:53" ht="14.25" customHeight="1" x14ac:dyDescent="0.25">
      <c r="A269" s="369" t="s">
        <v>213</v>
      </c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356">
        <v>4607091380880</v>
      </c>
      <c r="E270" s="356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356">
        <v>4607091384482</v>
      </c>
      <c r="E271" s="356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356">
        <v>4607091380897</v>
      </c>
      <c r="E272" s="356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363"/>
      <c r="B273" s="363"/>
      <c r="C273" s="363"/>
      <c r="D273" s="363"/>
      <c r="E273" s="363"/>
      <c r="F273" s="363"/>
      <c r="G273" s="363"/>
      <c r="H273" s="363"/>
      <c r="I273" s="363"/>
      <c r="J273" s="363"/>
      <c r="K273" s="363"/>
      <c r="L273" s="363"/>
      <c r="M273" s="364"/>
      <c r="N273" s="360" t="s">
        <v>43</v>
      </c>
      <c r="O273" s="361"/>
      <c r="P273" s="361"/>
      <c r="Q273" s="361"/>
      <c r="R273" s="361"/>
      <c r="S273" s="361"/>
      <c r="T273" s="362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x14ac:dyDescent="0.2">
      <c r="A274" s="363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64"/>
      <c r="N274" s="360" t="s">
        <v>43</v>
      </c>
      <c r="O274" s="361"/>
      <c r="P274" s="361"/>
      <c r="Q274" s="361"/>
      <c r="R274" s="361"/>
      <c r="S274" s="361"/>
      <c r="T274" s="362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customHeight="1" x14ac:dyDescent="0.25">
      <c r="A275" s="369" t="s">
        <v>95</v>
      </c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356">
        <v>4607091388374</v>
      </c>
      <c r="E276" s="356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492" t="s">
        <v>430</v>
      </c>
      <c r="O276" s="358"/>
      <c r="P276" s="358"/>
      <c r="Q276" s="358"/>
      <c r="R276" s="359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356">
        <v>4607091388381</v>
      </c>
      <c r="E277" s="356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493" t="s">
        <v>433</v>
      </c>
      <c r="O277" s="358"/>
      <c r="P277" s="358"/>
      <c r="Q277" s="358"/>
      <c r="R277" s="359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356">
        <v>4607091388404</v>
      </c>
      <c r="E278" s="356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363"/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4"/>
      <c r="N279" s="360" t="s">
        <v>43</v>
      </c>
      <c r="O279" s="361"/>
      <c r="P279" s="361"/>
      <c r="Q279" s="361"/>
      <c r="R279" s="361"/>
      <c r="S279" s="361"/>
      <c r="T279" s="362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363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64"/>
      <c r="N280" s="360" t="s">
        <v>43</v>
      </c>
      <c r="O280" s="361"/>
      <c r="P280" s="361"/>
      <c r="Q280" s="361"/>
      <c r="R280" s="361"/>
      <c r="S280" s="361"/>
      <c r="T280" s="362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369" t="s">
        <v>436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369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356">
        <v>4680115881808</v>
      </c>
      <c r="E282" s="356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356">
        <v>4680115881822</v>
      </c>
      <c r="E283" s="356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356">
        <v>4680115880016</v>
      </c>
      <c r="E284" s="356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4"/>
      <c r="N285" s="360" t="s">
        <v>43</v>
      </c>
      <c r="O285" s="361"/>
      <c r="P285" s="361"/>
      <c r="Q285" s="361"/>
      <c r="R285" s="361"/>
      <c r="S285" s="361"/>
      <c r="T285" s="362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4"/>
      <c r="N286" s="360" t="s">
        <v>43</v>
      </c>
      <c r="O286" s="361"/>
      <c r="P286" s="361"/>
      <c r="Q286" s="361"/>
      <c r="R286" s="361"/>
      <c r="S286" s="361"/>
      <c r="T286" s="362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384" t="s">
        <v>445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63"/>
      <c r="Z287" s="63"/>
    </row>
    <row r="288" spans="1:53" ht="14.25" customHeight="1" x14ac:dyDescent="0.25">
      <c r="A288" s="369" t="s">
        <v>117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356">
        <v>4607091387421</v>
      </c>
      <c r="E289" s="356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356">
        <v>4607091387421</v>
      </c>
      <c r="E290" s="356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356">
        <v>4607091387452</v>
      </c>
      <c r="E291" s="356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356">
        <v>4607091387452</v>
      </c>
      <c r="E292" s="356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4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356">
        <v>4607091387452</v>
      </c>
      <c r="E293" s="356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356">
        <v>4607091385984</v>
      </c>
      <c r="E294" s="356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4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356">
        <v>4607091387438</v>
      </c>
      <c r="E295" s="356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356">
        <v>4607091387469</v>
      </c>
      <c r="E296" s="356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363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4"/>
      <c r="N297" s="360" t="s">
        <v>43</v>
      </c>
      <c r="O297" s="361"/>
      <c r="P297" s="361"/>
      <c r="Q297" s="361"/>
      <c r="R297" s="361"/>
      <c r="S297" s="361"/>
      <c r="T297" s="362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x14ac:dyDescent="0.2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4"/>
      <c r="N298" s="360" t="s">
        <v>43</v>
      </c>
      <c r="O298" s="361"/>
      <c r="P298" s="361"/>
      <c r="Q298" s="361"/>
      <c r="R298" s="361"/>
      <c r="S298" s="361"/>
      <c r="T298" s="362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customHeight="1" x14ac:dyDescent="0.25">
      <c r="A299" s="369" t="s">
        <v>75</v>
      </c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356">
        <v>4607091387292</v>
      </c>
      <c r="E300" s="356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356">
        <v>4607091387315</v>
      </c>
      <c r="E301" s="356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363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4"/>
      <c r="N302" s="360" t="s">
        <v>43</v>
      </c>
      <c r="O302" s="361"/>
      <c r="P302" s="361"/>
      <c r="Q302" s="361"/>
      <c r="R302" s="361"/>
      <c r="S302" s="361"/>
      <c r="T302" s="362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4"/>
      <c r="N303" s="360" t="s">
        <v>43</v>
      </c>
      <c r="O303" s="361"/>
      <c r="P303" s="361"/>
      <c r="Q303" s="361"/>
      <c r="R303" s="361"/>
      <c r="S303" s="361"/>
      <c r="T303" s="362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384" t="s">
        <v>463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63"/>
      <c r="Z304" s="63"/>
    </row>
    <row r="305" spans="1:53" ht="14.25" customHeight="1" x14ac:dyDescent="0.25">
      <c r="A305" s="369" t="s">
        <v>75</v>
      </c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69"/>
      <c r="N305" s="369"/>
      <c r="O305" s="369"/>
      <c r="P305" s="369"/>
      <c r="Q305" s="369"/>
      <c r="R305" s="369"/>
      <c r="S305" s="369"/>
      <c r="T305" s="369"/>
      <c r="U305" s="369"/>
      <c r="V305" s="369"/>
      <c r="W305" s="369"/>
      <c r="X305" s="369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356">
        <v>4607091383836</v>
      </c>
      <c r="E306" s="356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363"/>
      <c r="B307" s="363"/>
      <c r="C307" s="363"/>
      <c r="D307" s="363"/>
      <c r="E307" s="363"/>
      <c r="F307" s="363"/>
      <c r="G307" s="363"/>
      <c r="H307" s="363"/>
      <c r="I307" s="363"/>
      <c r="J307" s="363"/>
      <c r="K307" s="363"/>
      <c r="L307" s="363"/>
      <c r="M307" s="364"/>
      <c r="N307" s="360" t="s">
        <v>43</v>
      </c>
      <c r="O307" s="361"/>
      <c r="P307" s="361"/>
      <c r="Q307" s="361"/>
      <c r="R307" s="361"/>
      <c r="S307" s="361"/>
      <c r="T307" s="362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363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4"/>
      <c r="N308" s="360" t="s">
        <v>43</v>
      </c>
      <c r="O308" s="361"/>
      <c r="P308" s="361"/>
      <c r="Q308" s="361"/>
      <c r="R308" s="361"/>
      <c r="S308" s="361"/>
      <c r="T308" s="362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369" t="s">
        <v>80</v>
      </c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69"/>
      <c r="U309" s="369"/>
      <c r="V309" s="369"/>
      <c r="W309" s="369"/>
      <c r="X309" s="369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356">
        <v>4607091387919</v>
      </c>
      <c r="E310" s="356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356">
        <v>4680115883604</v>
      </c>
      <c r="E311" s="356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356">
        <v>4680115883567</v>
      </c>
      <c r="E312" s="356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3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64"/>
      <c r="N313" s="360" t="s">
        <v>43</v>
      </c>
      <c r="O313" s="361"/>
      <c r="P313" s="361"/>
      <c r="Q313" s="361"/>
      <c r="R313" s="361"/>
      <c r="S313" s="361"/>
      <c r="T313" s="362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4"/>
      <c r="N314" s="360" t="s">
        <v>43</v>
      </c>
      <c r="O314" s="361"/>
      <c r="P314" s="361"/>
      <c r="Q314" s="361"/>
      <c r="R314" s="361"/>
      <c r="S314" s="361"/>
      <c r="T314" s="362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customHeight="1" x14ac:dyDescent="0.25">
      <c r="A315" s="369" t="s">
        <v>213</v>
      </c>
      <c r="B315" s="369"/>
      <c r="C315" s="369"/>
      <c r="D315" s="369"/>
      <c r="E315" s="369"/>
      <c r="F315" s="369"/>
      <c r="G315" s="369"/>
      <c r="H315" s="369"/>
      <c r="I315" s="369"/>
      <c r="J315" s="369"/>
      <c r="K315" s="369"/>
      <c r="L315" s="369"/>
      <c r="M315" s="369"/>
      <c r="N315" s="369"/>
      <c r="O315" s="369"/>
      <c r="P315" s="369"/>
      <c r="Q315" s="369"/>
      <c r="R315" s="369"/>
      <c r="S315" s="369"/>
      <c r="T315" s="369"/>
      <c r="U315" s="369"/>
      <c r="V315" s="369"/>
      <c r="W315" s="369"/>
      <c r="X315" s="369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356">
        <v>4607091388831</v>
      </c>
      <c r="E316" s="356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4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3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64"/>
      <c r="N317" s="360" t="s">
        <v>43</v>
      </c>
      <c r="O317" s="361"/>
      <c r="P317" s="361"/>
      <c r="Q317" s="361"/>
      <c r="R317" s="361"/>
      <c r="S317" s="361"/>
      <c r="T317" s="362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4"/>
      <c r="N318" s="360" t="s">
        <v>43</v>
      </c>
      <c r="O318" s="361"/>
      <c r="P318" s="361"/>
      <c r="Q318" s="361"/>
      <c r="R318" s="361"/>
      <c r="S318" s="361"/>
      <c r="T318" s="362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69" t="s">
        <v>95</v>
      </c>
      <c r="B319" s="369"/>
      <c r="C319" s="369"/>
      <c r="D319" s="369"/>
      <c r="E319" s="369"/>
      <c r="F319" s="369"/>
      <c r="G319" s="369"/>
      <c r="H319" s="369"/>
      <c r="I319" s="369"/>
      <c r="J319" s="369"/>
      <c r="K319" s="369"/>
      <c r="L319" s="369"/>
      <c r="M319" s="369"/>
      <c r="N319" s="369"/>
      <c r="O319" s="369"/>
      <c r="P319" s="369"/>
      <c r="Q319" s="369"/>
      <c r="R319" s="369"/>
      <c r="S319" s="369"/>
      <c r="T319" s="369"/>
      <c r="U319" s="369"/>
      <c r="V319" s="369"/>
      <c r="W319" s="369"/>
      <c r="X319" s="369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356">
        <v>4607091383102</v>
      </c>
      <c r="E320" s="356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3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64"/>
      <c r="N321" s="360" t="s">
        <v>43</v>
      </c>
      <c r="O321" s="361"/>
      <c r="P321" s="361"/>
      <c r="Q321" s="361"/>
      <c r="R321" s="361"/>
      <c r="S321" s="361"/>
      <c r="T321" s="362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64"/>
      <c r="N322" s="360" t="s">
        <v>43</v>
      </c>
      <c r="O322" s="361"/>
      <c r="P322" s="361"/>
      <c r="Q322" s="361"/>
      <c r="R322" s="361"/>
      <c r="S322" s="361"/>
      <c r="T322" s="362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3" t="s">
        <v>476</v>
      </c>
      <c r="B323" s="383"/>
      <c r="C323" s="383"/>
      <c r="D323" s="383"/>
      <c r="E323" s="383"/>
      <c r="F323" s="383"/>
      <c r="G323" s="383"/>
      <c r="H323" s="383"/>
      <c r="I323" s="383"/>
      <c r="J323" s="383"/>
      <c r="K323" s="383"/>
      <c r="L323" s="383"/>
      <c r="M323" s="383"/>
      <c r="N323" s="383"/>
      <c r="O323" s="383"/>
      <c r="P323" s="383"/>
      <c r="Q323" s="383"/>
      <c r="R323" s="383"/>
      <c r="S323" s="383"/>
      <c r="T323" s="383"/>
      <c r="U323" s="383"/>
      <c r="V323" s="383"/>
      <c r="W323" s="383"/>
      <c r="X323" s="383"/>
      <c r="Y323" s="53"/>
      <c r="Z323" s="53"/>
    </row>
    <row r="324" spans="1:53" ht="16.5" customHeight="1" x14ac:dyDescent="0.25">
      <c r="A324" s="384" t="s">
        <v>477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63"/>
      <c r="Z324" s="63"/>
    </row>
    <row r="325" spans="1:53" ht="14.25" customHeight="1" x14ac:dyDescent="0.25">
      <c r="A325" s="369" t="s">
        <v>117</v>
      </c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356">
        <v>4607091383997</v>
      </c>
      <c r="E326" s="356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4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8" t="s">
        <v>48</v>
      </c>
      <c r="T326" s="38" t="s">
        <v>48</v>
      </c>
      <c r="U326" s="39" t="s">
        <v>0</v>
      </c>
      <c r="V326" s="57">
        <v>3000</v>
      </c>
      <c r="W326" s="54">
        <f t="shared" ref="W326:W333" si="17">IFERROR(IF(V326="",0,CEILING((V326/$H326),1)*$H326),"")</f>
        <v>3000</v>
      </c>
      <c r="X326" s="40">
        <f>IFERROR(IF(W326=0,"",ROUNDUP(W326/H326,0)*0.02039),"")</f>
        <v>4.0779999999999994</v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356">
        <v>4607091383997</v>
      </c>
      <c r="E327" s="356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4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356">
        <v>4607091384130</v>
      </c>
      <c r="E328" s="356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4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356">
        <v>4607091384130</v>
      </c>
      <c r="E329" s="356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8" t="s">
        <v>48</v>
      </c>
      <c r="T329" s="38" t="s">
        <v>48</v>
      </c>
      <c r="U329" s="39" t="s">
        <v>0</v>
      </c>
      <c r="V329" s="57">
        <v>800</v>
      </c>
      <c r="W329" s="54">
        <f t="shared" si="17"/>
        <v>810</v>
      </c>
      <c r="X329" s="40">
        <f>IFERROR(IF(W329=0,"",ROUNDUP(W329/H329,0)*0.02039),"")</f>
        <v>1.1010599999999999</v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356">
        <v>4607091384147</v>
      </c>
      <c r="E330" s="356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8" t="s">
        <v>48</v>
      </c>
      <c r="T330" s="38" t="s">
        <v>48</v>
      </c>
      <c r="U330" s="39" t="s">
        <v>0</v>
      </c>
      <c r="V330" s="57">
        <v>4850</v>
      </c>
      <c r="W330" s="54">
        <f t="shared" si="17"/>
        <v>4860</v>
      </c>
      <c r="X330" s="40">
        <f>IFERROR(IF(W330=0,"",ROUNDUP(W330/H330,0)*0.02175),"")</f>
        <v>7.0469999999999997</v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356">
        <v>4607091384147</v>
      </c>
      <c r="E331" s="356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356">
        <v>4607091384154</v>
      </c>
      <c r="E332" s="356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356">
        <v>4607091384161</v>
      </c>
      <c r="E333" s="356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4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363"/>
      <c r="B334" s="363"/>
      <c r="C334" s="363"/>
      <c r="D334" s="363"/>
      <c r="E334" s="363"/>
      <c r="F334" s="363"/>
      <c r="G334" s="363"/>
      <c r="H334" s="363"/>
      <c r="I334" s="363"/>
      <c r="J334" s="363"/>
      <c r="K334" s="363"/>
      <c r="L334" s="363"/>
      <c r="M334" s="364"/>
      <c r="N334" s="360" t="s">
        <v>43</v>
      </c>
      <c r="O334" s="361"/>
      <c r="P334" s="361"/>
      <c r="Q334" s="361"/>
      <c r="R334" s="361"/>
      <c r="S334" s="361"/>
      <c r="T334" s="362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576.66666666666663</v>
      </c>
      <c r="W334" s="42">
        <f>IFERROR(W326/H326,"0")+IFERROR(W327/H327,"0")+IFERROR(W328/H328,"0")+IFERROR(W329/H329,"0")+IFERROR(W330/H330,"0")+IFERROR(W331/H331,"0")+IFERROR(W332/H332,"0")+IFERROR(W333/H333,"0")</f>
        <v>578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12.22606</v>
      </c>
      <c r="Y334" s="65"/>
      <c r="Z334" s="65"/>
    </row>
    <row r="335" spans="1:53" x14ac:dyDescent="0.2">
      <c r="A335" s="363"/>
      <c r="B335" s="363"/>
      <c r="C335" s="363"/>
      <c r="D335" s="363"/>
      <c r="E335" s="363"/>
      <c r="F335" s="363"/>
      <c r="G335" s="363"/>
      <c r="H335" s="363"/>
      <c r="I335" s="363"/>
      <c r="J335" s="363"/>
      <c r="K335" s="363"/>
      <c r="L335" s="363"/>
      <c r="M335" s="364"/>
      <c r="N335" s="360" t="s">
        <v>43</v>
      </c>
      <c r="O335" s="361"/>
      <c r="P335" s="361"/>
      <c r="Q335" s="361"/>
      <c r="R335" s="361"/>
      <c r="S335" s="361"/>
      <c r="T335" s="362"/>
      <c r="U335" s="41" t="s">
        <v>0</v>
      </c>
      <c r="V335" s="42">
        <f>IFERROR(SUM(V326:V333),"0")</f>
        <v>8650</v>
      </c>
      <c r="W335" s="42">
        <f>IFERROR(SUM(W326:W333),"0")</f>
        <v>8670</v>
      </c>
      <c r="X335" s="41"/>
      <c r="Y335" s="65"/>
      <c r="Z335" s="65"/>
    </row>
    <row r="336" spans="1:53" ht="14.25" customHeight="1" x14ac:dyDescent="0.25">
      <c r="A336" s="369" t="s">
        <v>109</v>
      </c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356">
        <v>4607091383980</v>
      </c>
      <c r="E337" s="356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4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8" t="s">
        <v>48</v>
      </c>
      <c r="T337" s="38" t="s">
        <v>48</v>
      </c>
      <c r="U337" s="39" t="s">
        <v>0</v>
      </c>
      <c r="V337" s="57">
        <v>0</v>
      </c>
      <c r="W337" s="54">
        <f>IFERROR(IF(V337="",0,CEILING((V337/$H337),1)*$H337),"")</f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356">
        <v>4680115883314</v>
      </c>
      <c r="E338" s="356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4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356">
        <v>4607091384178</v>
      </c>
      <c r="E339" s="356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4"/>
      <c r="N340" s="360" t="s">
        <v>43</v>
      </c>
      <c r="O340" s="361"/>
      <c r="P340" s="361"/>
      <c r="Q340" s="361"/>
      <c r="R340" s="361"/>
      <c r="S340" s="361"/>
      <c r="T340" s="362"/>
      <c r="U340" s="41" t="s">
        <v>42</v>
      </c>
      <c r="V340" s="42">
        <f>IFERROR(V337/H337,"0")+IFERROR(V338/H338,"0")+IFERROR(V339/H339,"0")</f>
        <v>0</v>
      </c>
      <c r="W340" s="42">
        <f>IFERROR(W337/H337,"0")+IFERROR(W338/H338,"0")+IFERROR(W339/H339,"0")</f>
        <v>0</v>
      </c>
      <c r="X340" s="42">
        <f>IFERROR(IF(X337="",0,X337),"0")+IFERROR(IF(X338="",0,X338),"0")+IFERROR(IF(X339="",0,X339),"0")</f>
        <v>0</v>
      </c>
      <c r="Y340" s="65"/>
      <c r="Z340" s="65"/>
    </row>
    <row r="341" spans="1:53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4"/>
      <c r="N341" s="360" t="s">
        <v>43</v>
      </c>
      <c r="O341" s="361"/>
      <c r="P341" s="361"/>
      <c r="Q341" s="361"/>
      <c r="R341" s="361"/>
      <c r="S341" s="361"/>
      <c r="T341" s="362"/>
      <c r="U341" s="41" t="s">
        <v>0</v>
      </c>
      <c r="V341" s="42">
        <f>IFERROR(SUM(V337:V339),"0")</f>
        <v>0</v>
      </c>
      <c r="W341" s="42">
        <f>IFERROR(SUM(W337:W339),"0")</f>
        <v>0</v>
      </c>
      <c r="X341" s="41"/>
      <c r="Y341" s="65"/>
      <c r="Z341" s="65"/>
    </row>
    <row r="342" spans="1:53" ht="14.25" customHeight="1" x14ac:dyDescent="0.25">
      <c r="A342" s="369" t="s">
        <v>80</v>
      </c>
      <c r="B342" s="369"/>
      <c r="C342" s="369"/>
      <c r="D342" s="369"/>
      <c r="E342" s="369"/>
      <c r="F342" s="369"/>
      <c r="G342" s="369"/>
      <c r="H342" s="369"/>
      <c r="I342" s="369"/>
      <c r="J342" s="369"/>
      <c r="K342" s="369"/>
      <c r="L342" s="369"/>
      <c r="M342" s="369"/>
      <c r="N342" s="369"/>
      <c r="O342" s="369"/>
      <c r="P342" s="369"/>
      <c r="Q342" s="369"/>
      <c r="R342" s="369"/>
      <c r="S342" s="369"/>
      <c r="T342" s="369"/>
      <c r="U342" s="369"/>
      <c r="V342" s="369"/>
      <c r="W342" s="369"/>
      <c r="X342" s="369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356">
        <v>4607091383928</v>
      </c>
      <c r="E343" s="356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461" t="s">
        <v>499</v>
      </c>
      <c r="O343" s="358"/>
      <c r="P343" s="358"/>
      <c r="Q343" s="358"/>
      <c r="R343" s="359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356">
        <v>4607091384260</v>
      </c>
      <c r="E344" s="356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4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363"/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4"/>
      <c r="N345" s="360" t="s">
        <v>43</v>
      </c>
      <c r="O345" s="361"/>
      <c r="P345" s="361"/>
      <c r="Q345" s="361"/>
      <c r="R345" s="361"/>
      <c r="S345" s="361"/>
      <c r="T345" s="362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x14ac:dyDescent="0.2">
      <c r="A346" s="363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64"/>
      <c r="N346" s="360" t="s">
        <v>43</v>
      </c>
      <c r="O346" s="361"/>
      <c r="P346" s="361"/>
      <c r="Q346" s="361"/>
      <c r="R346" s="361"/>
      <c r="S346" s="361"/>
      <c r="T346" s="362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customHeight="1" x14ac:dyDescent="0.25">
      <c r="A347" s="369" t="s">
        <v>213</v>
      </c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69"/>
      <c r="N347" s="369"/>
      <c r="O347" s="369"/>
      <c r="P347" s="369"/>
      <c r="Q347" s="369"/>
      <c r="R347" s="369"/>
      <c r="S347" s="369"/>
      <c r="T347" s="369"/>
      <c r="U347" s="369"/>
      <c r="V347" s="369"/>
      <c r="W347" s="369"/>
      <c r="X347" s="369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356">
        <v>4607091384673</v>
      </c>
      <c r="E348" s="356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4"/>
      <c r="N349" s="360" t="s">
        <v>43</v>
      </c>
      <c r="O349" s="361"/>
      <c r="P349" s="361"/>
      <c r="Q349" s="361"/>
      <c r="R349" s="361"/>
      <c r="S349" s="361"/>
      <c r="T349" s="362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x14ac:dyDescent="0.2">
      <c r="A350" s="363"/>
      <c r="B350" s="363"/>
      <c r="C350" s="363"/>
      <c r="D350" s="363"/>
      <c r="E350" s="363"/>
      <c r="F350" s="363"/>
      <c r="G350" s="363"/>
      <c r="H350" s="363"/>
      <c r="I350" s="363"/>
      <c r="J350" s="363"/>
      <c r="K350" s="363"/>
      <c r="L350" s="363"/>
      <c r="M350" s="364"/>
      <c r="N350" s="360" t="s">
        <v>43</v>
      </c>
      <c r="O350" s="361"/>
      <c r="P350" s="361"/>
      <c r="Q350" s="361"/>
      <c r="R350" s="361"/>
      <c r="S350" s="361"/>
      <c r="T350" s="362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customHeight="1" x14ac:dyDescent="0.25">
      <c r="A351" s="384" t="s">
        <v>504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63"/>
      <c r="Z351" s="63"/>
    </row>
    <row r="352" spans="1:53" ht="14.25" customHeight="1" x14ac:dyDescent="0.25">
      <c r="A352" s="369" t="s">
        <v>117</v>
      </c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69"/>
      <c r="N352" s="369"/>
      <c r="O352" s="369"/>
      <c r="P352" s="369"/>
      <c r="Q352" s="369"/>
      <c r="R352" s="369"/>
      <c r="S352" s="369"/>
      <c r="T352" s="369"/>
      <c r="U352" s="369"/>
      <c r="V352" s="369"/>
      <c r="W352" s="369"/>
      <c r="X352" s="369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356">
        <v>4607091384185</v>
      </c>
      <c r="E353" s="356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356">
        <v>4607091384192</v>
      </c>
      <c r="E354" s="356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4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356">
        <v>4680115881907</v>
      </c>
      <c r="E355" s="356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4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356">
        <v>4680115883925</v>
      </c>
      <c r="E356" s="356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356">
        <v>4607091384680</v>
      </c>
      <c r="E357" s="356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363"/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4"/>
      <c r="N358" s="360" t="s">
        <v>43</v>
      </c>
      <c r="O358" s="361"/>
      <c r="P358" s="361"/>
      <c r="Q358" s="361"/>
      <c r="R358" s="361"/>
      <c r="S358" s="361"/>
      <c r="T358" s="362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363"/>
      <c r="B359" s="363"/>
      <c r="C359" s="363"/>
      <c r="D359" s="363"/>
      <c r="E359" s="363"/>
      <c r="F359" s="363"/>
      <c r="G359" s="363"/>
      <c r="H359" s="363"/>
      <c r="I359" s="363"/>
      <c r="J359" s="363"/>
      <c r="K359" s="363"/>
      <c r="L359" s="363"/>
      <c r="M359" s="364"/>
      <c r="N359" s="360" t="s">
        <v>43</v>
      </c>
      <c r="O359" s="361"/>
      <c r="P359" s="361"/>
      <c r="Q359" s="361"/>
      <c r="R359" s="361"/>
      <c r="S359" s="361"/>
      <c r="T359" s="362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369" t="s">
        <v>75</v>
      </c>
      <c r="B360" s="369"/>
      <c r="C360" s="369"/>
      <c r="D360" s="369"/>
      <c r="E360" s="369"/>
      <c r="F360" s="369"/>
      <c r="G360" s="369"/>
      <c r="H360" s="369"/>
      <c r="I360" s="369"/>
      <c r="J360" s="369"/>
      <c r="K360" s="369"/>
      <c r="L360" s="369"/>
      <c r="M360" s="369"/>
      <c r="N360" s="369"/>
      <c r="O360" s="369"/>
      <c r="P360" s="369"/>
      <c r="Q360" s="369"/>
      <c r="R360" s="369"/>
      <c r="S360" s="369"/>
      <c r="T360" s="369"/>
      <c r="U360" s="369"/>
      <c r="V360" s="369"/>
      <c r="W360" s="369"/>
      <c r="X360" s="369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356">
        <v>4607091384802</v>
      </c>
      <c r="E361" s="356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356">
        <v>4607091384826</v>
      </c>
      <c r="E362" s="356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4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363"/>
      <c r="B363" s="363"/>
      <c r="C363" s="363"/>
      <c r="D363" s="363"/>
      <c r="E363" s="363"/>
      <c r="F363" s="363"/>
      <c r="G363" s="363"/>
      <c r="H363" s="363"/>
      <c r="I363" s="363"/>
      <c r="J363" s="363"/>
      <c r="K363" s="363"/>
      <c r="L363" s="363"/>
      <c r="M363" s="364"/>
      <c r="N363" s="360" t="s">
        <v>43</v>
      </c>
      <c r="O363" s="361"/>
      <c r="P363" s="361"/>
      <c r="Q363" s="361"/>
      <c r="R363" s="361"/>
      <c r="S363" s="361"/>
      <c r="T363" s="362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x14ac:dyDescent="0.2">
      <c r="A364" s="363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64"/>
      <c r="N364" s="360" t="s">
        <v>43</v>
      </c>
      <c r="O364" s="361"/>
      <c r="P364" s="361"/>
      <c r="Q364" s="361"/>
      <c r="R364" s="361"/>
      <c r="S364" s="361"/>
      <c r="T364" s="362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customHeight="1" x14ac:dyDescent="0.25">
      <c r="A365" s="369" t="s">
        <v>80</v>
      </c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69"/>
      <c r="N365" s="369"/>
      <c r="O365" s="369"/>
      <c r="P365" s="369"/>
      <c r="Q365" s="369"/>
      <c r="R365" s="369"/>
      <c r="S365" s="369"/>
      <c r="T365" s="369"/>
      <c r="U365" s="369"/>
      <c r="V365" s="369"/>
      <c r="W365" s="369"/>
      <c r="X365" s="369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356">
        <v>4607091384246</v>
      </c>
      <c r="E366" s="356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4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356">
        <v>4680115881976</v>
      </c>
      <c r="E367" s="356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4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356">
        <v>4607091384253</v>
      </c>
      <c r="E368" s="356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356">
        <v>4680115881969</v>
      </c>
      <c r="E369" s="356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4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64"/>
      <c r="N370" s="360" t="s">
        <v>43</v>
      </c>
      <c r="O370" s="361"/>
      <c r="P370" s="361"/>
      <c r="Q370" s="361"/>
      <c r="R370" s="361"/>
      <c r="S370" s="361"/>
      <c r="T370" s="362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x14ac:dyDescent="0.2">
      <c r="A371" s="363"/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4"/>
      <c r="N371" s="360" t="s">
        <v>43</v>
      </c>
      <c r="O371" s="361"/>
      <c r="P371" s="361"/>
      <c r="Q371" s="361"/>
      <c r="R371" s="361"/>
      <c r="S371" s="361"/>
      <c r="T371" s="362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customHeight="1" x14ac:dyDescent="0.25">
      <c r="A372" s="369" t="s">
        <v>213</v>
      </c>
      <c r="B372" s="369"/>
      <c r="C372" s="369"/>
      <c r="D372" s="369"/>
      <c r="E372" s="369"/>
      <c r="F372" s="369"/>
      <c r="G372" s="369"/>
      <c r="H372" s="369"/>
      <c r="I372" s="369"/>
      <c r="J372" s="369"/>
      <c r="K372" s="369"/>
      <c r="L372" s="369"/>
      <c r="M372" s="369"/>
      <c r="N372" s="369"/>
      <c r="O372" s="369"/>
      <c r="P372" s="369"/>
      <c r="Q372" s="369"/>
      <c r="R372" s="369"/>
      <c r="S372" s="369"/>
      <c r="T372" s="369"/>
      <c r="U372" s="369"/>
      <c r="V372" s="369"/>
      <c r="W372" s="369"/>
      <c r="X372" s="369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356">
        <v>4607091389357</v>
      </c>
      <c r="E373" s="356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4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4"/>
      <c r="N374" s="360" t="s">
        <v>43</v>
      </c>
      <c r="O374" s="361"/>
      <c r="P374" s="361"/>
      <c r="Q374" s="361"/>
      <c r="R374" s="361"/>
      <c r="S374" s="361"/>
      <c r="T374" s="362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x14ac:dyDescent="0.2">
      <c r="A375" s="363"/>
      <c r="B375" s="363"/>
      <c r="C375" s="363"/>
      <c r="D375" s="363"/>
      <c r="E375" s="363"/>
      <c r="F375" s="363"/>
      <c r="G375" s="363"/>
      <c r="H375" s="363"/>
      <c r="I375" s="363"/>
      <c r="J375" s="363"/>
      <c r="K375" s="363"/>
      <c r="L375" s="363"/>
      <c r="M375" s="364"/>
      <c r="N375" s="360" t="s">
        <v>43</v>
      </c>
      <c r="O375" s="361"/>
      <c r="P375" s="361"/>
      <c r="Q375" s="361"/>
      <c r="R375" s="361"/>
      <c r="S375" s="361"/>
      <c r="T375" s="362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customHeight="1" x14ac:dyDescent="0.2">
      <c r="A376" s="383" t="s">
        <v>529</v>
      </c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383"/>
      <c r="O376" s="383"/>
      <c r="P376" s="383"/>
      <c r="Q376" s="383"/>
      <c r="R376" s="383"/>
      <c r="S376" s="383"/>
      <c r="T376" s="383"/>
      <c r="U376" s="383"/>
      <c r="V376" s="383"/>
      <c r="W376" s="383"/>
      <c r="X376" s="383"/>
      <c r="Y376" s="53"/>
      <c r="Z376" s="53"/>
    </row>
    <row r="377" spans="1:53" ht="16.5" customHeight="1" x14ac:dyDescent="0.25">
      <c r="A377" s="384" t="s">
        <v>530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63"/>
      <c r="Z377" s="63"/>
    </row>
    <row r="378" spans="1:53" ht="14.25" customHeight="1" x14ac:dyDescent="0.25">
      <c r="A378" s="369" t="s">
        <v>117</v>
      </c>
      <c r="B378" s="369"/>
      <c r="C378" s="369"/>
      <c r="D378" s="369"/>
      <c r="E378" s="369"/>
      <c r="F378" s="369"/>
      <c r="G378" s="369"/>
      <c r="H378" s="369"/>
      <c r="I378" s="369"/>
      <c r="J378" s="369"/>
      <c r="K378" s="369"/>
      <c r="L378" s="369"/>
      <c r="M378" s="369"/>
      <c r="N378" s="369"/>
      <c r="O378" s="369"/>
      <c r="P378" s="369"/>
      <c r="Q378" s="369"/>
      <c r="R378" s="369"/>
      <c r="S378" s="369"/>
      <c r="T378" s="369"/>
      <c r="U378" s="369"/>
      <c r="V378" s="369"/>
      <c r="W378" s="369"/>
      <c r="X378" s="369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356">
        <v>4607091389708</v>
      </c>
      <c r="E379" s="356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4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356">
        <v>4607091389692</v>
      </c>
      <c r="E380" s="356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4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64"/>
      <c r="N381" s="360" t="s">
        <v>43</v>
      </c>
      <c r="O381" s="361"/>
      <c r="P381" s="361"/>
      <c r="Q381" s="361"/>
      <c r="R381" s="361"/>
      <c r="S381" s="361"/>
      <c r="T381" s="362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363"/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4"/>
      <c r="N382" s="360" t="s">
        <v>43</v>
      </c>
      <c r="O382" s="361"/>
      <c r="P382" s="361"/>
      <c r="Q382" s="361"/>
      <c r="R382" s="361"/>
      <c r="S382" s="361"/>
      <c r="T382" s="362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369" t="s">
        <v>75</v>
      </c>
      <c r="B383" s="369"/>
      <c r="C383" s="369"/>
      <c r="D383" s="369"/>
      <c r="E383" s="369"/>
      <c r="F383" s="369"/>
      <c r="G383" s="369"/>
      <c r="H383" s="369"/>
      <c r="I383" s="369"/>
      <c r="J383" s="369"/>
      <c r="K383" s="369"/>
      <c r="L383" s="369"/>
      <c r="M383" s="369"/>
      <c r="N383" s="369"/>
      <c r="O383" s="369"/>
      <c r="P383" s="369"/>
      <c r="Q383" s="369"/>
      <c r="R383" s="369"/>
      <c r="S383" s="369"/>
      <c r="T383" s="369"/>
      <c r="U383" s="369"/>
      <c r="V383" s="369"/>
      <c r="W383" s="369"/>
      <c r="X383" s="369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356">
        <v>4607091389753</v>
      </c>
      <c r="E384" s="356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4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356">
        <v>4607091389760</v>
      </c>
      <c r="E385" s="356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356">
        <v>4607091389746</v>
      </c>
      <c r="E386" s="356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356">
        <v>4680115882928</v>
      </c>
      <c r="E387" s="356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356">
        <v>4680115883147</v>
      </c>
      <c r="E388" s="356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356">
        <v>4607091384338</v>
      </c>
      <c r="E389" s="356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356">
        <v>4680115883154</v>
      </c>
      <c r="E390" s="356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4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356">
        <v>4607091389524</v>
      </c>
      <c r="E391" s="356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4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356">
        <v>4680115883161</v>
      </c>
      <c r="E392" s="356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4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356">
        <v>4607091384345</v>
      </c>
      <c r="E393" s="356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4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356">
        <v>4680115883178</v>
      </c>
      <c r="E394" s="356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4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356">
        <v>4607091389531</v>
      </c>
      <c r="E395" s="356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356">
        <v>4680115883185</v>
      </c>
      <c r="E396" s="356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363"/>
      <c r="B397" s="363"/>
      <c r="C397" s="363"/>
      <c r="D397" s="363"/>
      <c r="E397" s="363"/>
      <c r="F397" s="363"/>
      <c r="G397" s="363"/>
      <c r="H397" s="363"/>
      <c r="I397" s="363"/>
      <c r="J397" s="363"/>
      <c r="K397" s="363"/>
      <c r="L397" s="363"/>
      <c r="M397" s="364"/>
      <c r="N397" s="360" t="s">
        <v>43</v>
      </c>
      <c r="O397" s="361"/>
      <c r="P397" s="361"/>
      <c r="Q397" s="361"/>
      <c r="R397" s="361"/>
      <c r="S397" s="361"/>
      <c r="T397" s="362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x14ac:dyDescent="0.2">
      <c r="A398" s="363"/>
      <c r="B398" s="363"/>
      <c r="C398" s="363"/>
      <c r="D398" s="363"/>
      <c r="E398" s="363"/>
      <c r="F398" s="363"/>
      <c r="G398" s="363"/>
      <c r="H398" s="363"/>
      <c r="I398" s="363"/>
      <c r="J398" s="363"/>
      <c r="K398" s="363"/>
      <c r="L398" s="363"/>
      <c r="M398" s="364"/>
      <c r="N398" s="360" t="s">
        <v>43</v>
      </c>
      <c r="O398" s="361"/>
      <c r="P398" s="361"/>
      <c r="Q398" s="361"/>
      <c r="R398" s="361"/>
      <c r="S398" s="361"/>
      <c r="T398" s="362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customHeight="1" x14ac:dyDescent="0.25">
      <c r="A399" s="369" t="s">
        <v>80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369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356">
        <v>4607091389685</v>
      </c>
      <c r="E400" s="356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4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356">
        <v>4607091389654</v>
      </c>
      <c r="E401" s="356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356">
        <v>4607091384352</v>
      </c>
      <c r="E402" s="356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4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356">
        <v>4607091389661</v>
      </c>
      <c r="E403" s="356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4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64"/>
      <c r="N404" s="360" t="s">
        <v>43</v>
      </c>
      <c r="O404" s="361"/>
      <c r="P404" s="361"/>
      <c r="Q404" s="361"/>
      <c r="R404" s="361"/>
      <c r="S404" s="361"/>
      <c r="T404" s="362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363"/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4"/>
      <c r="N405" s="360" t="s">
        <v>43</v>
      </c>
      <c r="O405" s="361"/>
      <c r="P405" s="361"/>
      <c r="Q405" s="361"/>
      <c r="R405" s="361"/>
      <c r="S405" s="361"/>
      <c r="T405" s="362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customHeight="1" x14ac:dyDescent="0.25">
      <c r="A406" s="369" t="s">
        <v>213</v>
      </c>
      <c r="B406" s="369"/>
      <c r="C406" s="369"/>
      <c r="D406" s="369"/>
      <c r="E406" s="369"/>
      <c r="F406" s="369"/>
      <c r="G406" s="369"/>
      <c r="H406" s="369"/>
      <c r="I406" s="369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356">
        <v>4680115881648</v>
      </c>
      <c r="E407" s="356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42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4"/>
      <c r="N408" s="360" t="s">
        <v>43</v>
      </c>
      <c r="O408" s="361"/>
      <c r="P408" s="361"/>
      <c r="Q408" s="361"/>
      <c r="R408" s="361"/>
      <c r="S408" s="361"/>
      <c r="T408" s="362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x14ac:dyDescent="0.2">
      <c r="A409" s="363"/>
      <c r="B409" s="363"/>
      <c r="C409" s="363"/>
      <c r="D409" s="363"/>
      <c r="E409" s="363"/>
      <c r="F409" s="363"/>
      <c r="G409" s="363"/>
      <c r="H409" s="363"/>
      <c r="I409" s="363"/>
      <c r="J409" s="363"/>
      <c r="K409" s="363"/>
      <c r="L409" s="363"/>
      <c r="M409" s="364"/>
      <c r="N409" s="360" t="s">
        <v>43</v>
      </c>
      <c r="O409" s="361"/>
      <c r="P409" s="361"/>
      <c r="Q409" s="361"/>
      <c r="R409" s="361"/>
      <c r="S409" s="361"/>
      <c r="T409" s="362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customHeight="1" x14ac:dyDescent="0.25">
      <c r="A410" s="369" t="s">
        <v>95</v>
      </c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356">
        <v>4680115884335</v>
      </c>
      <c r="E411" s="356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4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356">
        <v>4680115884342</v>
      </c>
      <c r="E412" s="356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4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356">
        <v>4680115884113</v>
      </c>
      <c r="E413" s="356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4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363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64"/>
      <c r="N414" s="360" t="s">
        <v>43</v>
      </c>
      <c r="O414" s="361"/>
      <c r="P414" s="361"/>
      <c r="Q414" s="361"/>
      <c r="R414" s="361"/>
      <c r="S414" s="361"/>
      <c r="T414" s="362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64"/>
      <c r="N415" s="360" t="s">
        <v>43</v>
      </c>
      <c r="O415" s="361"/>
      <c r="P415" s="361"/>
      <c r="Q415" s="361"/>
      <c r="R415" s="361"/>
      <c r="S415" s="361"/>
      <c r="T415" s="362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384" t="s">
        <v>579</v>
      </c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84"/>
      <c r="O416" s="384"/>
      <c r="P416" s="384"/>
      <c r="Q416" s="384"/>
      <c r="R416" s="384"/>
      <c r="S416" s="384"/>
      <c r="T416" s="384"/>
      <c r="U416" s="384"/>
      <c r="V416" s="384"/>
      <c r="W416" s="384"/>
      <c r="X416" s="384"/>
      <c r="Y416" s="63"/>
      <c r="Z416" s="63"/>
    </row>
    <row r="417" spans="1:53" ht="14.25" customHeight="1" x14ac:dyDescent="0.25">
      <c r="A417" s="369" t="s">
        <v>109</v>
      </c>
      <c r="B417" s="369"/>
      <c r="C417" s="369"/>
      <c r="D417" s="369"/>
      <c r="E417" s="369"/>
      <c r="F417" s="369"/>
      <c r="G417" s="369"/>
      <c r="H417" s="369"/>
      <c r="I417" s="369"/>
      <c r="J417" s="369"/>
      <c r="K417" s="369"/>
      <c r="L417" s="369"/>
      <c r="M417" s="369"/>
      <c r="N417" s="369"/>
      <c r="O417" s="369"/>
      <c r="P417" s="369"/>
      <c r="Q417" s="369"/>
      <c r="R417" s="369"/>
      <c r="S417" s="369"/>
      <c r="T417" s="369"/>
      <c r="U417" s="369"/>
      <c r="V417" s="369"/>
      <c r="W417" s="369"/>
      <c r="X417" s="369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356">
        <v>4607091389388</v>
      </c>
      <c r="E418" s="356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42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356">
        <v>4607091389364</v>
      </c>
      <c r="E419" s="356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42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363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64"/>
      <c r="N420" s="360" t="s">
        <v>43</v>
      </c>
      <c r="O420" s="361"/>
      <c r="P420" s="361"/>
      <c r="Q420" s="361"/>
      <c r="R420" s="361"/>
      <c r="S420" s="361"/>
      <c r="T420" s="362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64"/>
      <c r="N421" s="360" t="s">
        <v>43</v>
      </c>
      <c r="O421" s="361"/>
      <c r="P421" s="361"/>
      <c r="Q421" s="361"/>
      <c r="R421" s="361"/>
      <c r="S421" s="361"/>
      <c r="T421" s="362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customHeight="1" x14ac:dyDescent="0.25">
      <c r="A422" s="369" t="s">
        <v>75</v>
      </c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356">
        <v>4607091389739</v>
      </c>
      <c r="E423" s="35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4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356">
        <v>4680115883048</v>
      </c>
      <c r="E424" s="356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4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356">
        <v>4607091389425</v>
      </c>
      <c r="E425" s="356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4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356">
        <v>4680115882911</v>
      </c>
      <c r="E426" s="356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4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356">
        <v>4680115880771</v>
      </c>
      <c r="E427" s="356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4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356">
        <v>4607091389500</v>
      </c>
      <c r="E428" s="356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356">
        <v>4680115881983</v>
      </c>
      <c r="E429" s="356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363"/>
      <c r="B430" s="363"/>
      <c r="C430" s="363"/>
      <c r="D430" s="363"/>
      <c r="E430" s="363"/>
      <c r="F430" s="363"/>
      <c r="G430" s="363"/>
      <c r="H430" s="363"/>
      <c r="I430" s="363"/>
      <c r="J430" s="363"/>
      <c r="K430" s="363"/>
      <c r="L430" s="363"/>
      <c r="M430" s="364"/>
      <c r="N430" s="360" t="s">
        <v>43</v>
      </c>
      <c r="O430" s="361"/>
      <c r="P430" s="361"/>
      <c r="Q430" s="361"/>
      <c r="R430" s="361"/>
      <c r="S430" s="361"/>
      <c r="T430" s="362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x14ac:dyDescent="0.2">
      <c r="A431" s="363"/>
      <c r="B431" s="363"/>
      <c r="C431" s="363"/>
      <c r="D431" s="363"/>
      <c r="E431" s="363"/>
      <c r="F431" s="363"/>
      <c r="G431" s="363"/>
      <c r="H431" s="363"/>
      <c r="I431" s="363"/>
      <c r="J431" s="363"/>
      <c r="K431" s="363"/>
      <c r="L431" s="363"/>
      <c r="M431" s="364"/>
      <c r="N431" s="360" t="s">
        <v>43</v>
      </c>
      <c r="O431" s="361"/>
      <c r="P431" s="361"/>
      <c r="Q431" s="361"/>
      <c r="R431" s="361"/>
      <c r="S431" s="361"/>
      <c r="T431" s="362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customHeight="1" x14ac:dyDescent="0.25">
      <c r="A432" s="369" t="s">
        <v>95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369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356">
        <v>4680115884359</v>
      </c>
      <c r="E433" s="356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4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356">
        <v>4680115884571</v>
      </c>
      <c r="E434" s="356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363"/>
      <c r="B435" s="363"/>
      <c r="C435" s="363"/>
      <c r="D435" s="363"/>
      <c r="E435" s="363"/>
      <c r="F435" s="363"/>
      <c r="G435" s="363"/>
      <c r="H435" s="363"/>
      <c r="I435" s="363"/>
      <c r="J435" s="363"/>
      <c r="K435" s="363"/>
      <c r="L435" s="363"/>
      <c r="M435" s="364"/>
      <c r="N435" s="360" t="s">
        <v>43</v>
      </c>
      <c r="O435" s="361"/>
      <c r="P435" s="361"/>
      <c r="Q435" s="361"/>
      <c r="R435" s="361"/>
      <c r="S435" s="361"/>
      <c r="T435" s="362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363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64"/>
      <c r="N436" s="360" t="s">
        <v>43</v>
      </c>
      <c r="O436" s="361"/>
      <c r="P436" s="361"/>
      <c r="Q436" s="361"/>
      <c r="R436" s="361"/>
      <c r="S436" s="361"/>
      <c r="T436" s="362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369" t="s">
        <v>104</v>
      </c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69"/>
      <c r="N437" s="369"/>
      <c r="O437" s="369"/>
      <c r="P437" s="369"/>
      <c r="Q437" s="369"/>
      <c r="R437" s="369"/>
      <c r="S437" s="369"/>
      <c r="T437" s="369"/>
      <c r="U437" s="369"/>
      <c r="V437" s="369"/>
      <c r="W437" s="369"/>
      <c r="X437" s="369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356">
        <v>4680115884090</v>
      </c>
      <c r="E438" s="356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363"/>
      <c r="B439" s="363"/>
      <c r="C439" s="363"/>
      <c r="D439" s="363"/>
      <c r="E439" s="363"/>
      <c r="F439" s="363"/>
      <c r="G439" s="363"/>
      <c r="H439" s="363"/>
      <c r="I439" s="363"/>
      <c r="J439" s="363"/>
      <c r="K439" s="363"/>
      <c r="L439" s="363"/>
      <c r="M439" s="364"/>
      <c r="N439" s="360" t="s">
        <v>43</v>
      </c>
      <c r="O439" s="361"/>
      <c r="P439" s="361"/>
      <c r="Q439" s="361"/>
      <c r="R439" s="361"/>
      <c r="S439" s="361"/>
      <c r="T439" s="362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363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4"/>
      <c r="N440" s="360" t="s">
        <v>43</v>
      </c>
      <c r="O440" s="361"/>
      <c r="P440" s="361"/>
      <c r="Q440" s="361"/>
      <c r="R440" s="361"/>
      <c r="S440" s="361"/>
      <c r="T440" s="362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369" t="s">
        <v>604</v>
      </c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69"/>
      <c r="N441" s="369"/>
      <c r="O441" s="369"/>
      <c r="P441" s="369"/>
      <c r="Q441" s="369"/>
      <c r="R441" s="369"/>
      <c r="S441" s="369"/>
      <c r="T441" s="369"/>
      <c r="U441" s="369"/>
      <c r="V441" s="369"/>
      <c r="W441" s="369"/>
      <c r="X441" s="369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356">
        <v>4680115884564</v>
      </c>
      <c r="E442" s="356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4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363"/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4"/>
      <c r="N443" s="360" t="s">
        <v>43</v>
      </c>
      <c r="O443" s="361"/>
      <c r="P443" s="361"/>
      <c r="Q443" s="361"/>
      <c r="R443" s="361"/>
      <c r="S443" s="361"/>
      <c r="T443" s="362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363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64"/>
      <c r="N444" s="360" t="s">
        <v>43</v>
      </c>
      <c r="O444" s="361"/>
      <c r="P444" s="361"/>
      <c r="Q444" s="361"/>
      <c r="R444" s="361"/>
      <c r="S444" s="361"/>
      <c r="T444" s="362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383" t="s">
        <v>607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53"/>
      <c r="Z445" s="53"/>
    </row>
    <row r="446" spans="1:53" ht="16.5" customHeight="1" x14ac:dyDescent="0.25">
      <c r="A446" s="384" t="s">
        <v>607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63"/>
      <c r="Z446" s="63"/>
    </row>
    <row r="447" spans="1:53" ht="14.25" customHeight="1" x14ac:dyDescent="0.25">
      <c r="A447" s="369" t="s">
        <v>117</v>
      </c>
      <c r="B447" s="369"/>
      <c r="C447" s="369"/>
      <c r="D447" s="369"/>
      <c r="E447" s="369"/>
      <c r="F447" s="369"/>
      <c r="G447" s="369"/>
      <c r="H447" s="369"/>
      <c r="I447" s="369"/>
      <c r="J447" s="369"/>
      <c r="K447" s="369"/>
      <c r="L447" s="369"/>
      <c r="M447" s="369"/>
      <c r="N447" s="369"/>
      <c r="O447" s="369"/>
      <c r="P447" s="369"/>
      <c r="Q447" s="369"/>
      <c r="R447" s="369"/>
      <c r="S447" s="369"/>
      <c r="T447" s="369"/>
      <c r="U447" s="369"/>
      <c r="V447" s="369"/>
      <c r="W447" s="369"/>
      <c r="X447" s="369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356">
        <v>4607091389067</v>
      </c>
      <c r="E448" s="356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408" t="s">
        <v>610</v>
      </c>
      <c r="O448" s="358"/>
      <c r="P448" s="358"/>
      <c r="Q448" s="358"/>
      <c r="R448" s="359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356">
        <v>4607091383522</v>
      </c>
      <c r="E449" s="356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409" t="s">
        <v>613</v>
      </c>
      <c r="O449" s="358"/>
      <c r="P449" s="358"/>
      <c r="Q449" s="358"/>
      <c r="R449" s="359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356">
        <v>4607091384437</v>
      </c>
      <c r="E450" s="356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410" t="s">
        <v>616</v>
      </c>
      <c r="O450" s="358"/>
      <c r="P450" s="358"/>
      <c r="Q450" s="358"/>
      <c r="R450" s="359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356">
        <v>4680115884502</v>
      </c>
      <c r="E451" s="356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403" t="s">
        <v>619</v>
      </c>
      <c r="O451" s="358"/>
      <c r="P451" s="358"/>
      <c r="Q451" s="358"/>
      <c r="R451" s="359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356">
        <v>4607091389104</v>
      </c>
      <c r="E452" s="356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404" t="s">
        <v>622</v>
      </c>
      <c r="O452" s="358"/>
      <c r="P452" s="358"/>
      <c r="Q452" s="358"/>
      <c r="R452" s="359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356">
        <v>4680115884519</v>
      </c>
      <c r="E453" s="356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405" t="s">
        <v>625</v>
      </c>
      <c r="O453" s="358"/>
      <c r="P453" s="358"/>
      <c r="Q453" s="358"/>
      <c r="R453" s="359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356">
        <v>4680115880603</v>
      </c>
      <c r="E454" s="356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406" t="s">
        <v>628</v>
      </c>
      <c r="O454" s="358"/>
      <c r="P454" s="358"/>
      <c r="Q454" s="358"/>
      <c r="R454" s="359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356">
        <v>4607091389999</v>
      </c>
      <c r="E455" s="356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407" t="s">
        <v>631</v>
      </c>
      <c r="O455" s="358"/>
      <c r="P455" s="358"/>
      <c r="Q455" s="358"/>
      <c r="R455" s="359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356">
        <v>4680115882782</v>
      </c>
      <c r="E456" s="356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400" t="s">
        <v>634</v>
      </c>
      <c r="O456" s="358"/>
      <c r="P456" s="358"/>
      <c r="Q456" s="358"/>
      <c r="R456" s="359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356">
        <v>4607091389098</v>
      </c>
      <c r="E457" s="356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356">
        <v>4607091389982</v>
      </c>
      <c r="E458" s="356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402" t="s">
        <v>639</v>
      </c>
      <c r="O458" s="358"/>
      <c r="P458" s="358"/>
      <c r="Q458" s="358"/>
      <c r="R458" s="359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4"/>
      <c r="N459" s="360" t="s">
        <v>43</v>
      </c>
      <c r="O459" s="361"/>
      <c r="P459" s="361"/>
      <c r="Q459" s="361"/>
      <c r="R459" s="361"/>
      <c r="S459" s="361"/>
      <c r="T459" s="362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x14ac:dyDescent="0.2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4"/>
      <c r="N460" s="360" t="s">
        <v>43</v>
      </c>
      <c r="O460" s="361"/>
      <c r="P460" s="361"/>
      <c r="Q460" s="361"/>
      <c r="R460" s="361"/>
      <c r="S460" s="361"/>
      <c r="T460" s="362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customHeight="1" x14ac:dyDescent="0.25">
      <c r="A461" s="369" t="s">
        <v>109</v>
      </c>
      <c r="B461" s="369"/>
      <c r="C461" s="369"/>
      <c r="D461" s="369"/>
      <c r="E461" s="369"/>
      <c r="F461" s="369"/>
      <c r="G461" s="369"/>
      <c r="H461" s="369"/>
      <c r="I461" s="369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356">
        <v>4607091388930</v>
      </c>
      <c r="E462" s="356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356">
        <v>4680115880054</v>
      </c>
      <c r="E463" s="356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3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363"/>
      <c r="B464" s="363"/>
      <c r="C464" s="363"/>
      <c r="D464" s="363"/>
      <c r="E464" s="363"/>
      <c r="F464" s="363"/>
      <c r="G464" s="363"/>
      <c r="H464" s="363"/>
      <c r="I464" s="363"/>
      <c r="J464" s="363"/>
      <c r="K464" s="363"/>
      <c r="L464" s="363"/>
      <c r="M464" s="364"/>
      <c r="N464" s="360" t="s">
        <v>43</v>
      </c>
      <c r="O464" s="361"/>
      <c r="P464" s="361"/>
      <c r="Q464" s="361"/>
      <c r="R464" s="361"/>
      <c r="S464" s="361"/>
      <c r="T464" s="362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x14ac:dyDescent="0.2">
      <c r="A465" s="363"/>
      <c r="B465" s="363"/>
      <c r="C465" s="363"/>
      <c r="D465" s="363"/>
      <c r="E465" s="363"/>
      <c r="F465" s="363"/>
      <c r="G465" s="363"/>
      <c r="H465" s="363"/>
      <c r="I465" s="363"/>
      <c r="J465" s="363"/>
      <c r="K465" s="363"/>
      <c r="L465" s="363"/>
      <c r="M465" s="364"/>
      <c r="N465" s="360" t="s">
        <v>43</v>
      </c>
      <c r="O465" s="361"/>
      <c r="P465" s="361"/>
      <c r="Q465" s="361"/>
      <c r="R465" s="361"/>
      <c r="S465" s="361"/>
      <c r="T465" s="362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customHeight="1" x14ac:dyDescent="0.25">
      <c r="A466" s="369" t="s">
        <v>75</v>
      </c>
      <c r="B466" s="369"/>
      <c r="C466" s="369"/>
      <c r="D466" s="369"/>
      <c r="E466" s="369"/>
      <c r="F466" s="369"/>
      <c r="G466" s="369"/>
      <c r="H466" s="369"/>
      <c r="I466" s="369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356">
        <v>4680115883116</v>
      </c>
      <c r="E467" s="356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3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356">
        <v>4680115883093</v>
      </c>
      <c r="E468" s="356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3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356">
        <v>4680115883109</v>
      </c>
      <c r="E469" s="356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3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356">
        <v>4680115882072</v>
      </c>
      <c r="E470" s="356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3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356">
        <v>4680115882102</v>
      </c>
      <c r="E471" s="356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3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356">
        <v>4680115882096</v>
      </c>
      <c r="E472" s="356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64"/>
      <c r="N473" s="360" t="s">
        <v>43</v>
      </c>
      <c r="O473" s="361"/>
      <c r="P473" s="361"/>
      <c r="Q473" s="361"/>
      <c r="R473" s="361"/>
      <c r="S473" s="361"/>
      <c r="T473" s="362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x14ac:dyDescent="0.2">
      <c r="A474" s="363"/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4"/>
      <c r="N474" s="360" t="s">
        <v>43</v>
      </c>
      <c r="O474" s="361"/>
      <c r="P474" s="361"/>
      <c r="Q474" s="361"/>
      <c r="R474" s="361"/>
      <c r="S474" s="361"/>
      <c r="T474" s="362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customHeight="1" x14ac:dyDescent="0.25">
      <c r="A475" s="369" t="s">
        <v>80</v>
      </c>
      <c r="B475" s="369"/>
      <c r="C475" s="369"/>
      <c r="D475" s="369"/>
      <c r="E475" s="369"/>
      <c r="F475" s="369"/>
      <c r="G475" s="369"/>
      <c r="H475" s="369"/>
      <c r="I475" s="369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356">
        <v>4607091383409</v>
      </c>
      <c r="E476" s="356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356">
        <v>4607091383416</v>
      </c>
      <c r="E477" s="356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3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356">
        <v>4680115883536</v>
      </c>
      <c r="E478" s="356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363"/>
      <c r="B479" s="363"/>
      <c r="C479" s="363"/>
      <c r="D479" s="363"/>
      <c r="E479" s="363"/>
      <c r="F479" s="363"/>
      <c r="G479" s="363"/>
      <c r="H479" s="363"/>
      <c r="I479" s="363"/>
      <c r="J479" s="363"/>
      <c r="K479" s="363"/>
      <c r="L479" s="363"/>
      <c r="M479" s="364"/>
      <c r="N479" s="360" t="s">
        <v>43</v>
      </c>
      <c r="O479" s="361"/>
      <c r="P479" s="361"/>
      <c r="Q479" s="361"/>
      <c r="R479" s="361"/>
      <c r="S479" s="361"/>
      <c r="T479" s="362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363"/>
      <c r="B480" s="363"/>
      <c r="C480" s="363"/>
      <c r="D480" s="363"/>
      <c r="E480" s="363"/>
      <c r="F480" s="363"/>
      <c r="G480" s="363"/>
      <c r="H480" s="363"/>
      <c r="I480" s="363"/>
      <c r="J480" s="363"/>
      <c r="K480" s="363"/>
      <c r="L480" s="363"/>
      <c r="M480" s="364"/>
      <c r="N480" s="360" t="s">
        <v>43</v>
      </c>
      <c r="O480" s="361"/>
      <c r="P480" s="361"/>
      <c r="Q480" s="361"/>
      <c r="R480" s="361"/>
      <c r="S480" s="361"/>
      <c r="T480" s="362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369" t="s">
        <v>213</v>
      </c>
      <c r="B481" s="369"/>
      <c r="C481" s="369"/>
      <c r="D481" s="369"/>
      <c r="E481" s="369"/>
      <c r="F481" s="369"/>
      <c r="G481" s="369"/>
      <c r="H481" s="369"/>
      <c r="I481" s="369"/>
      <c r="J481" s="369"/>
      <c r="K481" s="369"/>
      <c r="L481" s="369"/>
      <c r="M481" s="369"/>
      <c r="N481" s="369"/>
      <c r="O481" s="369"/>
      <c r="P481" s="369"/>
      <c r="Q481" s="369"/>
      <c r="R481" s="369"/>
      <c r="S481" s="369"/>
      <c r="T481" s="369"/>
      <c r="U481" s="369"/>
      <c r="V481" s="369"/>
      <c r="W481" s="369"/>
      <c r="X481" s="369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356">
        <v>4680115885035</v>
      </c>
      <c r="E482" s="356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389" t="s">
        <v>664</v>
      </c>
      <c r="O482" s="358"/>
      <c r="P482" s="358"/>
      <c r="Q482" s="358"/>
      <c r="R482" s="359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363"/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4"/>
      <c r="N483" s="360" t="s">
        <v>43</v>
      </c>
      <c r="O483" s="361"/>
      <c r="P483" s="361"/>
      <c r="Q483" s="361"/>
      <c r="R483" s="361"/>
      <c r="S483" s="361"/>
      <c r="T483" s="362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363"/>
      <c r="B484" s="363"/>
      <c r="C484" s="363"/>
      <c r="D484" s="363"/>
      <c r="E484" s="363"/>
      <c r="F484" s="363"/>
      <c r="G484" s="363"/>
      <c r="H484" s="363"/>
      <c r="I484" s="363"/>
      <c r="J484" s="363"/>
      <c r="K484" s="363"/>
      <c r="L484" s="363"/>
      <c r="M484" s="364"/>
      <c r="N484" s="360" t="s">
        <v>43</v>
      </c>
      <c r="O484" s="361"/>
      <c r="P484" s="361"/>
      <c r="Q484" s="361"/>
      <c r="R484" s="361"/>
      <c r="S484" s="361"/>
      <c r="T484" s="362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383" t="s">
        <v>665</v>
      </c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383"/>
      <c r="O485" s="383"/>
      <c r="P485" s="383"/>
      <c r="Q485" s="383"/>
      <c r="R485" s="383"/>
      <c r="S485" s="383"/>
      <c r="T485" s="383"/>
      <c r="U485" s="383"/>
      <c r="V485" s="383"/>
      <c r="W485" s="383"/>
      <c r="X485" s="383"/>
      <c r="Y485" s="53"/>
      <c r="Z485" s="53"/>
    </row>
    <row r="486" spans="1:53" ht="16.5" customHeight="1" x14ac:dyDescent="0.25">
      <c r="A486" s="384" t="s">
        <v>666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63"/>
      <c r="Z486" s="63"/>
    </row>
    <row r="487" spans="1:53" ht="14.25" customHeight="1" x14ac:dyDescent="0.25">
      <c r="A487" s="369" t="s">
        <v>117</v>
      </c>
      <c r="B487" s="369"/>
      <c r="C487" s="369"/>
      <c r="D487" s="369"/>
      <c r="E487" s="369"/>
      <c r="F487" s="369"/>
      <c r="G487" s="369"/>
      <c r="H487" s="369"/>
      <c r="I487" s="369"/>
      <c r="J487" s="369"/>
      <c r="K487" s="369"/>
      <c r="L487" s="369"/>
      <c r="M487" s="369"/>
      <c r="N487" s="369"/>
      <c r="O487" s="369"/>
      <c r="P487" s="369"/>
      <c r="Q487" s="369"/>
      <c r="R487" s="369"/>
      <c r="S487" s="369"/>
      <c r="T487" s="369"/>
      <c r="U487" s="369"/>
      <c r="V487" s="369"/>
      <c r="W487" s="369"/>
      <c r="X487" s="369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356">
        <v>4640242181011</v>
      </c>
      <c r="E488" s="356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385" t="s">
        <v>669</v>
      </c>
      <c r="O488" s="358"/>
      <c r="P488" s="358"/>
      <c r="Q488" s="358"/>
      <c r="R488" s="359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356">
        <v>4640242180441</v>
      </c>
      <c r="E489" s="356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386" t="s">
        <v>672</v>
      </c>
      <c r="O489" s="358"/>
      <c r="P489" s="358"/>
      <c r="Q489" s="358"/>
      <c r="R489" s="359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356">
        <v>4640242180564</v>
      </c>
      <c r="E490" s="356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387" t="s">
        <v>675</v>
      </c>
      <c r="O490" s="358"/>
      <c r="P490" s="358"/>
      <c r="Q490" s="358"/>
      <c r="R490" s="359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356">
        <v>4640242180922</v>
      </c>
      <c r="E491" s="356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380" t="s">
        <v>678</v>
      </c>
      <c r="O491" s="358"/>
      <c r="P491" s="358"/>
      <c r="Q491" s="358"/>
      <c r="R491" s="359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356">
        <v>4640242180038</v>
      </c>
      <c r="E492" s="356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381" t="s">
        <v>681</v>
      </c>
      <c r="O492" s="358"/>
      <c r="P492" s="358"/>
      <c r="Q492" s="358"/>
      <c r="R492" s="359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363"/>
      <c r="B493" s="363"/>
      <c r="C493" s="363"/>
      <c r="D493" s="363"/>
      <c r="E493" s="363"/>
      <c r="F493" s="363"/>
      <c r="G493" s="363"/>
      <c r="H493" s="363"/>
      <c r="I493" s="363"/>
      <c r="J493" s="363"/>
      <c r="K493" s="363"/>
      <c r="L493" s="363"/>
      <c r="M493" s="364"/>
      <c r="N493" s="360" t="s">
        <v>43</v>
      </c>
      <c r="O493" s="361"/>
      <c r="P493" s="361"/>
      <c r="Q493" s="361"/>
      <c r="R493" s="361"/>
      <c r="S493" s="361"/>
      <c r="T493" s="362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x14ac:dyDescent="0.2">
      <c r="A494" s="363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363"/>
      <c r="M494" s="364"/>
      <c r="N494" s="360" t="s">
        <v>43</v>
      </c>
      <c r="O494" s="361"/>
      <c r="P494" s="361"/>
      <c r="Q494" s="361"/>
      <c r="R494" s="361"/>
      <c r="S494" s="361"/>
      <c r="T494" s="362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customHeight="1" x14ac:dyDescent="0.25">
      <c r="A495" s="369" t="s">
        <v>109</v>
      </c>
      <c r="B495" s="369"/>
      <c r="C495" s="369"/>
      <c r="D495" s="369"/>
      <c r="E495" s="369"/>
      <c r="F495" s="369"/>
      <c r="G495" s="369"/>
      <c r="H495" s="369"/>
      <c r="I495" s="369"/>
      <c r="J495" s="369"/>
      <c r="K495" s="369"/>
      <c r="L495" s="369"/>
      <c r="M495" s="369"/>
      <c r="N495" s="369"/>
      <c r="O495" s="369"/>
      <c r="P495" s="369"/>
      <c r="Q495" s="369"/>
      <c r="R495" s="369"/>
      <c r="S495" s="369"/>
      <c r="T495" s="369"/>
      <c r="U495" s="369"/>
      <c r="V495" s="369"/>
      <c r="W495" s="369"/>
      <c r="X495" s="369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356">
        <v>4640242180526</v>
      </c>
      <c r="E496" s="356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382" t="s">
        <v>684</v>
      </c>
      <c r="O496" s="358"/>
      <c r="P496" s="358"/>
      <c r="Q496" s="358"/>
      <c r="R496" s="359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356">
        <v>4640242180519</v>
      </c>
      <c r="E497" s="356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377" t="s">
        <v>687</v>
      </c>
      <c r="O497" s="358"/>
      <c r="P497" s="358"/>
      <c r="Q497" s="358"/>
      <c r="R497" s="359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356">
        <v>4640242180090</v>
      </c>
      <c r="E498" s="356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378" t="s">
        <v>690</v>
      </c>
      <c r="O498" s="358"/>
      <c r="P498" s="358"/>
      <c r="Q498" s="358"/>
      <c r="R498" s="359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363"/>
      <c r="B499" s="363"/>
      <c r="C499" s="363"/>
      <c r="D499" s="363"/>
      <c r="E499" s="363"/>
      <c r="F499" s="363"/>
      <c r="G499" s="363"/>
      <c r="H499" s="363"/>
      <c r="I499" s="363"/>
      <c r="J499" s="363"/>
      <c r="K499" s="363"/>
      <c r="L499" s="363"/>
      <c r="M499" s="364"/>
      <c r="N499" s="360" t="s">
        <v>43</v>
      </c>
      <c r="O499" s="361"/>
      <c r="P499" s="361"/>
      <c r="Q499" s="361"/>
      <c r="R499" s="361"/>
      <c r="S499" s="361"/>
      <c r="T499" s="362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363"/>
      <c r="B500" s="363"/>
      <c r="C500" s="363"/>
      <c r="D500" s="363"/>
      <c r="E500" s="363"/>
      <c r="F500" s="363"/>
      <c r="G500" s="363"/>
      <c r="H500" s="363"/>
      <c r="I500" s="363"/>
      <c r="J500" s="363"/>
      <c r="K500" s="363"/>
      <c r="L500" s="363"/>
      <c r="M500" s="364"/>
      <c r="N500" s="360" t="s">
        <v>43</v>
      </c>
      <c r="O500" s="361"/>
      <c r="P500" s="361"/>
      <c r="Q500" s="361"/>
      <c r="R500" s="361"/>
      <c r="S500" s="361"/>
      <c r="T500" s="362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369" t="s">
        <v>75</v>
      </c>
      <c r="B501" s="369"/>
      <c r="C501" s="369"/>
      <c r="D501" s="369"/>
      <c r="E501" s="369"/>
      <c r="F501" s="369"/>
      <c r="G501" s="369"/>
      <c r="H501" s="369"/>
      <c r="I501" s="369"/>
      <c r="J501" s="369"/>
      <c r="K501" s="369"/>
      <c r="L501" s="369"/>
      <c r="M501" s="369"/>
      <c r="N501" s="369"/>
      <c r="O501" s="369"/>
      <c r="P501" s="369"/>
      <c r="Q501" s="369"/>
      <c r="R501" s="369"/>
      <c r="S501" s="369"/>
      <c r="T501" s="369"/>
      <c r="U501" s="369"/>
      <c r="V501" s="369"/>
      <c r="W501" s="369"/>
      <c r="X501" s="369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356">
        <v>4640242180816</v>
      </c>
      <c r="E502" s="356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379" t="s">
        <v>693</v>
      </c>
      <c r="O502" s="358"/>
      <c r="P502" s="358"/>
      <c r="Q502" s="358"/>
      <c r="R502" s="359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356">
        <v>4640242180595</v>
      </c>
      <c r="E503" s="356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374" t="s">
        <v>696</v>
      </c>
      <c r="O503" s="358"/>
      <c r="P503" s="358"/>
      <c r="Q503" s="358"/>
      <c r="R503" s="359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356">
        <v>4640242180908</v>
      </c>
      <c r="E504" s="356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375" t="s">
        <v>699</v>
      </c>
      <c r="O504" s="358"/>
      <c r="P504" s="358"/>
      <c r="Q504" s="358"/>
      <c r="R504" s="359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356">
        <v>4640242180489</v>
      </c>
      <c r="E505" s="356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376" t="s">
        <v>702</v>
      </c>
      <c r="O505" s="358"/>
      <c r="P505" s="358"/>
      <c r="Q505" s="358"/>
      <c r="R505" s="359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363"/>
      <c r="B506" s="363"/>
      <c r="C506" s="363"/>
      <c r="D506" s="363"/>
      <c r="E506" s="363"/>
      <c r="F506" s="363"/>
      <c r="G506" s="363"/>
      <c r="H506" s="363"/>
      <c r="I506" s="363"/>
      <c r="J506" s="363"/>
      <c r="K506" s="363"/>
      <c r="L506" s="363"/>
      <c r="M506" s="364"/>
      <c r="N506" s="360" t="s">
        <v>43</v>
      </c>
      <c r="O506" s="361"/>
      <c r="P506" s="361"/>
      <c r="Q506" s="361"/>
      <c r="R506" s="361"/>
      <c r="S506" s="361"/>
      <c r="T506" s="362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x14ac:dyDescent="0.2">
      <c r="A507" s="363"/>
      <c r="B507" s="363"/>
      <c r="C507" s="363"/>
      <c r="D507" s="363"/>
      <c r="E507" s="363"/>
      <c r="F507" s="363"/>
      <c r="G507" s="363"/>
      <c r="H507" s="363"/>
      <c r="I507" s="363"/>
      <c r="J507" s="363"/>
      <c r="K507" s="363"/>
      <c r="L507" s="363"/>
      <c r="M507" s="364"/>
      <c r="N507" s="360" t="s">
        <v>43</v>
      </c>
      <c r="O507" s="361"/>
      <c r="P507" s="361"/>
      <c r="Q507" s="361"/>
      <c r="R507" s="361"/>
      <c r="S507" s="361"/>
      <c r="T507" s="362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customHeight="1" x14ac:dyDescent="0.25">
      <c r="A508" s="369" t="s">
        <v>80</v>
      </c>
      <c r="B508" s="369"/>
      <c r="C508" s="369"/>
      <c r="D508" s="369"/>
      <c r="E508" s="369"/>
      <c r="F508" s="369"/>
      <c r="G508" s="369"/>
      <c r="H508" s="369"/>
      <c r="I508" s="369"/>
      <c r="J508" s="369"/>
      <c r="K508" s="369"/>
      <c r="L508" s="369"/>
      <c r="M508" s="369"/>
      <c r="N508" s="369"/>
      <c r="O508" s="369"/>
      <c r="P508" s="369"/>
      <c r="Q508" s="369"/>
      <c r="R508" s="369"/>
      <c r="S508" s="369"/>
      <c r="T508" s="369"/>
      <c r="U508" s="369"/>
      <c r="V508" s="369"/>
      <c r="W508" s="369"/>
      <c r="X508" s="369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356">
        <v>4680115880870</v>
      </c>
      <c r="E509" s="356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3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356">
        <v>4640242180540</v>
      </c>
      <c r="E510" s="356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371" t="s">
        <v>707</v>
      </c>
      <c r="O510" s="358"/>
      <c r="P510" s="358"/>
      <c r="Q510" s="358"/>
      <c r="R510" s="359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356">
        <v>4640242181233</v>
      </c>
      <c r="E511" s="356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372" t="s">
        <v>710</v>
      </c>
      <c r="O511" s="358"/>
      <c r="P511" s="358"/>
      <c r="Q511" s="358"/>
      <c r="R511" s="359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356">
        <v>4640242180557</v>
      </c>
      <c r="E512" s="356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373" t="s">
        <v>713</v>
      </c>
      <c r="O512" s="358"/>
      <c r="P512" s="358"/>
      <c r="Q512" s="358"/>
      <c r="R512" s="359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356">
        <v>4640242181226</v>
      </c>
      <c r="E513" s="356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357" t="s">
        <v>716</v>
      </c>
      <c r="O513" s="358"/>
      <c r="P513" s="358"/>
      <c r="Q513" s="358"/>
      <c r="R513" s="359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4"/>
      <c r="N514" s="360" t="s">
        <v>43</v>
      </c>
      <c r="O514" s="361"/>
      <c r="P514" s="361"/>
      <c r="Q514" s="361"/>
      <c r="R514" s="361"/>
      <c r="S514" s="361"/>
      <c r="T514" s="362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x14ac:dyDescent="0.2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4"/>
      <c r="N515" s="360" t="s">
        <v>43</v>
      </c>
      <c r="O515" s="361"/>
      <c r="P515" s="361"/>
      <c r="Q515" s="361"/>
      <c r="R515" s="361"/>
      <c r="S515" s="361"/>
      <c r="T515" s="362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8"/>
      <c r="N516" s="365" t="s">
        <v>36</v>
      </c>
      <c r="O516" s="366"/>
      <c r="P516" s="366"/>
      <c r="Q516" s="366"/>
      <c r="R516" s="366"/>
      <c r="S516" s="366"/>
      <c r="T516" s="367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8650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8670</v>
      </c>
      <c r="X516" s="41"/>
      <c r="Y516" s="65"/>
      <c r="Z516" s="65"/>
    </row>
    <row r="517" spans="1:53" x14ac:dyDescent="0.2">
      <c r="A517" s="363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68"/>
      <c r="N517" s="365" t="s">
        <v>37</v>
      </c>
      <c r="O517" s="366"/>
      <c r="P517" s="366"/>
      <c r="Q517" s="366"/>
      <c r="R517" s="366"/>
      <c r="S517" s="366"/>
      <c r="T517" s="367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8926.7999999999993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8947.44</v>
      </c>
      <c r="X517" s="41"/>
      <c r="Y517" s="65"/>
      <c r="Z517" s="65"/>
    </row>
    <row r="518" spans="1:53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68"/>
      <c r="N518" s="365" t="s">
        <v>38</v>
      </c>
      <c r="O518" s="366"/>
      <c r="P518" s="366"/>
      <c r="Q518" s="366"/>
      <c r="R518" s="366"/>
      <c r="S518" s="366"/>
      <c r="T518" s="367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13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13</v>
      </c>
      <c r="X518" s="41"/>
      <c r="Y518" s="65"/>
      <c r="Z518" s="65"/>
    </row>
    <row r="519" spans="1:53" x14ac:dyDescent="0.2">
      <c r="A519" s="36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68"/>
      <c r="N519" s="365" t="s">
        <v>39</v>
      </c>
      <c r="O519" s="366"/>
      <c r="P519" s="366"/>
      <c r="Q519" s="366"/>
      <c r="R519" s="366"/>
      <c r="S519" s="366"/>
      <c r="T519" s="367"/>
      <c r="U519" s="41" t="s">
        <v>0</v>
      </c>
      <c r="V519" s="42">
        <f>GrossWeightTotal+PalletQtyTotal*25</f>
        <v>9251.7999999999993</v>
      </c>
      <c r="W519" s="42">
        <f>GrossWeightTotalR+PalletQtyTotalR*25</f>
        <v>9272.44</v>
      </c>
      <c r="X519" s="41"/>
      <c r="Y519" s="65"/>
      <c r="Z519" s="65"/>
    </row>
    <row r="520" spans="1:53" x14ac:dyDescent="0.2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68"/>
      <c r="N520" s="365" t="s">
        <v>40</v>
      </c>
      <c r="O520" s="366"/>
      <c r="P520" s="366"/>
      <c r="Q520" s="366"/>
      <c r="R520" s="366"/>
      <c r="S520" s="366"/>
      <c r="T520" s="367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576.66666666666663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578</v>
      </c>
      <c r="X520" s="41"/>
      <c r="Y520" s="65"/>
      <c r="Z520" s="65"/>
    </row>
    <row r="521" spans="1:53" ht="14.25" x14ac:dyDescent="0.2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68"/>
      <c r="N521" s="365" t="s">
        <v>41</v>
      </c>
      <c r="O521" s="366"/>
      <c r="P521" s="366"/>
      <c r="Q521" s="366"/>
      <c r="R521" s="366"/>
      <c r="S521" s="366"/>
      <c r="T521" s="367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12.22606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352" t="s">
        <v>107</v>
      </c>
      <c r="D523" s="352" t="s">
        <v>107</v>
      </c>
      <c r="E523" s="352" t="s">
        <v>107</v>
      </c>
      <c r="F523" s="352" t="s">
        <v>107</v>
      </c>
      <c r="G523" s="352" t="s">
        <v>235</v>
      </c>
      <c r="H523" s="352" t="s">
        <v>235</v>
      </c>
      <c r="I523" s="352" t="s">
        <v>235</v>
      </c>
      <c r="J523" s="352" t="s">
        <v>235</v>
      </c>
      <c r="K523" s="353"/>
      <c r="L523" s="352" t="s">
        <v>235</v>
      </c>
      <c r="M523" s="352" t="s">
        <v>235</v>
      </c>
      <c r="N523" s="352" t="s">
        <v>235</v>
      </c>
      <c r="O523" s="352" t="s">
        <v>235</v>
      </c>
      <c r="P523" s="352" t="s">
        <v>476</v>
      </c>
      <c r="Q523" s="352" t="s">
        <v>476</v>
      </c>
      <c r="R523" s="352" t="s">
        <v>529</v>
      </c>
      <c r="S523" s="352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354" t="s">
        <v>10</v>
      </c>
      <c r="B524" s="352" t="s">
        <v>74</v>
      </c>
      <c r="C524" s="352" t="s">
        <v>108</v>
      </c>
      <c r="D524" s="352" t="s">
        <v>116</v>
      </c>
      <c r="E524" s="352" t="s">
        <v>107</v>
      </c>
      <c r="F524" s="352" t="s">
        <v>227</v>
      </c>
      <c r="G524" s="352" t="s">
        <v>236</v>
      </c>
      <c r="H524" s="352" t="s">
        <v>243</v>
      </c>
      <c r="I524" s="352" t="s">
        <v>262</v>
      </c>
      <c r="J524" s="352" t="s">
        <v>321</v>
      </c>
      <c r="K524" s="1"/>
      <c r="L524" s="352" t="s">
        <v>342</v>
      </c>
      <c r="M524" s="352" t="s">
        <v>361</v>
      </c>
      <c r="N524" s="352" t="s">
        <v>445</v>
      </c>
      <c r="O524" s="352" t="s">
        <v>463</v>
      </c>
      <c r="P524" s="352" t="s">
        <v>477</v>
      </c>
      <c r="Q524" s="352" t="s">
        <v>504</v>
      </c>
      <c r="R524" s="352" t="s">
        <v>530</v>
      </c>
      <c r="S524" s="352" t="s">
        <v>579</v>
      </c>
      <c r="T524" s="352" t="s">
        <v>607</v>
      </c>
      <c r="U524" s="352" t="s">
        <v>666</v>
      </c>
      <c r="Z524" s="9"/>
      <c r="AC524" s="1"/>
    </row>
    <row r="525" spans="1:53" ht="13.5" thickBot="1" x14ac:dyDescent="0.25">
      <c r="A525" s="355"/>
      <c r="B525" s="352"/>
      <c r="C525" s="352"/>
      <c r="D525" s="352"/>
      <c r="E525" s="352"/>
      <c r="F525" s="352"/>
      <c r="G525" s="352"/>
      <c r="H525" s="352"/>
      <c r="I525" s="352"/>
      <c r="J525" s="352"/>
      <c r="K525" s="1"/>
      <c r="L525" s="352"/>
      <c r="M525" s="352"/>
      <c r="N525" s="352"/>
      <c r="O525" s="352"/>
      <c r="P525" s="352"/>
      <c r="Q525" s="352"/>
      <c r="R525" s="352"/>
      <c r="S525" s="352"/>
      <c r="T525" s="352"/>
      <c r="U525" s="352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8670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2024-04-02T07:54:32Z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