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2,24 Симф КИ\"/>
    </mc:Choice>
  </mc:AlternateContent>
  <xr:revisionPtr revIDLastSave="0" documentId="13_ncr:1_{6F60C30A-0D85-45BA-8F6E-7C424A8E12F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2" i="1" l="1"/>
  <c r="AJ102" i="1"/>
  <c r="AJ106" i="1"/>
  <c r="AJ110" i="1"/>
  <c r="AJ111" i="1"/>
  <c r="AJ11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3" i="1"/>
  <c r="AI94" i="1"/>
  <c r="AI95" i="1"/>
  <c r="AI96" i="1"/>
  <c r="AI97" i="1"/>
  <c r="AI98" i="1"/>
  <c r="AI99" i="1"/>
  <c r="AI100" i="1"/>
  <c r="AI103" i="1"/>
  <c r="AI104" i="1"/>
  <c r="AI105" i="1"/>
  <c r="AI107" i="1"/>
  <c r="AI108" i="1"/>
  <c r="AI109" i="1"/>
  <c r="AI112" i="1"/>
  <c r="AI113" i="1"/>
  <c r="AI114" i="1"/>
  <c r="AI115" i="1"/>
  <c r="AI116" i="1"/>
  <c r="AI118" i="1"/>
  <c r="AI119" i="1"/>
  <c r="AI120" i="1"/>
  <c r="AI121" i="1"/>
  <c r="AI122" i="1"/>
  <c r="AI123" i="1"/>
  <c r="AI7" i="1"/>
  <c r="AH112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3" i="1"/>
  <c r="AH104" i="1"/>
  <c r="AH107" i="1"/>
  <c r="AH108" i="1"/>
  <c r="AH109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112" i="1"/>
  <c r="Z112" i="1" s="1"/>
  <c r="W114" i="1"/>
  <c r="Z114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Y8" i="1" s="1"/>
  <c r="L9" i="1"/>
  <c r="L10" i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7" i="1"/>
  <c r="Y7" i="1" s="1"/>
  <c r="K84" i="1"/>
  <c r="K88" i="1"/>
  <c r="K92" i="1"/>
  <c r="K96" i="1"/>
  <c r="K100" i="1"/>
  <c r="K104" i="1"/>
  <c r="K108" i="1"/>
  <c r="K112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K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3" i="1"/>
  <c r="AJ103" i="1" s="1"/>
  <c r="H104" i="1"/>
  <c r="AJ104" i="1" s="1"/>
  <c r="H105" i="1"/>
  <c r="AJ105" i="1" s="1"/>
  <c r="H107" i="1"/>
  <c r="AJ107" i="1" s="1"/>
  <c r="H108" i="1"/>
  <c r="AJ108" i="1" s="1"/>
  <c r="H109" i="1"/>
  <c r="AJ109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3" i="1"/>
  <c r="G104" i="1"/>
  <c r="G105" i="1"/>
  <c r="G107" i="1"/>
  <c r="G108" i="1"/>
  <c r="G109" i="1"/>
  <c r="G112" i="1"/>
  <c r="G113" i="1"/>
  <c r="G114" i="1"/>
  <c r="G115" i="1"/>
  <c r="G116" i="1"/>
  <c r="G118" i="1"/>
  <c r="G119" i="1"/>
  <c r="G120" i="1"/>
  <c r="G121" i="1"/>
  <c r="G122" i="1"/>
  <c r="G123" i="1"/>
  <c r="G7" i="1"/>
  <c r="E6" i="1"/>
  <c r="F6" i="1"/>
  <c r="J6" i="1" l="1"/>
  <c r="K11" i="1"/>
  <c r="K6" i="1"/>
  <c r="L6" i="1"/>
  <c r="Y10" i="1"/>
  <c r="Y51" i="1"/>
  <c r="Y49" i="1"/>
  <c r="Y47" i="1"/>
  <c r="Y45" i="1"/>
  <c r="Y43" i="1"/>
  <c r="Y41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62" i="1"/>
  <c r="AJ6" i="1"/>
  <c r="Y39" i="1"/>
  <c r="Z62" i="1"/>
  <c r="Y40" i="1"/>
  <c r="W6" i="1"/>
  <c r="Y100" i="1"/>
  <c r="AH6" i="1"/>
  <c r="AG6" i="1"/>
  <c r="AF6" i="1"/>
  <c r="AE6" i="1"/>
  <c r="AD6" i="1"/>
  <c r="M6" i="1"/>
</calcChain>
</file>

<file path=xl/sharedStrings.xml><?xml version="1.0" encoding="utf-8"?>
<sst xmlns="http://schemas.openxmlformats.org/spreadsheetml/2006/main" count="294" uniqueCount="153">
  <si>
    <t>Период: 20.12.2024 - 27.12.2024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</si>
  <si>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</si>
  <si>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</si>
  <si>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</si>
  <si>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</si>
  <si>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</si>
  <si>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</si>
  <si>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</si>
  <si>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</si>
  <si>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</si>
  <si>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</si>
  <si>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</si>
  <si>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</si>
  <si>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</si>
  <si>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</si>
  <si>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</si>
  <si>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</si>
  <si>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</si>
  <si>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</si>
  <si>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</si>
  <si>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</si>
  <si>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</si>
  <si>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</si>
  <si>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</si>
  <si>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</si>
  <si>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</si>
  <si>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</si>
  <si>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</si>
  <si>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</si>
  <si>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</si>
  <si>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</si>
  <si>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</si>
  <si>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</si>
  <si>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</si>
  <si>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</si>
  <si>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</si>
  <si>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</si>
  <si>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</si>
  <si>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</si>
  <si>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</si>
  <si>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</si>
  <si>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</si>
  <si>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</si>
  <si>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</si>
  <si>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</si>
  <si>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</si>
  <si>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</si>
  <si>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</si>
  <si>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</si>
  <si>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</si>
  <si>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</si>
  <si>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</si>
  <si>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</si>
  <si>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</si>
  <si>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</si>
  <si>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</si>
  <si>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</si>
  <si>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</si>
  <si>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</si>
  <si>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</si>
  <si>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</si>
  <si>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</si>
  <si>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</si>
  <si>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</si>
  <si>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</si>
  <si>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</si>
  <si>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</si>
  <si>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</si>
  <si>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</si>
  <si>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</si>
  <si>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</si>
  <si>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</si>
  <si>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</si>
  <si>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</si>
  <si>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</si>
  <si>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</si>
  <si>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</si>
  <si>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</si>
  <si>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</si>
  <si>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</si>
  <si>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</si>
  <si>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</si>
  <si>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</si>
  <si>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</si>
  <si>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</si>
  <si>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</si>
  <si>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</si>
  <si>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</si>
  <si>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</si>
  <si>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</si>
  <si>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</si>
  <si>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</si>
  <si>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</si>
  <si>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</si>
  <si>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</si>
  <si>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</si>
  <si>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</si>
  <si>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</si>
  <si>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</si>
  <si>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</si>
  <si>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</si>
  <si>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</si>
  <si>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</si>
  <si>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</si>
  <si>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</si>
  <si>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</si>
  <si>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</si>
  <si>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</si>
  <si>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</si>
  <si>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</si>
  <si>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</si>
  <si>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</si>
  <si>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</si>
  <si>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</si>
  <si>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</si>
  <si>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</si>
  <si>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</si>
  <si>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</si>
  <si>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</si>
  <si>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</si>
  <si>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</si>
  <si>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</si>
  <si>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</si>
  <si>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</si>
  <si>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</si>
  <si>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</si>
  <si>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</si>
  <si>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</si>
  <si>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</si>
  <si>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</si>
  <si>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</si>
  <si>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</si>
  <si>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</si>
  <si>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</si>
  <si>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</si>
  <si>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</si>
  <si>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</si>
  <si>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</si>
  <si>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</si>
  <si>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</si>
  <si>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</si>
  <si>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</si>
  <si>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</si>
  <si>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27,12,</t>
  </si>
  <si>
    <t>30,12,</t>
  </si>
  <si>
    <t>03,01,</t>
  </si>
  <si>
    <t>06,12,</t>
  </si>
  <si>
    <t>13,12,</t>
  </si>
  <si>
    <t>20,12,</t>
  </si>
  <si>
    <t>выв2712</t>
  </si>
  <si>
    <t>вывод2712</t>
  </si>
  <si>
    <t>вывод2710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</si>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</sst>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5" borderId="0" xfId="0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0" fillId="5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18.12.2024 - 25.12.2024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25,12,</v>
          </cell>
          <cell r="M5" t="str">
            <v>26,12,</v>
          </cell>
          <cell r="N5" t="str">
            <v>27,12,</v>
          </cell>
          <cell r="T5" t="str">
            <v>30,12,</v>
          </cell>
          <cell r="X5" t="str">
            <v>30,12,</v>
          </cell>
          <cell r="AE5" t="str">
            <v>06,12,</v>
          </cell>
          <cell r="AF5" t="str">
            <v>13,12,</v>
          </cell>
          <cell r="AG5" t="str">
            <v>20,12,</v>
          </cell>
          <cell r="AH5" t="str">
            <v>25,12,</v>
          </cell>
        </row>
        <row r="6">
          <cell r="E6">
            <v>145746.20699999994</v>
          </cell>
          <cell r="F6">
            <v>68480.402999999991</v>
          </cell>
          <cell r="J6">
            <v>145957.41799999998</v>
          </cell>
          <cell r="K6">
            <v>-211.21100000000138</v>
          </cell>
          <cell r="L6">
            <v>27500</v>
          </cell>
          <cell r="M6">
            <v>24860</v>
          </cell>
          <cell r="N6">
            <v>26500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8660</v>
          </cell>
          <cell r="U6">
            <v>0</v>
          </cell>
          <cell r="V6">
            <v>0</v>
          </cell>
          <cell r="W6">
            <v>23874.041399999998</v>
          </cell>
          <cell r="X6">
            <v>19450</v>
          </cell>
          <cell r="AA6">
            <v>0</v>
          </cell>
          <cell r="AB6">
            <v>0</v>
          </cell>
          <cell r="AC6">
            <v>0</v>
          </cell>
          <cell r="AD6">
            <v>26376</v>
          </cell>
          <cell r="AE6">
            <v>21757.280399999996</v>
          </cell>
          <cell r="AF6">
            <v>19466.662000000004</v>
          </cell>
          <cell r="AG6">
            <v>20815.061400000002</v>
          </cell>
          <cell r="AH6">
            <v>31679.286999999997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592.83600000000001</v>
          </cell>
          <cell r="D7">
            <v>356.22</v>
          </cell>
          <cell r="E7">
            <v>826.42899999999997</v>
          </cell>
          <cell r="F7">
            <v>106.54300000000001</v>
          </cell>
          <cell r="G7" t="str">
            <v>н</v>
          </cell>
          <cell r="H7">
            <v>1</v>
          </cell>
          <cell r="I7">
            <v>45</v>
          </cell>
          <cell r="J7">
            <v>795.61800000000005</v>
          </cell>
          <cell r="K7">
            <v>30.810999999999922</v>
          </cell>
          <cell r="L7">
            <v>90</v>
          </cell>
          <cell r="M7">
            <v>300</v>
          </cell>
          <cell r="N7">
            <v>200</v>
          </cell>
          <cell r="W7">
            <v>165.28579999999999</v>
          </cell>
          <cell r="X7">
            <v>250</v>
          </cell>
          <cell r="Y7">
            <v>5.7267048953993633</v>
          </cell>
          <cell r="Z7">
            <v>0.64459862855732319</v>
          </cell>
          <cell r="AD7">
            <v>0</v>
          </cell>
          <cell r="AE7">
            <v>95.184400000000011</v>
          </cell>
          <cell r="AF7">
            <v>91.906800000000004</v>
          </cell>
          <cell r="AG7">
            <v>116.82239999999999</v>
          </cell>
          <cell r="AH7">
            <v>252.029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512.04499999999996</v>
          </cell>
          <cell r="D8">
            <v>356.06200000000001</v>
          </cell>
          <cell r="E8">
            <v>528.33900000000006</v>
          </cell>
          <cell r="F8">
            <v>315.16000000000003</v>
          </cell>
          <cell r="G8" t="str">
            <v>ябл</v>
          </cell>
          <cell r="H8">
            <v>1</v>
          </cell>
          <cell r="I8">
            <v>45</v>
          </cell>
          <cell r="J8">
            <v>494.113</v>
          </cell>
          <cell r="K8">
            <v>34.226000000000056</v>
          </cell>
          <cell r="L8">
            <v>60</v>
          </cell>
          <cell r="M8">
            <v>50</v>
          </cell>
          <cell r="N8">
            <v>90</v>
          </cell>
          <cell r="W8">
            <v>105.66780000000001</v>
          </cell>
          <cell r="X8">
            <v>150</v>
          </cell>
          <cell r="Y8">
            <v>6.2948220744635544</v>
          </cell>
          <cell r="Z8">
            <v>2.9825547612423082</v>
          </cell>
          <cell r="AD8">
            <v>0</v>
          </cell>
          <cell r="AE8">
            <v>124.75640000000001</v>
          </cell>
          <cell r="AF8">
            <v>105.0596</v>
          </cell>
          <cell r="AG8">
            <v>93.479600000000005</v>
          </cell>
          <cell r="AH8">
            <v>155.30500000000001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1179.3979999999999</v>
          </cell>
          <cell r="D9">
            <v>1613.386</v>
          </cell>
          <cell r="E9">
            <v>1660.8030000000001</v>
          </cell>
          <cell r="F9">
            <v>1053.8009999999999</v>
          </cell>
          <cell r="G9" t="str">
            <v>н</v>
          </cell>
          <cell r="H9">
            <v>1</v>
          </cell>
          <cell r="I9">
            <v>45</v>
          </cell>
          <cell r="J9">
            <v>1721.1389999999999</v>
          </cell>
          <cell r="K9">
            <v>-60.335999999999785</v>
          </cell>
          <cell r="L9">
            <v>100</v>
          </cell>
          <cell r="M9">
            <v>350</v>
          </cell>
          <cell r="N9">
            <v>450</v>
          </cell>
          <cell r="W9">
            <v>332.16060000000004</v>
          </cell>
          <cell r="X9">
            <v>300</v>
          </cell>
          <cell r="Y9">
            <v>6.7852749543443736</v>
          </cell>
          <cell r="Z9">
            <v>3.1725647171880103</v>
          </cell>
          <cell r="AD9">
            <v>0</v>
          </cell>
          <cell r="AE9">
            <v>322.87559999999996</v>
          </cell>
          <cell r="AF9">
            <v>314.57779999999997</v>
          </cell>
          <cell r="AG9">
            <v>320.16039999999998</v>
          </cell>
          <cell r="AH9">
            <v>389.00200000000001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1696</v>
          </cell>
          <cell r="D10">
            <v>2849</v>
          </cell>
          <cell r="E10">
            <v>3487</v>
          </cell>
          <cell r="F10">
            <v>984</v>
          </cell>
          <cell r="G10" t="str">
            <v>ябл</v>
          </cell>
          <cell r="H10">
            <v>0.4</v>
          </cell>
          <cell r="I10">
            <v>45</v>
          </cell>
          <cell r="J10">
            <v>3641</v>
          </cell>
          <cell r="K10">
            <v>-154</v>
          </cell>
          <cell r="L10">
            <v>800</v>
          </cell>
          <cell r="M10">
            <v>600</v>
          </cell>
          <cell r="N10">
            <v>400</v>
          </cell>
          <cell r="T10">
            <v>510</v>
          </cell>
          <cell r="W10">
            <v>567.4</v>
          </cell>
          <cell r="X10">
            <v>600</v>
          </cell>
          <cell r="Y10">
            <v>5.9640465280225596</v>
          </cell>
          <cell r="Z10">
            <v>1.7342262953824463</v>
          </cell>
          <cell r="AD10">
            <v>650</v>
          </cell>
          <cell r="AE10">
            <v>440.6</v>
          </cell>
          <cell r="AF10">
            <v>403.6</v>
          </cell>
          <cell r="AG10">
            <v>457.4</v>
          </cell>
          <cell r="AH10">
            <v>805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2751</v>
          </cell>
          <cell r="D11">
            <v>5915</v>
          </cell>
          <cell r="E11">
            <v>6241</v>
          </cell>
          <cell r="F11">
            <v>2336</v>
          </cell>
          <cell r="G11">
            <v>0</v>
          </cell>
          <cell r="H11">
            <v>0.45</v>
          </cell>
          <cell r="I11">
            <v>45</v>
          </cell>
          <cell r="J11">
            <v>6285</v>
          </cell>
          <cell r="K11">
            <v>-44</v>
          </cell>
          <cell r="L11">
            <v>500</v>
          </cell>
          <cell r="M11">
            <v>800</v>
          </cell>
          <cell r="N11">
            <v>500</v>
          </cell>
          <cell r="T11">
            <v>840</v>
          </cell>
          <cell r="W11">
            <v>668.6</v>
          </cell>
          <cell r="X11">
            <v>600</v>
          </cell>
          <cell r="Y11">
            <v>7.0834579718815434</v>
          </cell>
          <cell r="Z11">
            <v>3.4938677834280587</v>
          </cell>
          <cell r="AD11">
            <v>2898</v>
          </cell>
          <cell r="AE11">
            <v>761.8</v>
          </cell>
          <cell r="AF11">
            <v>647.4</v>
          </cell>
          <cell r="AG11">
            <v>675.8</v>
          </cell>
          <cell r="AH11">
            <v>834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2203</v>
          </cell>
          <cell r="D12">
            <v>3238</v>
          </cell>
          <cell r="E12">
            <v>3546</v>
          </cell>
          <cell r="F12">
            <v>1752</v>
          </cell>
          <cell r="G12">
            <v>0</v>
          </cell>
          <cell r="H12">
            <v>0.45</v>
          </cell>
          <cell r="I12">
            <v>45</v>
          </cell>
          <cell r="J12">
            <v>3650</v>
          </cell>
          <cell r="K12">
            <v>-104</v>
          </cell>
          <cell r="L12">
            <v>700</v>
          </cell>
          <cell r="M12">
            <v>700</v>
          </cell>
          <cell r="N12">
            <v>500</v>
          </cell>
          <cell r="T12">
            <v>318</v>
          </cell>
          <cell r="W12">
            <v>654</v>
          </cell>
          <cell r="X12">
            <v>600</v>
          </cell>
          <cell r="Y12">
            <v>6.5015290519877675</v>
          </cell>
          <cell r="Z12">
            <v>2.6788990825688073</v>
          </cell>
          <cell r="AD12">
            <v>276</v>
          </cell>
          <cell r="AE12">
            <v>611.20000000000005</v>
          </cell>
          <cell r="AF12">
            <v>562.79999999999995</v>
          </cell>
          <cell r="AG12">
            <v>620.4</v>
          </cell>
          <cell r="AH12">
            <v>821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31</v>
          </cell>
          <cell r="D13">
            <v>48</v>
          </cell>
          <cell r="E13">
            <v>39</v>
          </cell>
          <cell r="F13">
            <v>34</v>
          </cell>
          <cell r="G13">
            <v>0</v>
          </cell>
          <cell r="H13">
            <v>0.4</v>
          </cell>
          <cell r="I13">
            <v>50</v>
          </cell>
          <cell r="J13">
            <v>54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W13">
            <v>7.8</v>
          </cell>
          <cell r="X13">
            <v>20</v>
          </cell>
          <cell r="Y13">
            <v>6.9230769230769234</v>
          </cell>
          <cell r="Z13">
            <v>4.3589743589743595</v>
          </cell>
          <cell r="AD13">
            <v>0</v>
          </cell>
          <cell r="AE13">
            <v>7.4</v>
          </cell>
          <cell r="AF13">
            <v>6.2</v>
          </cell>
          <cell r="AG13">
            <v>5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770</v>
          </cell>
          <cell r="D14">
            <v>536</v>
          </cell>
          <cell r="E14">
            <v>437</v>
          </cell>
          <cell r="F14">
            <v>845</v>
          </cell>
          <cell r="G14">
            <v>0</v>
          </cell>
          <cell r="H14">
            <v>0.17</v>
          </cell>
          <cell r="I14">
            <v>180</v>
          </cell>
          <cell r="J14">
            <v>463</v>
          </cell>
          <cell r="K14">
            <v>-26</v>
          </cell>
          <cell r="L14">
            <v>200</v>
          </cell>
          <cell r="M14">
            <v>0</v>
          </cell>
          <cell r="N14">
            <v>150</v>
          </cell>
          <cell r="W14">
            <v>87.4</v>
          </cell>
          <cell r="Y14">
            <v>13.672768878718534</v>
          </cell>
          <cell r="Z14">
            <v>9.6681922196796339</v>
          </cell>
          <cell r="AD14">
            <v>0</v>
          </cell>
          <cell r="AE14">
            <v>78</v>
          </cell>
          <cell r="AF14">
            <v>54.6</v>
          </cell>
          <cell r="AG14">
            <v>57.8</v>
          </cell>
          <cell r="AH14">
            <v>148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295</v>
          </cell>
          <cell r="D15">
            <v>4270</v>
          </cell>
          <cell r="E15">
            <v>240</v>
          </cell>
          <cell r="F15">
            <v>236</v>
          </cell>
          <cell r="G15">
            <v>0</v>
          </cell>
          <cell r="H15">
            <v>0.3</v>
          </cell>
          <cell r="I15">
            <v>40</v>
          </cell>
          <cell r="J15">
            <v>257</v>
          </cell>
          <cell r="K15">
            <v>-17</v>
          </cell>
          <cell r="L15">
            <v>50</v>
          </cell>
          <cell r="M15">
            <v>30</v>
          </cell>
          <cell r="N15">
            <v>50</v>
          </cell>
          <cell r="W15">
            <v>48</v>
          </cell>
          <cell r="X15">
            <v>50</v>
          </cell>
          <cell r="Y15">
            <v>8.6666666666666661</v>
          </cell>
          <cell r="Z15">
            <v>4.916666666666667</v>
          </cell>
          <cell r="AD15">
            <v>0</v>
          </cell>
          <cell r="AE15">
            <v>65.400000000000006</v>
          </cell>
          <cell r="AF15">
            <v>64.599999999999994</v>
          </cell>
          <cell r="AG15">
            <v>49.6</v>
          </cell>
          <cell r="AH15">
            <v>51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3918</v>
          </cell>
          <cell r="D16">
            <v>3107</v>
          </cell>
          <cell r="E16">
            <v>2166</v>
          </cell>
          <cell r="F16">
            <v>4792</v>
          </cell>
          <cell r="G16">
            <v>0</v>
          </cell>
          <cell r="H16">
            <v>0.17</v>
          </cell>
          <cell r="I16">
            <v>180</v>
          </cell>
          <cell r="J16">
            <v>2216</v>
          </cell>
          <cell r="K16">
            <v>-50</v>
          </cell>
          <cell r="L16">
            <v>1000</v>
          </cell>
          <cell r="M16">
            <v>0</v>
          </cell>
          <cell r="N16">
            <v>1000</v>
          </cell>
          <cell r="W16">
            <v>433.2</v>
          </cell>
          <cell r="Y16">
            <v>15.678670360110804</v>
          </cell>
          <cell r="Z16">
            <v>11.061865189289012</v>
          </cell>
          <cell r="AD16">
            <v>0</v>
          </cell>
          <cell r="AE16">
            <v>325.39999999999998</v>
          </cell>
          <cell r="AF16">
            <v>293.2</v>
          </cell>
          <cell r="AG16">
            <v>327.39999999999998</v>
          </cell>
          <cell r="AH16">
            <v>635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541</v>
          </cell>
          <cell r="D17">
            <v>302</v>
          </cell>
          <cell r="E17">
            <v>455</v>
          </cell>
          <cell r="F17">
            <v>377</v>
          </cell>
          <cell r="G17">
            <v>0</v>
          </cell>
          <cell r="H17">
            <v>0.35</v>
          </cell>
          <cell r="I17">
            <v>45</v>
          </cell>
          <cell r="J17">
            <v>613</v>
          </cell>
          <cell r="K17">
            <v>-158</v>
          </cell>
          <cell r="L17">
            <v>80</v>
          </cell>
          <cell r="M17">
            <v>100</v>
          </cell>
          <cell r="N17">
            <v>60</v>
          </cell>
          <cell r="W17">
            <v>91</v>
          </cell>
          <cell r="X17">
            <v>120</v>
          </cell>
          <cell r="Y17">
            <v>8.0989010989010985</v>
          </cell>
          <cell r="Z17">
            <v>4.1428571428571432</v>
          </cell>
          <cell r="AD17">
            <v>0</v>
          </cell>
          <cell r="AE17">
            <v>109.8</v>
          </cell>
          <cell r="AF17">
            <v>83.8</v>
          </cell>
          <cell r="AG17">
            <v>86.6</v>
          </cell>
          <cell r="AH17">
            <v>126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118</v>
          </cell>
          <cell r="D18">
            <v>213</v>
          </cell>
          <cell r="E18">
            <v>269</v>
          </cell>
          <cell r="F18">
            <v>52</v>
          </cell>
          <cell r="G18" t="str">
            <v>н</v>
          </cell>
          <cell r="H18">
            <v>0.35</v>
          </cell>
          <cell r="I18">
            <v>45</v>
          </cell>
          <cell r="J18">
            <v>305</v>
          </cell>
          <cell r="K18">
            <v>-36</v>
          </cell>
          <cell r="L18">
            <v>60</v>
          </cell>
          <cell r="M18">
            <v>50</v>
          </cell>
          <cell r="N18">
            <v>30</v>
          </cell>
          <cell r="T18">
            <v>126</v>
          </cell>
          <cell r="W18">
            <v>27.4</v>
          </cell>
          <cell r="X18">
            <v>30</v>
          </cell>
          <cell r="Y18">
            <v>8.1021897810218988</v>
          </cell>
          <cell r="Z18">
            <v>1.8978102189781023</v>
          </cell>
          <cell r="AD18">
            <v>132</v>
          </cell>
          <cell r="AE18">
            <v>5.2</v>
          </cell>
          <cell r="AF18">
            <v>11.6</v>
          </cell>
          <cell r="AG18">
            <v>25.6</v>
          </cell>
          <cell r="AH18">
            <v>36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487</v>
          </cell>
          <cell r="D19">
            <v>197</v>
          </cell>
          <cell r="E19">
            <v>389</v>
          </cell>
          <cell r="F19">
            <v>288</v>
          </cell>
          <cell r="G19">
            <v>0</v>
          </cell>
          <cell r="H19">
            <v>0.35</v>
          </cell>
          <cell r="I19">
            <v>45</v>
          </cell>
          <cell r="J19">
            <v>410</v>
          </cell>
          <cell r="K19">
            <v>-21</v>
          </cell>
          <cell r="L19">
            <v>0</v>
          </cell>
          <cell r="M19">
            <v>0</v>
          </cell>
          <cell r="N19">
            <v>60</v>
          </cell>
          <cell r="T19">
            <v>12</v>
          </cell>
          <cell r="W19">
            <v>77.8</v>
          </cell>
          <cell r="X19">
            <v>110</v>
          </cell>
          <cell r="Y19">
            <v>5.8868894601542419</v>
          </cell>
          <cell r="Z19">
            <v>3.7017994858611827</v>
          </cell>
          <cell r="AD19">
            <v>0</v>
          </cell>
          <cell r="AE19">
            <v>85</v>
          </cell>
          <cell r="AF19">
            <v>81.8</v>
          </cell>
          <cell r="AG19">
            <v>58.8</v>
          </cell>
          <cell r="AH19">
            <v>110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153</v>
          </cell>
          <cell r="D20">
            <v>775</v>
          </cell>
          <cell r="E20">
            <v>704</v>
          </cell>
          <cell r="F20">
            <v>208</v>
          </cell>
          <cell r="G20">
            <v>0</v>
          </cell>
          <cell r="H20">
            <v>0.35</v>
          </cell>
          <cell r="I20">
            <v>45</v>
          </cell>
          <cell r="J20">
            <v>797</v>
          </cell>
          <cell r="K20">
            <v>-93</v>
          </cell>
          <cell r="L20">
            <v>200</v>
          </cell>
          <cell r="M20">
            <v>120</v>
          </cell>
          <cell r="N20">
            <v>100</v>
          </cell>
          <cell r="W20">
            <v>140.80000000000001</v>
          </cell>
          <cell r="X20">
            <v>200</v>
          </cell>
          <cell r="Y20">
            <v>5.8806818181818175</v>
          </cell>
          <cell r="Z20">
            <v>1.4772727272727271</v>
          </cell>
          <cell r="AD20">
            <v>0</v>
          </cell>
          <cell r="AE20">
            <v>38.6</v>
          </cell>
          <cell r="AF20">
            <v>90.8</v>
          </cell>
          <cell r="AG20">
            <v>105.6</v>
          </cell>
          <cell r="AH20">
            <v>179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564.21799999999996</v>
          </cell>
          <cell r="D21">
            <v>183.815</v>
          </cell>
          <cell r="E21">
            <v>389.45</v>
          </cell>
          <cell r="F21">
            <v>336.44299999999998</v>
          </cell>
          <cell r="G21">
            <v>0</v>
          </cell>
          <cell r="H21">
            <v>1</v>
          </cell>
          <cell r="I21">
            <v>50</v>
          </cell>
          <cell r="J21">
            <v>416.09399999999999</v>
          </cell>
          <cell r="K21">
            <v>-26.644000000000005</v>
          </cell>
          <cell r="L21">
            <v>150</v>
          </cell>
          <cell r="M21">
            <v>100</v>
          </cell>
          <cell r="N21">
            <v>50</v>
          </cell>
          <cell r="W21">
            <v>77.89</v>
          </cell>
          <cell r="Y21">
            <v>8.1710489151367316</v>
          </cell>
          <cell r="Z21">
            <v>4.3194633457439977</v>
          </cell>
          <cell r="AD21">
            <v>0</v>
          </cell>
          <cell r="AE21">
            <v>92.399199999999993</v>
          </cell>
          <cell r="AF21">
            <v>79.943200000000004</v>
          </cell>
          <cell r="AG21">
            <v>86.353999999999999</v>
          </cell>
          <cell r="AH21">
            <v>107.384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4034.5030000000002</v>
          </cell>
          <cell r="D22">
            <v>5593.2169999999996</v>
          </cell>
          <cell r="E22">
            <v>6496.8959999999997</v>
          </cell>
          <cell r="F22">
            <v>3015.32</v>
          </cell>
          <cell r="G22">
            <v>0</v>
          </cell>
          <cell r="H22">
            <v>1</v>
          </cell>
          <cell r="I22">
            <v>50</v>
          </cell>
          <cell r="J22">
            <v>6748.3810000000003</v>
          </cell>
          <cell r="K22">
            <v>-251.48500000000058</v>
          </cell>
          <cell r="L22">
            <v>1800</v>
          </cell>
          <cell r="M22">
            <v>2500</v>
          </cell>
          <cell r="N22">
            <v>1600</v>
          </cell>
          <cell r="W22">
            <v>1299.3791999999999</v>
          </cell>
          <cell r="X22">
            <v>1500</v>
          </cell>
          <cell r="Y22">
            <v>8.015612378588175</v>
          </cell>
          <cell r="Z22">
            <v>2.3205850917114885</v>
          </cell>
          <cell r="AD22">
            <v>0</v>
          </cell>
          <cell r="AE22">
            <v>1064.8502000000001</v>
          </cell>
          <cell r="AF22">
            <v>990.88799999999992</v>
          </cell>
          <cell r="AG22">
            <v>1109.3524</v>
          </cell>
          <cell r="AH22">
            <v>1832.75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138.20500000000001</v>
          </cell>
          <cell r="D23">
            <v>576.77700000000004</v>
          </cell>
          <cell r="E23">
            <v>384.43700000000001</v>
          </cell>
          <cell r="F23">
            <v>319.76499999999999</v>
          </cell>
          <cell r="G23">
            <v>0</v>
          </cell>
          <cell r="H23">
            <v>1</v>
          </cell>
          <cell r="I23">
            <v>50</v>
          </cell>
          <cell r="J23">
            <v>378.41699999999997</v>
          </cell>
          <cell r="K23">
            <v>6.0200000000000387</v>
          </cell>
          <cell r="L23">
            <v>0</v>
          </cell>
          <cell r="M23">
            <v>50</v>
          </cell>
          <cell r="N23">
            <v>100</v>
          </cell>
          <cell r="W23">
            <v>76.8874</v>
          </cell>
          <cell r="X23">
            <v>90</v>
          </cell>
          <cell r="Y23">
            <v>7.280321613164185</v>
          </cell>
          <cell r="Z23">
            <v>4.1588738857081911</v>
          </cell>
          <cell r="AD23">
            <v>0</v>
          </cell>
          <cell r="AE23">
            <v>71.063199999999995</v>
          </cell>
          <cell r="AF23">
            <v>70.570799999999991</v>
          </cell>
          <cell r="AG23">
            <v>65.6828</v>
          </cell>
          <cell r="AH23">
            <v>162.45699999999999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2111.7240000000002</v>
          </cell>
          <cell r="D24">
            <v>669.20699999999999</v>
          </cell>
          <cell r="E24">
            <v>1547.664</v>
          </cell>
          <cell r="F24">
            <v>1202.9380000000001</v>
          </cell>
          <cell r="G24">
            <v>0</v>
          </cell>
          <cell r="H24">
            <v>1</v>
          </cell>
          <cell r="I24">
            <v>60</v>
          </cell>
          <cell r="J24">
            <v>1557.9490000000001</v>
          </cell>
          <cell r="K24">
            <v>-10.285000000000082</v>
          </cell>
          <cell r="L24">
            <v>500</v>
          </cell>
          <cell r="M24">
            <v>900</v>
          </cell>
          <cell r="N24">
            <v>500</v>
          </cell>
          <cell r="W24">
            <v>309.53280000000001</v>
          </cell>
          <cell r="Y24">
            <v>10.02458543973369</v>
          </cell>
          <cell r="Z24">
            <v>3.8863021947916345</v>
          </cell>
          <cell r="AD24">
            <v>0</v>
          </cell>
          <cell r="AE24">
            <v>0</v>
          </cell>
          <cell r="AF24">
            <v>85.828400000000002</v>
          </cell>
          <cell r="AG24">
            <v>314.32139999999998</v>
          </cell>
          <cell r="AH24">
            <v>410.48599999999999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416.86399999999998</v>
          </cell>
          <cell r="D25">
            <v>493.62799999999999</v>
          </cell>
          <cell r="E25">
            <v>567.48699999999997</v>
          </cell>
          <cell r="F25">
            <v>334.11700000000002</v>
          </cell>
          <cell r="G25">
            <v>0</v>
          </cell>
          <cell r="H25">
            <v>1</v>
          </cell>
          <cell r="I25">
            <v>50</v>
          </cell>
          <cell r="J25">
            <v>549.96</v>
          </cell>
          <cell r="K25">
            <v>17.52699999999993</v>
          </cell>
          <cell r="L25">
            <v>200</v>
          </cell>
          <cell r="M25">
            <v>100</v>
          </cell>
          <cell r="N25">
            <v>100</v>
          </cell>
          <cell r="W25">
            <v>113.4974</v>
          </cell>
          <cell r="X25">
            <v>120</v>
          </cell>
          <cell r="Y25">
            <v>7.5254323006518211</v>
          </cell>
          <cell r="Z25">
            <v>2.943829550280447</v>
          </cell>
          <cell r="AD25">
            <v>0</v>
          </cell>
          <cell r="AE25">
            <v>114.0252</v>
          </cell>
          <cell r="AF25">
            <v>101.048</v>
          </cell>
          <cell r="AG25">
            <v>105.6058</v>
          </cell>
          <cell r="AH25">
            <v>166.77199999999999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151.38499999999999</v>
          </cell>
          <cell r="D26">
            <v>269.85199999999998</v>
          </cell>
          <cell r="E26">
            <v>230.77199999999999</v>
          </cell>
          <cell r="F26">
            <v>186.97300000000001</v>
          </cell>
          <cell r="G26">
            <v>0</v>
          </cell>
          <cell r="H26">
            <v>1</v>
          </cell>
          <cell r="I26">
            <v>60</v>
          </cell>
          <cell r="J26">
            <v>224.05799999999999</v>
          </cell>
          <cell r="K26">
            <v>6.7139999999999986</v>
          </cell>
          <cell r="L26">
            <v>70</v>
          </cell>
          <cell r="M26">
            <v>30</v>
          </cell>
          <cell r="N26">
            <v>30</v>
          </cell>
          <cell r="W26">
            <v>46.154399999999995</v>
          </cell>
          <cell r="Y26">
            <v>6.8676659213422786</v>
          </cell>
          <cell r="Z26">
            <v>4.0510330542700164</v>
          </cell>
          <cell r="AD26">
            <v>0</v>
          </cell>
          <cell r="AE26">
            <v>47.602400000000003</v>
          </cell>
          <cell r="AF26">
            <v>38.269999999999996</v>
          </cell>
          <cell r="AG26">
            <v>44.928199999999997</v>
          </cell>
          <cell r="AH26">
            <v>73.447999999999993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138.732</v>
          </cell>
          <cell r="D27">
            <v>295.61200000000002</v>
          </cell>
          <cell r="E27">
            <v>233.495</v>
          </cell>
          <cell r="F27">
            <v>192.124</v>
          </cell>
          <cell r="G27">
            <v>0</v>
          </cell>
          <cell r="H27">
            <v>1</v>
          </cell>
          <cell r="I27">
            <v>60</v>
          </cell>
          <cell r="J27">
            <v>225.857</v>
          </cell>
          <cell r="K27">
            <v>7.6380000000000052</v>
          </cell>
          <cell r="L27">
            <v>80</v>
          </cell>
          <cell r="M27">
            <v>0</v>
          </cell>
          <cell r="N27">
            <v>20</v>
          </cell>
          <cell r="W27">
            <v>46.698999999999998</v>
          </cell>
          <cell r="Y27">
            <v>6.255465855799911</v>
          </cell>
          <cell r="Z27">
            <v>4.1140923788517956</v>
          </cell>
          <cell r="AD27">
            <v>0</v>
          </cell>
          <cell r="AE27">
            <v>44.332799999999999</v>
          </cell>
          <cell r="AF27">
            <v>38.448599999999999</v>
          </cell>
          <cell r="AG27">
            <v>44.226199999999999</v>
          </cell>
          <cell r="AH27">
            <v>80.507000000000005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63.655000000000001</v>
          </cell>
          <cell r="D28">
            <v>59.988999999999997</v>
          </cell>
          <cell r="E28">
            <v>44.1</v>
          </cell>
          <cell r="F28">
            <v>74.831000000000003</v>
          </cell>
          <cell r="G28">
            <v>0</v>
          </cell>
          <cell r="H28">
            <v>1</v>
          </cell>
          <cell r="I28">
            <v>180</v>
          </cell>
          <cell r="J28">
            <v>77.045000000000002</v>
          </cell>
          <cell r="K28">
            <v>-32.945</v>
          </cell>
          <cell r="L28">
            <v>0</v>
          </cell>
          <cell r="M28">
            <v>0</v>
          </cell>
          <cell r="N28">
            <v>30</v>
          </cell>
          <cell r="W28">
            <v>8.82</v>
          </cell>
          <cell r="Y28">
            <v>11.885600907029479</v>
          </cell>
          <cell r="Z28">
            <v>8.4842403628117911</v>
          </cell>
          <cell r="AD28">
            <v>0</v>
          </cell>
          <cell r="AE28">
            <v>4.1088000000000005</v>
          </cell>
          <cell r="AF28">
            <v>5.2476000000000003</v>
          </cell>
          <cell r="AG28">
            <v>2.5364</v>
          </cell>
          <cell r="AH28">
            <v>7.8040000000000003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358.99599999999998</v>
          </cell>
          <cell r="D29">
            <v>545.08600000000001</v>
          </cell>
          <cell r="E29">
            <v>511.35500000000002</v>
          </cell>
          <cell r="F29">
            <v>357.64100000000002</v>
          </cell>
          <cell r="G29">
            <v>0</v>
          </cell>
          <cell r="H29">
            <v>1</v>
          </cell>
          <cell r="I29">
            <v>60</v>
          </cell>
          <cell r="J29">
            <v>514.22900000000004</v>
          </cell>
          <cell r="K29">
            <v>-2.8740000000000236</v>
          </cell>
          <cell r="L29">
            <v>170</v>
          </cell>
          <cell r="M29">
            <v>0</v>
          </cell>
          <cell r="N29">
            <v>100</v>
          </cell>
          <cell r="W29">
            <v>102.271</v>
          </cell>
          <cell r="X29">
            <v>90</v>
          </cell>
          <cell r="Y29">
            <v>7.0170527324461487</v>
          </cell>
          <cell r="Z29">
            <v>3.4969932825532166</v>
          </cell>
          <cell r="AD29">
            <v>0</v>
          </cell>
          <cell r="AE29">
            <v>124.19739999999999</v>
          </cell>
          <cell r="AF29">
            <v>89.391199999999998</v>
          </cell>
          <cell r="AG29">
            <v>93.484000000000009</v>
          </cell>
          <cell r="AH29">
            <v>149.809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120.279</v>
          </cell>
          <cell r="D30">
            <v>129.99799999999999</v>
          </cell>
          <cell r="E30">
            <v>140.18299999999999</v>
          </cell>
          <cell r="F30">
            <v>100.511</v>
          </cell>
          <cell r="G30">
            <v>0</v>
          </cell>
          <cell r="H30">
            <v>1</v>
          </cell>
          <cell r="I30">
            <v>30</v>
          </cell>
          <cell r="J30">
            <v>142.98099999999999</v>
          </cell>
          <cell r="K30">
            <v>-2.7980000000000018</v>
          </cell>
          <cell r="L30">
            <v>40</v>
          </cell>
          <cell r="M30">
            <v>20</v>
          </cell>
          <cell r="N30">
            <v>30</v>
          </cell>
          <cell r="W30">
            <v>28.0366</v>
          </cell>
          <cell r="Y30">
            <v>6.7950821426278507</v>
          </cell>
          <cell r="Z30">
            <v>3.5849924741231103</v>
          </cell>
          <cell r="AD30">
            <v>0</v>
          </cell>
          <cell r="AE30">
            <v>32.47</v>
          </cell>
          <cell r="AF30">
            <v>26.977399999999999</v>
          </cell>
          <cell r="AG30">
            <v>33.4452</v>
          </cell>
          <cell r="AH30">
            <v>24.984000000000002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70.481999999999999</v>
          </cell>
          <cell r="D31">
            <v>244.76</v>
          </cell>
          <cell r="E31">
            <v>152.54900000000001</v>
          </cell>
          <cell r="F31">
            <v>136.68</v>
          </cell>
          <cell r="G31" t="str">
            <v>н</v>
          </cell>
          <cell r="H31">
            <v>1</v>
          </cell>
          <cell r="I31">
            <v>30</v>
          </cell>
          <cell r="J31">
            <v>170.65600000000001</v>
          </cell>
          <cell r="K31">
            <v>-18.106999999999999</v>
          </cell>
          <cell r="L31">
            <v>0</v>
          </cell>
          <cell r="M31">
            <v>0</v>
          </cell>
          <cell r="N31">
            <v>30</v>
          </cell>
          <cell r="W31">
            <v>30.509800000000002</v>
          </cell>
          <cell r="X31">
            <v>30</v>
          </cell>
          <cell r="Y31">
            <v>6.4464532707523485</v>
          </cell>
          <cell r="Z31">
            <v>4.4798720411146578</v>
          </cell>
          <cell r="AD31">
            <v>0</v>
          </cell>
          <cell r="AE31">
            <v>33.9358</v>
          </cell>
          <cell r="AF31">
            <v>35.078600000000002</v>
          </cell>
          <cell r="AG31">
            <v>30.971399999999999</v>
          </cell>
          <cell r="AH31">
            <v>42.448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610.11699999999996</v>
          </cell>
          <cell r="D32">
            <v>1169.193</v>
          </cell>
          <cell r="E32">
            <v>1133.415</v>
          </cell>
          <cell r="F32">
            <v>635.16700000000003</v>
          </cell>
          <cell r="G32">
            <v>0</v>
          </cell>
          <cell r="H32">
            <v>1</v>
          </cell>
          <cell r="I32">
            <v>30</v>
          </cell>
          <cell r="J32">
            <v>1119.7159999999999</v>
          </cell>
          <cell r="K32">
            <v>13.699000000000069</v>
          </cell>
          <cell r="L32">
            <v>200</v>
          </cell>
          <cell r="M32">
            <v>100</v>
          </cell>
          <cell r="N32">
            <v>200</v>
          </cell>
          <cell r="W32">
            <v>226.68299999999999</v>
          </cell>
          <cell r="X32">
            <v>250</v>
          </cell>
          <cell r="Y32">
            <v>6.1105905603860897</v>
          </cell>
          <cell r="Z32">
            <v>2.802005443725379</v>
          </cell>
          <cell r="AD32">
            <v>0</v>
          </cell>
          <cell r="AE32">
            <v>241.93600000000001</v>
          </cell>
          <cell r="AF32">
            <v>216.36100000000002</v>
          </cell>
          <cell r="AG32">
            <v>222.20479999999998</v>
          </cell>
          <cell r="AH32">
            <v>267.05799999999999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64.552000000000007</v>
          </cell>
          <cell r="D33">
            <v>107.693</v>
          </cell>
          <cell r="E33">
            <v>110.492</v>
          </cell>
          <cell r="F33">
            <v>58.987000000000002</v>
          </cell>
          <cell r="G33">
            <v>0</v>
          </cell>
          <cell r="H33">
            <v>1</v>
          </cell>
          <cell r="I33">
            <v>40</v>
          </cell>
          <cell r="J33">
            <v>121.652</v>
          </cell>
          <cell r="K33">
            <v>-11.159999999999997</v>
          </cell>
          <cell r="L33">
            <v>0</v>
          </cell>
          <cell r="M33">
            <v>0</v>
          </cell>
          <cell r="N33">
            <v>0</v>
          </cell>
          <cell r="W33">
            <v>22.098400000000002</v>
          </cell>
          <cell r="X33">
            <v>30</v>
          </cell>
          <cell r="Y33">
            <v>4.0268526228143209</v>
          </cell>
          <cell r="Z33">
            <v>2.6692882742642001</v>
          </cell>
          <cell r="AD33">
            <v>0</v>
          </cell>
          <cell r="AE33">
            <v>16.190000000000001</v>
          </cell>
          <cell r="AF33">
            <v>14.5946</v>
          </cell>
          <cell r="AG33">
            <v>12.723600000000001</v>
          </cell>
          <cell r="AH33">
            <v>16.596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81.879000000000005</v>
          </cell>
          <cell r="D34">
            <v>128.66</v>
          </cell>
          <cell r="E34">
            <v>115.44199999999999</v>
          </cell>
          <cell r="F34">
            <v>94.652000000000001</v>
          </cell>
          <cell r="G34" t="str">
            <v>н</v>
          </cell>
          <cell r="H34">
            <v>1</v>
          </cell>
          <cell r="I34">
            <v>35</v>
          </cell>
          <cell r="J34">
            <v>117.6</v>
          </cell>
          <cell r="K34">
            <v>-2.1580000000000013</v>
          </cell>
          <cell r="L34">
            <v>0</v>
          </cell>
          <cell r="M34">
            <v>20</v>
          </cell>
          <cell r="N34">
            <v>30</v>
          </cell>
          <cell r="W34">
            <v>23.0884</v>
          </cell>
          <cell r="X34">
            <v>20</v>
          </cell>
          <cell r="Y34">
            <v>7.1313733303303817</v>
          </cell>
          <cell r="Z34">
            <v>4.0995478248817587</v>
          </cell>
          <cell r="AD34">
            <v>0</v>
          </cell>
          <cell r="AE34">
            <v>22.183199999999999</v>
          </cell>
          <cell r="AF34">
            <v>16.538</v>
          </cell>
          <cell r="AG34">
            <v>22.485800000000001</v>
          </cell>
          <cell r="AH34">
            <v>24.186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52.386000000000003</v>
          </cell>
          <cell r="D35">
            <v>102.30800000000001</v>
          </cell>
          <cell r="E35">
            <v>88.864000000000004</v>
          </cell>
          <cell r="F35">
            <v>63.14</v>
          </cell>
          <cell r="G35">
            <v>0</v>
          </cell>
          <cell r="H35">
            <v>1</v>
          </cell>
          <cell r="I35">
            <v>30</v>
          </cell>
          <cell r="J35">
            <v>92.302999999999997</v>
          </cell>
          <cell r="K35">
            <v>-3.438999999999993</v>
          </cell>
          <cell r="L35">
            <v>20</v>
          </cell>
          <cell r="M35">
            <v>20</v>
          </cell>
          <cell r="N35">
            <v>20</v>
          </cell>
          <cell r="W35">
            <v>17.7728</v>
          </cell>
          <cell r="Y35">
            <v>6.9285649981994961</v>
          </cell>
          <cell r="Z35">
            <v>3.5526197335253871</v>
          </cell>
          <cell r="AD35">
            <v>0</v>
          </cell>
          <cell r="AE35">
            <v>18.508000000000003</v>
          </cell>
          <cell r="AF35">
            <v>11.577</v>
          </cell>
          <cell r="AG35">
            <v>20.191600000000001</v>
          </cell>
          <cell r="AH35">
            <v>14.795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81.634</v>
          </cell>
          <cell r="D36">
            <v>41.537999999999997</v>
          </cell>
          <cell r="E36">
            <v>73.935000000000002</v>
          </cell>
          <cell r="F36">
            <v>38.207999999999998</v>
          </cell>
          <cell r="G36" t="str">
            <v>н</v>
          </cell>
          <cell r="H36">
            <v>1</v>
          </cell>
          <cell r="I36">
            <v>45</v>
          </cell>
          <cell r="J36">
            <v>110.101</v>
          </cell>
          <cell r="K36">
            <v>-36.165999999999997</v>
          </cell>
          <cell r="L36">
            <v>20</v>
          </cell>
          <cell r="M36">
            <v>20</v>
          </cell>
          <cell r="N36">
            <v>20</v>
          </cell>
          <cell r="W36">
            <v>14.787000000000001</v>
          </cell>
          <cell r="Y36">
            <v>6.6415094339622636</v>
          </cell>
          <cell r="Z36">
            <v>2.583891255832826</v>
          </cell>
          <cell r="AD36">
            <v>0</v>
          </cell>
          <cell r="AE36">
            <v>19.428800000000003</v>
          </cell>
          <cell r="AF36">
            <v>13.858000000000001</v>
          </cell>
          <cell r="AG36">
            <v>13.433400000000001</v>
          </cell>
          <cell r="AH36">
            <v>19.463999999999999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77.11</v>
          </cell>
          <cell r="D37">
            <v>112.521</v>
          </cell>
          <cell r="E37">
            <v>107.023</v>
          </cell>
          <cell r="F37">
            <v>80.453999999999994</v>
          </cell>
          <cell r="G37" t="str">
            <v>н</v>
          </cell>
          <cell r="H37">
            <v>1</v>
          </cell>
          <cell r="I37">
            <v>45</v>
          </cell>
          <cell r="J37">
            <v>113.495</v>
          </cell>
          <cell r="K37">
            <v>-6.4720000000000084</v>
          </cell>
          <cell r="L37">
            <v>30</v>
          </cell>
          <cell r="M37">
            <v>0</v>
          </cell>
          <cell r="N37">
            <v>20</v>
          </cell>
          <cell r="W37">
            <v>21.404599999999999</v>
          </cell>
          <cell r="X37">
            <v>20</v>
          </cell>
          <cell r="Y37">
            <v>7.0290498304102869</v>
          </cell>
          <cell r="Z37">
            <v>3.7587247600982967</v>
          </cell>
          <cell r="AD37">
            <v>0</v>
          </cell>
          <cell r="AE37">
            <v>22.3064</v>
          </cell>
          <cell r="AF37">
            <v>17.79</v>
          </cell>
          <cell r="AG37">
            <v>17.654599999999999</v>
          </cell>
          <cell r="AH37">
            <v>29.417000000000002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54.966000000000001</v>
          </cell>
          <cell r="D38">
            <v>94.396000000000001</v>
          </cell>
          <cell r="E38">
            <v>77.94</v>
          </cell>
          <cell r="F38">
            <v>69.268000000000001</v>
          </cell>
          <cell r="G38" t="str">
            <v>н</v>
          </cell>
          <cell r="H38">
            <v>1</v>
          </cell>
          <cell r="I38">
            <v>45</v>
          </cell>
          <cell r="J38">
            <v>106.187</v>
          </cell>
          <cell r="K38">
            <v>-28.247</v>
          </cell>
          <cell r="L38">
            <v>30</v>
          </cell>
          <cell r="M38">
            <v>0</v>
          </cell>
          <cell r="N38">
            <v>10</v>
          </cell>
          <cell r="W38">
            <v>15.587999999999999</v>
          </cell>
          <cell r="Y38">
            <v>7.0097510905824993</v>
          </cell>
          <cell r="Z38">
            <v>4.4436746215037211</v>
          </cell>
          <cell r="AD38">
            <v>0</v>
          </cell>
          <cell r="AE38">
            <v>15.863800000000001</v>
          </cell>
          <cell r="AF38">
            <v>10.77</v>
          </cell>
          <cell r="AG38">
            <v>14.646799999999999</v>
          </cell>
          <cell r="AH38">
            <v>31.591999999999999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1642</v>
          </cell>
          <cell r="D39">
            <v>2824</v>
          </cell>
          <cell r="E39">
            <v>2723</v>
          </cell>
          <cell r="F39">
            <v>1118</v>
          </cell>
          <cell r="G39" t="str">
            <v>акк</v>
          </cell>
          <cell r="H39">
            <v>0.35</v>
          </cell>
          <cell r="I39">
            <v>40</v>
          </cell>
          <cell r="J39">
            <v>2279</v>
          </cell>
          <cell r="K39">
            <v>444</v>
          </cell>
          <cell r="L39">
            <v>400</v>
          </cell>
          <cell r="M39">
            <v>900</v>
          </cell>
          <cell r="N39">
            <v>600</v>
          </cell>
          <cell r="W39">
            <v>544.6</v>
          </cell>
          <cell r="X39">
            <v>500</v>
          </cell>
          <cell r="Y39">
            <v>6.4597869996327582</v>
          </cell>
          <cell r="Z39">
            <v>2.0528828497980167</v>
          </cell>
          <cell r="AD39">
            <v>0</v>
          </cell>
          <cell r="AE39">
            <v>399</v>
          </cell>
          <cell r="AF39">
            <v>417.2</v>
          </cell>
          <cell r="AG39">
            <v>444</v>
          </cell>
          <cell r="AH39">
            <v>658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2817</v>
          </cell>
          <cell r="D40">
            <v>4189</v>
          </cell>
          <cell r="E40">
            <v>4009</v>
          </cell>
          <cell r="F40">
            <v>2444</v>
          </cell>
          <cell r="G40" t="str">
            <v>неакк</v>
          </cell>
          <cell r="H40">
            <v>0.4</v>
          </cell>
          <cell r="I40">
            <v>40</v>
          </cell>
          <cell r="J40">
            <v>2793</v>
          </cell>
          <cell r="K40">
            <v>1216</v>
          </cell>
          <cell r="L40">
            <v>1000</v>
          </cell>
          <cell r="M40">
            <v>400</v>
          </cell>
          <cell r="N40">
            <v>500</v>
          </cell>
          <cell r="T40">
            <v>636</v>
          </cell>
          <cell r="W40">
            <v>656.6</v>
          </cell>
          <cell r="Y40">
            <v>6.6159000913798351</v>
          </cell>
          <cell r="Z40">
            <v>3.7222053000304598</v>
          </cell>
          <cell r="AD40">
            <v>726</v>
          </cell>
          <cell r="AE40">
            <v>745.4</v>
          </cell>
          <cell r="AF40">
            <v>686.6</v>
          </cell>
          <cell r="AG40">
            <v>659.2</v>
          </cell>
          <cell r="AH40">
            <v>449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2195</v>
          </cell>
          <cell r="D41">
            <v>10632</v>
          </cell>
          <cell r="E41">
            <v>10828</v>
          </cell>
          <cell r="F41">
            <v>1930</v>
          </cell>
          <cell r="G41">
            <v>0</v>
          </cell>
          <cell r="H41">
            <v>0.45</v>
          </cell>
          <cell r="I41">
            <v>45</v>
          </cell>
          <cell r="J41">
            <v>10879</v>
          </cell>
          <cell r="K41">
            <v>-51</v>
          </cell>
          <cell r="L41">
            <v>900</v>
          </cell>
          <cell r="M41">
            <v>1400</v>
          </cell>
          <cell r="N41">
            <v>1000</v>
          </cell>
          <cell r="T41">
            <v>2000</v>
          </cell>
          <cell r="W41">
            <v>883.6</v>
          </cell>
          <cell r="X41">
            <v>900</v>
          </cell>
          <cell r="Y41">
            <v>6.9375282933454052</v>
          </cell>
          <cell r="Z41">
            <v>2.1842462652784063</v>
          </cell>
          <cell r="AD41">
            <v>6410</v>
          </cell>
          <cell r="AE41">
            <v>711.4</v>
          </cell>
          <cell r="AF41">
            <v>610.20000000000005</v>
          </cell>
          <cell r="AG41">
            <v>755.4</v>
          </cell>
          <cell r="AH41">
            <v>1361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500.87099999999998</v>
          </cell>
          <cell r="D42">
            <v>549.75900000000001</v>
          </cell>
          <cell r="E42">
            <v>462.661</v>
          </cell>
          <cell r="F42">
            <v>574.53499999999997</v>
          </cell>
          <cell r="G42" t="str">
            <v>оконч</v>
          </cell>
          <cell r="H42">
            <v>1</v>
          </cell>
          <cell r="I42">
            <v>40</v>
          </cell>
          <cell r="J42">
            <v>434.96800000000002</v>
          </cell>
          <cell r="K42">
            <v>27.692999999999984</v>
          </cell>
          <cell r="L42">
            <v>120</v>
          </cell>
          <cell r="M42">
            <v>0</v>
          </cell>
          <cell r="N42">
            <v>80</v>
          </cell>
          <cell r="W42">
            <v>92.532200000000003</v>
          </cell>
          <cell r="Y42">
            <v>8.3704375341772916</v>
          </cell>
          <cell r="Z42">
            <v>6.2090277762767982</v>
          </cell>
          <cell r="AD42">
            <v>0</v>
          </cell>
          <cell r="AE42">
            <v>129.21359999999999</v>
          </cell>
          <cell r="AF42">
            <v>105.31780000000001</v>
          </cell>
          <cell r="AG42">
            <v>112.22260000000001</v>
          </cell>
          <cell r="AH42">
            <v>137.078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2520</v>
          </cell>
          <cell r="D43">
            <v>24</v>
          </cell>
          <cell r="E43">
            <v>542</v>
          </cell>
          <cell r="F43">
            <v>1987</v>
          </cell>
          <cell r="G43">
            <v>0</v>
          </cell>
          <cell r="H43">
            <v>0.1</v>
          </cell>
          <cell r="I43">
            <v>730</v>
          </cell>
          <cell r="J43">
            <v>558</v>
          </cell>
          <cell r="K43">
            <v>-16</v>
          </cell>
          <cell r="L43">
            <v>0</v>
          </cell>
          <cell r="M43">
            <v>0</v>
          </cell>
          <cell r="N43">
            <v>500</v>
          </cell>
          <cell r="W43">
            <v>108.4</v>
          </cell>
          <cell r="Y43">
            <v>22.94280442804428</v>
          </cell>
          <cell r="Z43">
            <v>18.330258302583026</v>
          </cell>
          <cell r="AD43">
            <v>0</v>
          </cell>
          <cell r="AE43">
            <v>143.80000000000001</v>
          </cell>
          <cell r="AF43">
            <v>88.2</v>
          </cell>
          <cell r="AG43">
            <v>97.4</v>
          </cell>
          <cell r="AH43">
            <v>113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1013</v>
          </cell>
          <cell r="D44">
            <v>1117</v>
          </cell>
          <cell r="E44">
            <v>1301</v>
          </cell>
          <cell r="F44">
            <v>788</v>
          </cell>
          <cell r="G44">
            <v>0</v>
          </cell>
          <cell r="H44">
            <v>0.35</v>
          </cell>
          <cell r="I44">
            <v>40</v>
          </cell>
          <cell r="J44">
            <v>1338</v>
          </cell>
          <cell r="K44">
            <v>-37</v>
          </cell>
          <cell r="L44">
            <v>500</v>
          </cell>
          <cell r="M44">
            <v>100</v>
          </cell>
          <cell r="N44">
            <v>250</v>
          </cell>
          <cell r="W44">
            <v>260.2</v>
          </cell>
          <cell r="X44">
            <v>200</v>
          </cell>
          <cell r="Y44">
            <v>7.0637970791698699</v>
          </cell>
          <cell r="Z44">
            <v>3.0284396617986165</v>
          </cell>
          <cell r="AD44">
            <v>0</v>
          </cell>
          <cell r="AE44">
            <v>308</v>
          </cell>
          <cell r="AF44">
            <v>221.2</v>
          </cell>
          <cell r="AG44">
            <v>233</v>
          </cell>
          <cell r="AH44">
            <v>382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183.53299999999999</v>
          </cell>
          <cell r="D45">
            <v>236.46199999999999</v>
          </cell>
          <cell r="E45">
            <v>332.13</v>
          </cell>
          <cell r="F45">
            <v>75.563000000000002</v>
          </cell>
          <cell r="G45">
            <v>0</v>
          </cell>
          <cell r="H45">
            <v>1</v>
          </cell>
          <cell r="I45">
            <v>40</v>
          </cell>
          <cell r="J45">
            <v>337.46300000000002</v>
          </cell>
          <cell r="K45">
            <v>-5.3330000000000268</v>
          </cell>
          <cell r="L45">
            <v>50</v>
          </cell>
          <cell r="M45">
            <v>130</v>
          </cell>
          <cell r="N45">
            <v>70</v>
          </cell>
          <cell r="W45">
            <v>66.426000000000002</v>
          </cell>
          <cell r="X45">
            <v>80</v>
          </cell>
          <cell r="Y45">
            <v>6.1054858037515425</v>
          </cell>
          <cell r="Z45">
            <v>1.1375515611356999</v>
          </cell>
          <cell r="AD45">
            <v>0</v>
          </cell>
          <cell r="AE45">
            <v>54.248599999999996</v>
          </cell>
          <cell r="AF45">
            <v>41.451799999999999</v>
          </cell>
          <cell r="AG45">
            <v>50.9634</v>
          </cell>
          <cell r="AH45">
            <v>72.397000000000006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1130</v>
          </cell>
          <cell r="D46">
            <v>1324</v>
          </cell>
          <cell r="E46">
            <v>1224</v>
          </cell>
          <cell r="F46">
            <v>1198</v>
          </cell>
          <cell r="G46">
            <v>0</v>
          </cell>
          <cell r="H46">
            <v>0.4</v>
          </cell>
          <cell r="I46">
            <v>35</v>
          </cell>
          <cell r="J46">
            <v>1368</v>
          </cell>
          <cell r="K46">
            <v>-144</v>
          </cell>
          <cell r="L46">
            <v>300</v>
          </cell>
          <cell r="M46">
            <v>0</v>
          </cell>
          <cell r="N46">
            <v>0</v>
          </cell>
          <cell r="W46">
            <v>244.8</v>
          </cell>
          <cell r="X46">
            <v>200</v>
          </cell>
          <cell r="Y46">
            <v>6.9362745098039209</v>
          </cell>
          <cell r="Z46">
            <v>4.8937908496732021</v>
          </cell>
          <cell r="AD46">
            <v>0</v>
          </cell>
          <cell r="AE46">
            <v>366</v>
          </cell>
          <cell r="AF46">
            <v>270</v>
          </cell>
          <cell r="AG46">
            <v>259.2</v>
          </cell>
          <cell r="AH46">
            <v>360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2128</v>
          </cell>
          <cell r="D47">
            <v>3205</v>
          </cell>
          <cell r="E47">
            <v>2989</v>
          </cell>
          <cell r="F47">
            <v>2290</v>
          </cell>
          <cell r="G47">
            <v>0</v>
          </cell>
          <cell r="H47">
            <v>0.4</v>
          </cell>
          <cell r="I47">
            <v>40</v>
          </cell>
          <cell r="J47">
            <v>3019</v>
          </cell>
          <cell r="K47">
            <v>-30</v>
          </cell>
          <cell r="L47">
            <v>500</v>
          </cell>
          <cell r="M47">
            <v>500</v>
          </cell>
          <cell r="N47">
            <v>800</v>
          </cell>
          <cell r="W47">
            <v>597.79999999999995</v>
          </cell>
          <cell r="Y47">
            <v>6.8417530946804961</v>
          </cell>
          <cell r="Z47">
            <v>3.8307126129140183</v>
          </cell>
          <cell r="AD47">
            <v>0</v>
          </cell>
          <cell r="AE47">
            <v>580.20000000000005</v>
          </cell>
          <cell r="AF47">
            <v>561</v>
          </cell>
          <cell r="AG47">
            <v>572.6</v>
          </cell>
          <cell r="AH47">
            <v>749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39.680999999999997</v>
          </cell>
          <cell r="D48">
            <v>133.958</v>
          </cell>
          <cell r="E48">
            <v>104.25700000000001</v>
          </cell>
          <cell r="F48">
            <v>63.523000000000003</v>
          </cell>
          <cell r="G48" t="str">
            <v>лид, я</v>
          </cell>
          <cell r="H48">
            <v>1</v>
          </cell>
          <cell r="I48">
            <v>40</v>
          </cell>
          <cell r="J48">
            <v>110.89</v>
          </cell>
          <cell r="K48">
            <v>-6.6329999999999956</v>
          </cell>
          <cell r="L48">
            <v>20</v>
          </cell>
          <cell r="M48">
            <v>0</v>
          </cell>
          <cell r="N48">
            <v>20</v>
          </cell>
          <cell r="W48">
            <v>20.851400000000002</v>
          </cell>
          <cell r="X48">
            <v>30</v>
          </cell>
          <cell r="Y48">
            <v>6.4035508407109347</v>
          </cell>
          <cell r="Z48">
            <v>3.0464621080598904</v>
          </cell>
          <cell r="AD48">
            <v>0</v>
          </cell>
          <cell r="AE48">
            <v>15.704599999999999</v>
          </cell>
          <cell r="AF48">
            <v>12.7844</v>
          </cell>
          <cell r="AG48">
            <v>15.003200000000001</v>
          </cell>
          <cell r="AH48">
            <v>23.963999999999999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108.56100000000001</v>
          </cell>
          <cell r="D49">
            <v>280.21899999999999</v>
          </cell>
          <cell r="E49">
            <v>205.70599999999999</v>
          </cell>
          <cell r="F49">
            <v>174.37700000000001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216.83600000000001</v>
          </cell>
          <cell r="K49">
            <v>-11.130000000000024</v>
          </cell>
          <cell r="L49">
            <v>50</v>
          </cell>
          <cell r="M49">
            <v>50</v>
          </cell>
          <cell r="N49">
            <v>40</v>
          </cell>
          <cell r="W49">
            <v>41.141199999999998</v>
          </cell>
          <cell r="Y49">
            <v>7.6414154181210083</v>
          </cell>
          <cell r="Z49">
            <v>4.2385005784955236</v>
          </cell>
          <cell r="AD49">
            <v>0</v>
          </cell>
          <cell r="AE49">
            <v>42.665599999999998</v>
          </cell>
          <cell r="AF49">
            <v>37.767200000000003</v>
          </cell>
          <cell r="AG49">
            <v>40.704999999999998</v>
          </cell>
          <cell r="AH49">
            <v>42.588999999999999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972</v>
          </cell>
          <cell r="D50">
            <v>954</v>
          </cell>
          <cell r="E50">
            <v>1322</v>
          </cell>
          <cell r="F50">
            <v>573</v>
          </cell>
          <cell r="G50" t="str">
            <v>лид, я</v>
          </cell>
          <cell r="H50">
            <v>0.35</v>
          </cell>
          <cell r="I50">
            <v>40</v>
          </cell>
          <cell r="J50">
            <v>1339</v>
          </cell>
          <cell r="K50">
            <v>-17</v>
          </cell>
          <cell r="L50">
            <v>500</v>
          </cell>
          <cell r="M50">
            <v>100</v>
          </cell>
          <cell r="N50">
            <v>300</v>
          </cell>
          <cell r="W50">
            <v>264.39999999999998</v>
          </cell>
          <cell r="X50">
            <v>250</v>
          </cell>
          <cell r="Y50">
            <v>6.5166414523449321</v>
          </cell>
          <cell r="Z50">
            <v>2.1671709531013619</v>
          </cell>
          <cell r="AD50">
            <v>0</v>
          </cell>
          <cell r="AE50">
            <v>260</v>
          </cell>
          <cell r="AF50">
            <v>210.2</v>
          </cell>
          <cell r="AG50">
            <v>220.4</v>
          </cell>
          <cell r="AH50">
            <v>371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1563</v>
          </cell>
          <cell r="D51">
            <v>1737</v>
          </cell>
          <cell r="E51">
            <v>2272</v>
          </cell>
          <cell r="F51">
            <v>980</v>
          </cell>
          <cell r="G51" t="str">
            <v>неакк</v>
          </cell>
          <cell r="H51">
            <v>0.35</v>
          </cell>
          <cell r="I51">
            <v>40</v>
          </cell>
          <cell r="J51">
            <v>2300</v>
          </cell>
          <cell r="K51">
            <v>-28</v>
          </cell>
          <cell r="L51">
            <v>800</v>
          </cell>
          <cell r="M51">
            <v>600</v>
          </cell>
          <cell r="N51">
            <v>450</v>
          </cell>
          <cell r="W51">
            <v>454.4</v>
          </cell>
          <cell r="X51">
            <v>400</v>
          </cell>
          <cell r="Y51">
            <v>7.108274647887324</v>
          </cell>
          <cell r="Z51">
            <v>2.1566901408450705</v>
          </cell>
          <cell r="AD51">
            <v>0</v>
          </cell>
          <cell r="AE51">
            <v>436.2</v>
          </cell>
          <cell r="AF51">
            <v>359.6</v>
          </cell>
          <cell r="AG51">
            <v>398.2</v>
          </cell>
          <cell r="AH51">
            <v>569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794</v>
          </cell>
          <cell r="D52">
            <v>14036</v>
          </cell>
          <cell r="E52">
            <v>941</v>
          </cell>
          <cell r="F52">
            <v>511</v>
          </cell>
          <cell r="G52">
            <v>0</v>
          </cell>
          <cell r="H52">
            <v>0.4</v>
          </cell>
          <cell r="I52">
            <v>35</v>
          </cell>
          <cell r="J52">
            <v>970</v>
          </cell>
          <cell r="K52">
            <v>-29</v>
          </cell>
          <cell r="L52">
            <v>120</v>
          </cell>
          <cell r="M52">
            <v>100</v>
          </cell>
          <cell r="N52">
            <v>200</v>
          </cell>
          <cell r="W52">
            <v>188.2</v>
          </cell>
          <cell r="X52">
            <v>200</v>
          </cell>
          <cell r="Y52">
            <v>6.0095642933049946</v>
          </cell>
          <cell r="Z52">
            <v>2.7151965993623808</v>
          </cell>
          <cell r="AD52">
            <v>0</v>
          </cell>
          <cell r="AE52">
            <v>221.6</v>
          </cell>
          <cell r="AF52">
            <v>210.6</v>
          </cell>
          <cell r="AG52">
            <v>179.2</v>
          </cell>
          <cell r="AH52">
            <v>224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336.56700000000001</v>
          </cell>
          <cell r="D53">
            <v>233.553</v>
          </cell>
          <cell r="E53">
            <v>339.791</v>
          </cell>
          <cell r="F53">
            <v>212.96600000000001</v>
          </cell>
          <cell r="G53">
            <v>0</v>
          </cell>
          <cell r="H53">
            <v>1</v>
          </cell>
          <cell r="I53">
            <v>50</v>
          </cell>
          <cell r="J53">
            <v>441.39699999999999</v>
          </cell>
          <cell r="K53">
            <v>-101.60599999999999</v>
          </cell>
          <cell r="L53">
            <v>100</v>
          </cell>
          <cell r="M53">
            <v>0</v>
          </cell>
          <cell r="N53">
            <v>120</v>
          </cell>
          <cell r="W53">
            <v>67.958200000000005</v>
          </cell>
          <cell r="X53">
            <v>70</v>
          </cell>
          <cell r="Y53">
            <v>7.4011083283547823</v>
          </cell>
          <cell r="Z53">
            <v>3.1337792937423297</v>
          </cell>
          <cell r="AD53">
            <v>0</v>
          </cell>
          <cell r="AE53">
            <v>75.546999999999997</v>
          </cell>
          <cell r="AF53">
            <v>55.254600000000003</v>
          </cell>
          <cell r="AG53">
            <v>59.636400000000002</v>
          </cell>
          <cell r="AH53">
            <v>79.058000000000007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247.637</v>
          </cell>
          <cell r="D54">
            <v>1057.038</v>
          </cell>
          <cell r="E54">
            <v>935.10599999999999</v>
          </cell>
          <cell r="F54">
            <v>353.2</v>
          </cell>
          <cell r="G54" t="str">
            <v>н</v>
          </cell>
          <cell r="H54">
            <v>1</v>
          </cell>
          <cell r="I54">
            <v>50</v>
          </cell>
          <cell r="J54">
            <v>907.18399999999997</v>
          </cell>
          <cell r="K54">
            <v>27.922000000000025</v>
          </cell>
          <cell r="L54">
            <v>200</v>
          </cell>
          <cell r="M54">
            <v>250</v>
          </cell>
          <cell r="N54">
            <v>250</v>
          </cell>
          <cell r="W54">
            <v>187.02119999999999</v>
          </cell>
          <cell r="X54">
            <v>200</v>
          </cell>
          <cell r="Y54">
            <v>6.700844610129761</v>
          </cell>
          <cell r="Z54">
            <v>1.8885559498067599</v>
          </cell>
          <cell r="AD54">
            <v>0</v>
          </cell>
          <cell r="AE54">
            <v>135.00319999999999</v>
          </cell>
          <cell r="AF54">
            <v>102.1322</v>
          </cell>
          <cell r="AG54">
            <v>153.5478</v>
          </cell>
          <cell r="AH54">
            <v>297.214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88.372</v>
          </cell>
          <cell r="D55">
            <v>53.923999999999999</v>
          </cell>
          <cell r="E55">
            <v>69.091999999999999</v>
          </cell>
          <cell r="F55">
            <v>68.697999999999993</v>
          </cell>
          <cell r="G55">
            <v>0</v>
          </cell>
          <cell r="H55">
            <v>1</v>
          </cell>
          <cell r="I55">
            <v>50</v>
          </cell>
          <cell r="J55">
            <v>69.95</v>
          </cell>
          <cell r="K55">
            <v>-0.85800000000000409</v>
          </cell>
          <cell r="L55">
            <v>0</v>
          </cell>
          <cell r="M55">
            <v>20</v>
          </cell>
          <cell r="N55">
            <v>0</v>
          </cell>
          <cell r="W55">
            <v>13.8184</v>
          </cell>
          <cell r="X55">
            <v>20</v>
          </cell>
          <cell r="Y55">
            <v>7.8661784287616507</v>
          </cell>
          <cell r="Z55">
            <v>4.9714872923059099</v>
          </cell>
          <cell r="AD55">
            <v>0</v>
          </cell>
          <cell r="AE55">
            <v>12.8316</v>
          </cell>
          <cell r="AF55">
            <v>14.614599999999999</v>
          </cell>
          <cell r="AG55">
            <v>12.016</v>
          </cell>
          <cell r="AH55">
            <v>10.513999999999999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2107.21</v>
          </cell>
          <cell r="D56">
            <v>5358.9780000000001</v>
          </cell>
          <cell r="E56">
            <v>3884.6019999999999</v>
          </cell>
          <cell r="F56">
            <v>1031.2349999999999</v>
          </cell>
          <cell r="G56">
            <v>0</v>
          </cell>
          <cell r="H56">
            <v>1</v>
          </cell>
          <cell r="I56">
            <v>40</v>
          </cell>
          <cell r="J56">
            <v>3841.4780000000001</v>
          </cell>
          <cell r="K56">
            <v>43.123999999999796</v>
          </cell>
          <cell r="L56">
            <v>900</v>
          </cell>
          <cell r="M56">
            <v>800</v>
          </cell>
          <cell r="N56">
            <v>900</v>
          </cell>
          <cell r="W56">
            <v>776.92039999999997</v>
          </cell>
          <cell r="X56">
            <v>800</v>
          </cell>
          <cell r="Y56">
            <v>5.703589453951782</v>
          </cell>
          <cell r="Z56">
            <v>1.3273367516157382</v>
          </cell>
          <cell r="AD56">
            <v>0</v>
          </cell>
          <cell r="AE56">
            <v>716.76080000000002</v>
          </cell>
          <cell r="AF56">
            <v>622.12200000000007</v>
          </cell>
          <cell r="AG56">
            <v>642.16219999999998</v>
          </cell>
          <cell r="AH56">
            <v>803.9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1726</v>
          </cell>
          <cell r="D57">
            <v>3866</v>
          </cell>
          <cell r="E57">
            <v>4063</v>
          </cell>
          <cell r="F57">
            <v>1449</v>
          </cell>
          <cell r="G57">
            <v>0</v>
          </cell>
          <cell r="H57">
            <v>0.45</v>
          </cell>
          <cell r="I57">
            <v>50</v>
          </cell>
          <cell r="J57">
            <v>4117</v>
          </cell>
          <cell r="K57">
            <v>-54</v>
          </cell>
          <cell r="L57">
            <v>1100</v>
          </cell>
          <cell r="M57">
            <v>500</v>
          </cell>
          <cell r="N57">
            <v>800</v>
          </cell>
          <cell r="T57">
            <v>160</v>
          </cell>
          <cell r="W57">
            <v>686.6</v>
          </cell>
          <cell r="X57">
            <v>700</v>
          </cell>
          <cell r="Y57">
            <v>6.6254005243227496</v>
          </cell>
          <cell r="Z57">
            <v>2.110399067870667</v>
          </cell>
          <cell r="AD57">
            <v>630</v>
          </cell>
          <cell r="AE57">
            <v>572.6</v>
          </cell>
          <cell r="AF57">
            <v>461.8</v>
          </cell>
          <cell r="AG57">
            <v>554.79999999999995</v>
          </cell>
          <cell r="AH57">
            <v>898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2545</v>
          </cell>
          <cell r="D58">
            <v>7490</v>
          </cell>
          <cell r="E58">
            <v>8001</v>
          </cell>
          <cell r="F58">
            <v>1972</v>
          </cell>
          <cell r="G58" t="str">
            <v>акяб</v>
          </cell>
          <cell r="H58">
            <v>0.45</v>
          </cell>
          <cell r="I58">
            <v>50</v>
          </cell>
          <cell r="J58">
            <v>8041</v>
          </cell>
          <cell r="K58">
            <v>-40</v>
          </cell>
          <cell r="L58">
            <v>1300</v>
          </cell>
          <cell r="M58">
            <v>1000</v>
          </cell>
          <cell r="N58">
            <v>1100</v>
          </cell>
          <cell r="T58">
            <v>800</v>
          </cell>
          <cell r="W58">
            <v>882.2</v>
          </cell>
          <cell r="X58">
            <v>800</v>
          </cell>
          <cell r="Y58">
            <v>6.9961459986397641</v>
          </cell>
          <cell r="Z58">
            <v>2.235320788936749</v>
          </cell>
          <cell r="AD58">
            <v>3590</v>
          </cell>
          <cell r="AE58">
            <v>676.8</v>
          </cell>
          <cell r="AF58">
            <v>620</v>
          </cell>
          <cell r="AG58">
            <v>756.4</v>
          </cell>
          <cell r="AH58">
            <v>1341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1082</v>
          </cell>
          <cell r="D59">
            <v>992</v>
          </cell>
          <cell r="E59">
            <v>1467</v>
          </cell>
          <cell r="F59">
            <v>569</v>
          </cell>
          <cell r="G59">
            <v>0</v>
          </cell>
          <cell r="H59">
            <v>0.45</v>
          </cell>
          <cell r="I59">
            <v>50</v>
          </cell>
          <cell r="J59">
            <v>1480</v>
          </cell>
          <cell r="K59">
            <v>-13</v>
          </cell>
          <cell r="L59">
            <v>400</v>
          </cell>
          <cell r="M59">
            <v>300</v>
          </cell>
          <cell r="N59">
            <v>350</v>
          </cell>
          <cell r="W59">
            <v>293.39999999999998</v>
          </cell>
          <cell r="X59">
            <v>300</v>
          </cell>
          <cell r="Y59">
            <v>6.540558963871848</v>
          </cell>
          <cell r="Z59">
            <v>1.9393319700068168</v>
          </cell>
          <cell r="AD59">
            <v>0</v>
          </cell>
          <cell r="AE59">
            <v>289.8</v>
          </cell>
          <cell r="AF59">
            <v>204</v>
          </cell>
          <cell r="AG59">
            <v>236.4</v>
          </cell>
          <cell r="AH59">
            <v>444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448</v>
          </cell>
          <cell r="D60">
            <v>3883</v>
          </cell>
          <cell r="E60">
            <v>400</v>
          </cell>
          <cell r="F60">
            <v>55</v>
          </cell>
          <cell r="G60">
            <v>0</v>
          </cell>
          <cell r="H60">
            <v>0.4</v>
          </cell>
          <cell r="I60">
            <v>40</v>
          </cell>
          <cell r="J60">
            <v>454</v>
          </cell>
          <cell r="K60">
            <v>-54</v>
          </cell>
          <cell r="L60">
            <v>90</v>
          </cell>
          <cell r="M60">
            <v>50</v>
          </cell>
          <cell r="N60">
            <v>70</v>
          </cell>
          <cell r="W60">
            <v>80</v>
          </cell>
          <cell r="X60">
            <v>90</v>
          </cell>
          <cell r="Y60">
            <v>4.4375</v>
          </cell>
          <cell r="Z60">
            <v>0.6875</v>
          </cell>
          <cell r="AD60">
            <v>0</v>
          </cell>
          <cell r="AE60">
            <v>111</v>
          </cell>
          <cell r="AF60">
            <v>83.2</v>
          </cell>
          <cell r="AG60">
            <v>73.599999999999994</v>
          </cell>
          <cell r="AH60">
            <v>97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348</v>
          </cell>
          <cell r="D61">
            <v>2984</v>
          </cell>
          <cell r="E61">
            <v>376</v>
          </cell>
          <cell r="F61">
            <v>356</v>
          </cell>
          <cell r="G61">
            <v>0</v>
          </cell>
          <cell r="H61">
            <v>0.4</v>
          </cell>
          <cell r="I61">
            <v>40</v>
          </cell>
          <cell r="J61">
            <v>407</v>
          </cell>
          <cell r="K61">
            <v>-31</v>
          </cell>
          <cell r="L61">
            <v>90</v>
          </cell>
          <cell r="M61">
            <v>60</v>
          </cell>
          <cell r="N61">
            <v>70</v>
          </cell>
          <cell r="W61">
            <v>75.2</v>
          </cell>
          <cell r="Y61">
            <v>7.6595744680851059</v>
          </cell>
          <cell r="Z61">
            <v>4.7340425531914896</v>
          </cell>
          <cell r="AD61">
            <v>0</v>
          </cell>
          <cell r="AE61">
            <v>94</v>
          </cell>
          <cell r="AF61">
            <v>69.2</v>
          </cell>
          <cell r="AG61">
            <v>73</v>
          </cell>
          <cell r="AH61">
            <v>104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913.36699999999996</v>
          </cell>
          <cell r="D62">
            <v>1325.165</v>
          </cell>
          <cell r="E62">
            <v>1837</v>
          </cell>
          <cell r="F62">
            <v>604</v>
          </cell>
          <cell r="G62" t="str">
            <v>ак апр</v>
          </cell>
          <cell r="H62">
            <v>1</v>
          </cell>
          <cell r="I62">
            <v>50</v>
          </cell>
          <cell r="J62">
            <v>1418.3879999999999</v>
          </cell>
          <cell r="K62">
            <v>418.61200000000008</v>
          </cell>
          <cell r="L62">
            <v>350</v>
          </cell>
          <cell r="M62">
            <v>350</v>
          </cell>
          <cell r="N62">
            <v>300</v>
          </cell>
          <cell r="W62">
            <v>367.4</v>
          </cell>
          <cell r="X62">
            <v>500</v>
          </cell>
          <cell r="Y62">
            <v>5.7267283614589006</v>
          </cell>
          <cell r="Z62">
            <v>1.6439847577572129</v>
          </cell>
          <cell r="AD62">
            <v>0</v>
          </cell>
          <cell r="AE62">
            <v>233</v>
          </cell>
          <cell r="AF62">
            <v>264</v>
          </cell>
          <cell r="AG62">
            <v>265.8</v>
          </cell>
          <cell r="AH62">
            <v>529.827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1642</v>
          </cell>
          <cell r="D63">
            <v>7</v>
          </cell>
          <cell r="E63">
            <v>269</v>
          </cell>
          <cell r="F63">
            <v>1375</v>
          </cell>
          <cell r="G63">
            <v>0</v>
          </cell>
          <cell r="H63">
            <v>0.1</v>
          </cell>
          <cell r="I63">
            <v>730</v>
          </cell>
          <cell r="J63">
            <v>275</v>
          </cell>
          <cell r="K63">
            <v>-6</v>
          </cell>
          <cell r="L63">
            <v>0</v>
          </cell>
          <cell r="M63">
            <v>0</v>
          </cell>
          <cell r="N63">
            <v>0</v>
          </cell>
          <cell r="W63">
            <v>53.8</v>
          </cell>
          <cell r="Y63">
            <v>25.557620817843869</v>
          </cell>
          <cell r="Z63">
            <v>25.557620817843869</v>
          </cell>
          <cell r="AD63">
            <v>0</v>
          </cell>
          <cell r="AE63">
            <v>91.4</v>
          </cell>
          <cell r="AF63">
            <v>50.6</v>
          </cell>
          <cell r="AG63">
            <v>51.6</v>
          </cell>
          <cell r="AH63">
            <v>58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274.09500000000003</v>
          </cell>
          <cell r="D64">
            <v>165.893</v>
          </cell>
          <cell r="E64">
            <v>314.98700000000002</v>
          </cell>
          <cell r="F64">
            <v>118.17</v>
          </cell>
          <cell r="G64">
            <v>0</v>
          </cell>
          <cell r="H64">
            <v>1</v>
          </cell>
          <cell r="I64">
            <v>50</v>
          </cell>
          <cell r="J64">
            <v>311.488</v>
          </cell>
          <cell r="K64">
            <v>3.4990000000000236</v>
          </cell>
          <cell r="L64">
            <v>130</v>
          </cell>
          <cell r="M64">
            <v>40</v>
          </cell>
          <cell r="N64">
            <v>50</v>
          </cell>
          <cell r="W64">
            <v>62.997400000000006</v>
          </cell>
          <cell r="X64">
            <v>50</v>
          </cell>
          <cell r="Y64">
            <v>6.1616828631022864</v>
          </cell>
          <cell r="Z64">
            <v>1.8757916993399726</v>
          </cell>
          <cell r="AD64">
            <v>0</v>
          </cell>
          <cell r="AE64">
            <v>54.456800000000001</v>
          </cell>
          <cell r="AF64">
            <v>44.238600000000005</v>
          </cell>
          <cell r="AG64">
            <v>49.528399999999998</v>
          </cell>
          <cell r="AH64">
            <v>110.297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1882</v>
          </cell>
          <cell r="D65">
            <v>3057</v>
          </cell>
          <cell r="E65">
            <v>3488</v>
          </cell>
          <cell r="F65">
            <v>1393</v>
          </cell>
          <cell r="G65">
            <v>0</v>
          </cell>
          <cell r="H65">
            <v>0.4</v>
          </cell>
          <cell r="I65">
            <v>40</v>
          </cell>
          <cell r="J65">
            <v>3528</v>
          </cell>
          <cell r="K65">
            <v>-40</v>
          </cell>
          <cell r="L65">
            <v>400</v>
          </cell>
          <cell r="M65">
            <v>400</v>
          </cell>
          <cell r="N65">
            <v>600</v>
          </cell>
          <cell r="T65">
            <v>846</v>
          </cell>
          <cell r="W65">
            <v>482.8</v>
          </cell>
          <cell r="X65">
            <v>300</v>
          </cell>
          <cell r="Y65">
            <v>6.406379453189726</v>
          </cell>
          <cell r="Z65">
            <v>2.8852526926263464</v>
          </cell>
          <cell r="AD65">
            <v>1074</v>
          </cell>
          <cell r="AE65">
            <v>464.8</v>
          </cell>
          <cell r="AF65">
            <v>476.2</v>
          </cell>
          <cell r="AG65">
            <v>457.8</v>
          </cell>
          <cell r="AH65">
            <v>603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1875</v>
          </cell>
          <cell r="D66">
            <v>1353</v>
          </cell>
          <cell r="E66">
            <v>2110</v>
          </cell>
          <cell r="F66">
            <v>1034</v>
          </cell>
          <cell r="G66">
            <v>0</v>
          </cell>
          <cell r="H66">
            <v>0.4</v>
          </cell>
          <cell r="I66">
            <v>40</v>
          </cell>
          <cell r="J66">
            <v>2166</v>
          </cell>
          <cell r="K66">
            <v>-56</v>
          </cell>
          <cell r="L66">
            <v>500</v>
          </cell>
          <cell r="M66">
            <v>150</v>
          </cell>
          <cell r="N66">
            <v>500</v>
          </cell>
          <cell r="W66">
            <v>422</v>
          </cell>
          <cell r="X66">
            <v>400</v>
          </cell>
          <cell r="Y66">
            <v>6.1232227488151656</v>
          </cell>
          <cell r="Z66">
            <v>2.4502369668246446</v>
          </cell>
          <cell r="AD66">
            <v>0</v>
          </cell>
          <cell r="AE66">
            <v>423.8</v>
          </cell>
          <cell r="AF66">
            <v>394.4</v>
          </cell>
          <cell r="AG66">
            <v>385.2</v>
          </cell>
          <cell r="AH66">
            <v>587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389.11399999999998</v>
          </cell>
          <cell r="D67">
            <v>349.005</v>
          </cell>
          <cell r="E67">
            <v>518.904</v>
          </cell>
          <cell r="F67">
            <v>188.20599999999999</v>
          </cell>
          <cell r="G67" t="str">
            <v>ябл</v>
          </cell>
          <cell r="H67">
            <v>1</v>
          </cell>
          <cell r="I67">
            <v>40</v>
          </cell>
          <cell r="J67">
            <v>523.11500000000001</v>
          </cell>
          <cell r="K67">
            <v>-4.2110000000000127</v>
          </cell>
          <cell r="L67">
            <v>180</v>
          </cell>
          <cell r="M67">
            <v>90</v>
          </cell>
          <cell r="N67">
            <v>110</v>
          </cell>
          <cell r="W67">
            <v>103.7808</v>
          </cell>
          <cell r="X67">
            <v>80</v>
          </cell>
          <cell r="Y67">
            <v>6.2459144658742272</v>
          </cell>
          <cell r="Z67">
            <v>1.8134953671584724</v>
          </cell>
          <cell r="AD67">
            <v>0</v>
          </cell>
          <cell r="AE67">
            <v>98.272000000000006</v>
          </cell>
          <cell r="AF67">
            <v>79.919600000000003</v>
          </cell>
          <cell r="AG67">
            <v>84.443600000000004</v>
          </cell>
          <cell r="AH67">
            <v>142.09899999999999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298.738</v>
          </cell>
          <cell r="D68">
            <v>245.01900000000001</v>
          </cell>
          <cell r="E68">
            <v>440.96499999999997</v>
          </cell>
          <cell r="F68">
            <v>91.385999999999996</v>
          </cell>
          <cell r="G68">
            <v>0</v>
          </cell>
          <cell r="H68">
            <v>1</v>
          </cell>
          <cell r="I68">
            <v>40</v>
          </cell>
          <cell r="J68">
            <v>445.33</v>
          </cell>
          <cell r="K68">
            <v>-4.3650000000000091</v>
          </cell>
          <cell r="L68">
            <v>90</v>
          </cell>
          <cell r="M68">
            <v>80</v>
          </cell>
          <cell r="N68">
            <v>60</v>
          </cell>
          <cell r="W68">
            <v>88.192999999999998</v>
          </cell>
          <cell r="X68">
            <v>70</v>
          </cell>
          <cell r="Y68">
            <v>4.4378352023403211</v>
          </cell>
          <cell r="Z68">
            <v>1.0362046874468496</v>
          </cell>
          <cell r="AD68">
            <v>0</v>
          </cell>
          <cell r="AE68">
            <v>78.049400000000006</v>
          </cell>
          <cell r="AF68">
            <v>55.965800000000002</v>
          </cell>
          <cell r="AG68">
            <v>58.438199999999995</v>
          </cell>
          <cell r="AH68">
            <v>127.94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390.89499999999998</v>
          </cell>
          <cell r="D69">
            <v>837.125</v>
          </cell>
          <cell r="E69">
            <v>884.32100000000003</v>
          </cell>
          <cell r="F69">
            <v>328.10500000000002</v>
          </cell>
          <cell r="G69" t="str">
            <v>ябл</v>
          </cell>
          <cell r="H69">
            <v>1</v>
          </cell>
          <cell r="I69">
            <v>40</v>
          </cell>
          <cell r="J69">
            <v>883.72799999999995</v>
          </cell>
          <cell r="K69">
            <v>0.59300000000007458</v>
          </cell>
          <cell r="L69">
            <v>350</v>
          </cell>
          <cell r="M69">
            <v>180</v>
          </cell>
          <cell r="N69">
            <v>170</v>
          </cell>
          <cell r="W69">
            <v>176.86420000000001</v>
          </cell>
          <cell r="X69">
            <v>120</v>
          </cell>
          <cell r="Y69">
            <v>6.491449371890976</v>
          </cell>
          <cell r="Z69">
            <v>1.8551238747016072</v>
          </cell>
          <cell r="AD69">
            <v>0</v>
          </cell>
          <cell r="AE69">
            <v>174.8826</v>
          </cell>
          <cell r="AF69">
            <v>136.4742</v>
          </cell>
          <cell r="AG69">
            <v>148.68260000000001</v>
          </cell>
          <cell r="AH69">
            <v>229.05600000000001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354.73500000000001</v>
          </cell>
          <cell r="D70">
            <v>388.21499999999997</v>
          </cell>
          <cell r="E70">
            <v>436.63900000000001</v>
          </cell>
          <cell r="F70">
            <v>297.29399999999998</v>
          </cell>
          <cell r="G70">
            <v>0</v>
          </cell>
          <cell r="H70">
            <v>1</v>
          </cell>
          <cell r="I70">
            <v>40</v>
          </cell>
          <cell r="J70">
            <v>435.50599999999997</v>
          </cell>
          <cell r="K70">
            <v>1.1330000000000382</v>
          </cell>
          <cell r="L70">
            <v>130</v>
          </cell>
          <cell r="M70">
            <v>80</v>
          </cell>
          <cell r="N70">
            <v>80</v>
          </cell>
          <cell r="W70">
            <v>87.327799999999996</v>
          </cell>
          <cell r="X70">
            <v>50</v>
          </cell>
          <cell r="Y70">
            <v>7.2977219167321286</v>
          </cell>
          <cell r="Z70">
            <v>3.4043454661631234</v>
          </cell>
          <cell r="AD70">
            <v>0</v>
          </cell>
          <cell r="AE70">
            <v>93.2714</v>
          </cell>
          <cell r="AF70">
            <v>77.381799999999998</v>
          </cell>
          <cell r="AG70">
            <v>83.201999999999998</v>
          </cell>
          <cell r="AH70">
            <v>128.48599999999999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186</v>
          </cell>
          <cell r="D71">
            <v>32</v>
          </cell>
          <cell r="E71">
            <v>150</v>
          </cell>
          <cell r="F71">
            <v>66</v>
          </cell>
          <cell r="G71" t="str">
            <v>дк</v>
          </cell>
          <cell r="H71">
            <v>0.6</v>
          </cell>
          <cell r="I71">
            <v>60</v>
          </cell>
          <cell r="J71">
            <v>162</v>
          </cell>
          <cell r="K71">
            <v>-12</v>
          </cell>
          <cell r="L71">
            <v>40</v>
          </cell>
          <cell r="M71">
            <v>50</v>
          </cell>
          <cell r="N71">
            <v>30</v>
          </cell>
          <cell r="W71">
            <v>30</v>
          </cell>
          <cell r="X71">
            <v>20</v>
          </cell>
          <cell r="Y71">
            <v>6.8666666666666663</v>
          </cell>
          <cell r="Z71">
            <v>2.2000000000000002</v>
          </cell>
          <cell r="AD71">
            <v>0</v>
          </cell>
          <cell r="AE71">
            <v>31.2</v>
          </cell>
          <cell r="AF71">
            <v>19.399999999999999</v>
          </cell>
          <cell r="AG71">
            <v>26.2</v>
          </cell>
          <cell r="AH71">
            <v>35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278</v>
          </cell>
          <cell r="D72">
            <v>387</v>
          </cell>
          <cell r="E72">
            <v>435</v>
          </cell>
          <cell r="F72">
            <v>222</v>
          </cell>
          <cell r="G72" t="str">
            <v>ябл</v>
          </cell>
          <cell r="H72">
            <v>0.6</v>
          </cell>
          <cell r="I72">
            <v>60</v>
          </cell>
          <cell r="J72">
            <v>461</v>
          </cell>
          <cell r="K72">
            <v>-26</v>
          </cell>
          <cell r="L72">
            <v>130</v>
          </cell>
          <cell r="M72">
            <v>60</v>
          </cell>
          <cell r="N72">
            <v>120</v>
          </cell>
          <cell r="W72">
            <v>87</v>
          </cell>
          <cell r="X72">
            <v>60</v>
          </cell>
          <cell r="Y72">
            <v>6.804597701149425</v>
          </cell>
          <cell r="Z72">
            <v>2.5517241379310347</v>
          </cell>
          <cell r="AD72">
            <v>0</v>
          </cell>
          <cell r="AE72">
            <v>74</v>
          </cell>
          <cell r="AF72">
            <v>68</v>
          </cell>
          <cell r="AG72">
            <v>76.2</v>
          </cell>
          <cell r="AH72">
            <v>149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426</v>
          </cell>
          <cell r="D73">
            <v>815</v>
          </cell>
          <cell r="E73">
            <v>753</v>
          </cell>
          <cell r="F73">
            <v>470</v>
          </cell>
          <cell r="G73" t="str">
            <v>ябл</v>
          </cell>
          <cell r="H73">
            <v>0.6</v>
          </cell>
          <cell r="I73">
            <v>60</v>
          </cell>
          <cell r="J73">
            <v>760</v>
          </cell>
          <cell r="K73">
            <v>-7</v>
          </cell>
          <cell r="L73">
            <v>230</v>
          </cell>
          <cell r="M73">
            <v>120</v>
          </cell>
          <cell r="N73">
            <v>220</v>
          </cell>
          <cell r="W73">
            <v>150.6</v>
          </cell>
          <cell r="Y73">
            <v>6.905710491367862</v>
          </cell>
          <cell r="Z73">
            <v>3.1208499335989379</v>
          </cell>
          <cell r="AD73">
            <v>0</v>
          </cell>
          <cell r="AE73">
            <v>176.2</v>
          </cell>
          <cell r="AF73">
            <v>115.4</v>
          </cell>
          <cell r="AG73">
            <v>140.4</v>
          </cell>
          <cell r="AH73">
            <v>198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64.263000000000005</v>
          </cell>
          <cell r="D74">
            <v>141.82</v>
          </cell>
          <cell r="E74">
            <v>132.614</v>
          </cell>
          <cell r="F74">
            <v>63.975999999999999</v>
          </cell>
          <cell r="G74">
            <v>0</v>
          </cell>
          <cell r="H74">
            <v>1</v>
          </cell>
          <cell r="I74">
            <v>30</v>
          </cell>
          <cell r="J74">
            <v>137.71100000000001</v>
          </cell>
          <cell r="K74">
            <v>-5.0970000000000084</v>
          </cell>
          <cell r="L74">
            <v>20</v>
          </cell>
          <cell r="M74">
            <v>0</v>
          </cell>
          <cell r="N74">
            <v>20</v>
          </cell>
          <cell r="W74">
            <v>26.5228</v>
          </cell>
          <cell r="X74">
            <v>30</v>
          </cell>
          <cell r="Y74">
            <v>5.0513520442788842</v>
          </cell>
          <cell r="Z74">
            <v>2.4121133515315125</v>
          </cell>
          <cell r="AD74">
            <v>0</v>
          </cell>
          <cell r="AE74">
            <v>27.556999999999999</v>
          </cell>
          <cell r="AF74">
            <v>26.904800000000002</v>
          </cell>
          <cell r="AG74">
            <v>22.277200000000001</v>
          </cell>
          <cell r="AH74">
            <v>45.19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248</v>
          </cell>
          <cell r="D75">
            <v>852</v>
          </cell>
          <cell r="E75">
            <v>614</v>
          </cell>
          <cell r="F75">
            <v>464</v>
          </cell>
          <cell r="G75" t="str">
            <v>ябл,дк</v>
          </cell>
          <cell r="H75">
            <v>0.6</v>
          </cell>
          <cell r="I75">
            <v>60</v>
          </cell>
          <cell r="J75">
            <v>629</v>
          </cell>
          <cell r="K75">
            <v>-15</v>
          </cell>
          <cell r="L75">
            <v>130</v>
          </cell>
          <cell r="M75">
            <v>50</v>
          </cell>
          <cell r="N75">
            <v>120</v>
          </cell>
          <cell r="W75">
            <v>122.8</v>
          </cell>
          <cell r="X75">
            <v>100</v>
          </cell>
          <cell r="Y75">
            <v>7.0358306188925086</v>
          </cell>
          <cell r="Z75">
            <v>3.778501628664495</v>
          </cell>
          <cell r="AD75">
            <v>0</v>
          </cell>
          <cell r="AE75">
            <v>111.8</v>
          </cell>
          <cell r="AF75">
            <v>100.4</v>
          </cell>
          <cell r="AG75">
            <v>108</v>
          </cell>
          <cell r="AH75">
            <v>197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599</v>
          </cell>
          <cell r="D76">
            <v>899</v>
          </cell>
          <cell r="E76">
            <v>942</v>
          </cell>
          <cell r="F76">
            <v>517</v>
          </cell>
          <cell r="G76" t="str">
            <v>ябл,дк</v>
          </cell>
          <cell r="H76">
            <v>0.6</v>
          </cell>
          <cell r="I76">
            <v>60</v>
          </cell>
          <cell r="J76">
            <v>973</v>
          </cell>
          <cell r="K76">
            <v>-31</v>
          </cell>
          <cell r="L76">
            <v>180</v>
          </cell>
          <cell r="M76">
            <v>120</v>
          </cell>
          <cell r="N76">
            <v>230</v>
          </cell>
          <cell r="W76">
            <v>188.4</v>
          </cell>
          <cell r="X76">
            <v>150</v>
          </cell>
          <cell r="Y76">
            <v>6.3535031847133752</v>
          </cell>
          <cell r="Z76">
            <v>2.7441613588110401</v>
          </cell>
          <cell r="AD76">
            <v>0</v>
          </cell>
          <cell r="AE76">
            <v>197.2</v>
          </cell>
          <cell r="AF76">
            <v>146.19999999999999</v>
          </cell>
          <cell r="AG76">
            <v>155</v>
          </cell>
          <cell r="AH76">
            <v>220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183</v>
          </cell>
          <cell r="D77">
            <v>760</v>
          </cell>
          <cell r="E77">
            <v>478</v>
          </cell>
          <cell r="F77">
            <v>443</v>
          </cell>
          <cell r="G77">
            <v>0</v>
          </cell>
          <cell r="H77">
            <v>0.4</v>
          </cell>
          <cell r="I77" t="e">
            <v>#N/A</v>
          </cell>
          <cell r="J77">
            <v>515</v>
          </cell>
          <cell r="K77">
            <v>-37</v>
          </cell>
          <cell r="L77">
            <v>130</v>
          </cell>
          <cell r="M77">
            <v>150</v>
          </cell>
          <cell r="N77">
            <v>100</v>
          </cell>
          <cell r="W77">
            <v>95.6</v>
          </cell>
          <cell r="Y77">
            <v>8.6087866108786617</v>
          </cell>
          <cell r="Z77">
            <v>4.6338912133891217</v>
          </cell>
          <cell r="AD77">
            <v>0</v>
          </cell>
          <cell r="AE77">
            <v>114</v>
          </cell>
          <cell r="AF77">
            <v>97.8</v>
          </cell>
          <cell r="AG77">
            <v>104.8</v>
          </cell>
          <cell r="AH77">
            <v>131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627</v>
          </cell>
          <cell r="D78">
            <v>253</v>
          </cell>
          <cell r="E78">
            <v>520</v>
          </cell>
          <cell r="F78">
            <v>347</v>
          </cell>
          <cell r="G78">
            <v>0</v>
          </cell>
          <cell r="H78">
            <v>0.33</v>
          </cell>
          <cell r="I78">
            <v>60</v>
          </cell>
          <cell r="J78">
            <v>556</v>
          </cell>
          <cell r="K78">
            <v>-36</v>
          </cell>
          <cell r="L78">
            <v>30</v>
          </cell>
          <cell r="M78">
            <v>150</v>
          </cell>
          <cell r="N78">
            <v>100</v>
          </cell>
          <cell r="W78">
            <v>104</v>
          </cell>
          <cell r="X78">
            <v>100</v>
          </cell>
          <cell r="Y78">
            <v>6.990384615384615</v>
          </cell>
          <cell r="Z78">
            <v>3.3365384615384617</v>
          </cell>
          <cell r="AD78">
            <v>0</v>
          </cell>
          <cell r="AE78">
            <v>125.6</v>
          </cell>
          <cell r="AF78">
            <v>114.6</v>
          </cell>
          <cell r="AG78">
            <v>100.6</v>
          </cell>
          <cell r="AH78">
            <v>130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338</v>
          </cell>
          <cell r="D79">
            <v>360</v>
          </cell>
          <cell r="E79">
            <v>420</v>
          </cell>
          <cell r="F79">
            <v>274</v>
          </cell>
          <cell r="G79">
            <v>0</v>
          </cell>
          <cell r="H79">
            <v>0.35</v>
          </cell>
          <cell r="I79" t="e">
            <v>#N/A</v>
          </cell>
          <cell r="J79">
            <v>436</v>
          </cell>
          <cell r="K79">
            <v>-16</v>
          </cell>
          <cell r="L79">
            <v>150</v>
          </cell>
          <cell r="M79">
            <v>100</v>
          </cell>
          <cell r="N79">
            <v>120</v>
          </cell>
          <cell r="W79">
            <v>84</v>
          </cell>
          <cell r="Y79">
            <v>7.666666666666667</v>
          </cell>
          <cell r="Z79">
            <v>3.2619047619047619</v>
          </cell>
          <cell r="AD79">
            <v>0</v>
          </cell>
          <cell r="AE79">
            <v>77.2</v>
          </cell>
          <cell r="AF79">
            <v>84.8</v>
          </cell>
          <cell r="AG79">
            <v>80</v>
          </cell>
          <cell r="AH79">
            <v>77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171</v>
          </cell>
          <cell r="D80">
            <v>130</v>
          </cell>
          <cell r="E80">
            <v>275</v>
          </cell>
          <cell r="F80">
            <v>23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290</v>
          </cell>
          <cell r="K80">
            <v>-15</v>
          </cell>
          <cell r="L80">
            <v>30</v>
          </cell>
          <cell r="M80">
            <v>90</v>
          </cell>
          <cell r="N80">
            <v>100</v>
          </cell>
          <cell r="W80">
            <v>55</v>
          </cell>
          <cell r="X80">
            <v>50</v>
          </cell>
          <cell r="Y80">
            <v>5.3272727272727272</v>
          </cell>
          <cell r="Z80">
            <v>0.41818181818181815</v>
          </cell>
          <cell r="AD80">
            <v>0</v>
          </cell>
          <cell r="AE80">
            <v>42.6</v>
          </cell>
          <cell r="AF80">
            <v>38.799999999999997</v>
          </cell>
          <cell r="AG80">
            <v>44</v>
          </cell>
          <cell r="AH80">
            <v>27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2680</v>
          </cell>
          <cell r="D81">
            <v>3979</v>
          </cell>
          <cell r="E81">
            <v>4968</v>
          </cell>
          <cell r="F81">
            <v>1558</v>
          </cell>
          <cell r="G81">
            <v>0</v>
          </cell>
          <cell r="H81">
            <v>0.35</v>
          </cell>
          <cell r="I81">
            <v>40</v>
          </cell>
          <cell r="J81">
            <v>5113</v>
          </cell>
          <cell r="K81">
            <v>-145</v>
          </cell>
          <cell r="L81">
            <v>600</v>
          </cell>
          <cell r="M81">
            <v>600</v>
          </cell>
          <cell r="N81">
            <v>600</v>
          </cell>
          <cell r="T81">
            <v>12</v>
          </cell>
          <cell r="W81">
            <v>654</v>
          </cell>
          <cell r="X81">
            <v>600</v>
          </cell>
          <cell r="Y81">
            <v>6.0519877675840981</v>
          </cell>
          <cell r="Z81">
            <v>2.382262996941896</v>
          </cell>
          <cell r="AD81">
            <v>1698</v>
          </cell>
          <cell r="AE81">
            <v>820.6</v>
          </cell>
          <cell r="AF81">
            <v>593.4</v>
          </cell>
          <cell r="AG81">
            <v>600.4</v>
          </cell>
          <cell r="AH81">
            <v>848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4587</v>
          </cell>
          <cell r="D82">
            <v>14382</v>
          </cell>
          <cell r="E82">
            <v>16352</v>
          </cell>
          <cell r="F82">
            <v>2484</v>
          </cell>
          <cell r="G82">
            <v>0</v>
          </cell>
          <cell r="H82">
            <v>0.35</v>
          </cell>
          <cell r="I82">
            <v>45</v>
          </cell>
          <cell r="J82">
            <v>16434</v>
          </cell>
          <cell r="K82">
            <v>-82</v>
          </cell>
          <cell r="L82">
            <v>1700</v>
          </cell>
          <cell r="M82">
            <v>1700</v>
          </cell>
          <cell r="N82">
            <v>1500</v>
          </cell>
          <cell r="T82">
            <v>2400</v>
          </cell>
          <cell r="W82">
            <v>1612</v>
          </cell>
          <cell r="X82">
            <v>1700</v>
          </cell>
          <cell r="Y82">
            <v>5.6352357320099253</v>
          </cell>
          <cell r="Z82">
            <v>1.5409429280397022</v>
          </cell>
          <cell r="AD82">
            <v>8292</v>
          </cell>
          <cell r="AE82">
            <v>1241.8</v>
          </cell>
          <cell r="AF82">
            <v>1201.4000000000001</v>
          </cell>
          <cell r="AG82">
            <v>1329.2</v>
          </cell>
          <cell r="AH82">
            <v>2293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64</v>
          </cell>
          <cell r="D83">
            <v>116</v>
          </cell>
          <cell r="E83">
            <v>20</v>
          </cell>
          <cell r="F83">
            <v>153</v>
          </cell>
          <cell r="G83">
            <v>0</v>
          </cell>
          <cell r="H83">
            <v>0.11</v>
          </cell>
          <cell r="I83" t="e">
            <v>#N/A</v>
          </cell>
          <cell r="J83">
            <v>33</v>
          </cell>
          <cell r="K83">
            <v>-13</v>
          </cell>
          <cell r="L83">
            <v>0</v>
          </cell>
          <cell r="M83">
            <v>0</v>
          </cell>
          <cell r="N83">
            <v>0</v>
          </cell>
          <cell r="W83">
            <v>4</v>
          </cell>
          <cell r="Y83">
            <v>38.25</v>
          </cell>
          <cell r="Z83">
            <v>38.25</v>
          </cell>
          <cell r="AD83">
            <v>0</v>
          </cell>
          <cell r="AE83">
            <v>3.2</v>
          </cell>
          <cell r="AF83">
            <v>5.4</v>
          </cell>
          <cell r="AG83">
            <v>5.6</v>
          </cell>
          <cell r="AH83">
            <v>5</v>
          </cell>
          <cell r="AI83" t="str">
            <v>Паша пз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116</v>
          </cell>
          <cell r="D84">
            <v>30</v>
          </cell>
          <cell r="E84">
            <v>11</v>
          </cell>
          <cell r="G84">
            <v>0</v>
          </cell>
          <cell r="H84">
            <v>0.06</v>
          </cell>
          <cell r="I84" t="e">
            <v>#N/A</v>
          </cell>
          <cell r="J84">
            <v>89</v>
          </cell>
          <cell r="K84">
            <v>-78</v>
          </cell>
          <cell r="L84">
            <v>20</v>
          </cell>
          <cell r="M84">
            <v>30</v>
          </cell>
          <cell r="N84">
            <v>20</v>
          </cell>
          <cell r="W84">
            <v>2.2000000000000002</v>
          </cell>
          <cell r="Y84">
            <v>31.818181818181817</v>
          </cell>
          <cell r="Z84">
            <v>0</v>
          </cell>
          <cell r="AD84">
            <v>0</v>
          </cell>
          <cell r="AE84">
            <v>0</v>
          </cell>
          <cell r="AF84">
            <v>11.2</v>
          </cell>
          <cell r="AG84">
            <v>12</v>
          </cell>
          <cell r="AH84">
            <v>-1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D85">
            <v>50</v>
          </cell>
          <cell r="E85">
            <v>24</v>
          </cell>
          <cell r="F85">
            <v>20</v>
          </cell>
          <cell r="G85">
            <v>0</v>
          </cell>
          <cell r="H85">
            <v>0.06</v>
          </cell>
          <cell r="I85" t="e">
            <v>#N/A</v>
          </cell>
          <cell r="J85">
            <v>147</v>
          </cell>
          <cell r="K85">
            <v>-123</v>
          </cell>
          <cell r="L85">
            <v>0</v>
          </cell>
          <cell r="M85">
            <v>20</v>
          </cell>
          <cell r="N85">
            <v>0</v>
          </cell>
          <cell r="W85">
            <v>4.8</v>
          </cell>
          <cell r="Y85">
            <v>8.3333333333333339</v>
          </cell>
          <cell r="Z85">
            <v>4.166666666666667</v>
          </cell>
          <cell r="AD85">
            <v>0</v>
          </cell>
          <cell r="AE85">
            <v>4</v>
          </cell>
          <cell r="AF85">
            <v>11</v>
          </cell>
          <cell r="AG85">
            <v>2</v>
          </cell>
          <cell r="AH85">
            <v>2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32</v>
          </cell>
          <cell r="D86">
            <v>101</v>
          </cell>
          <cell r="E86">
            <v>62</v>
          </cell>
          <cell r="F86">
            <v>35</v>
          </cell>
          <cell r="G86">
            <v>0</v>
          </cell>
          <cell r="H86">
            <v>0.15</v>
          </cell>
          <cell r="I86" t="e">
            <v>#N/A</v>
          </cell>
          <cell r="J86">
            <v>101</v>
          </cell>
          <cell r="K86">
            <v>-39</v>
          </cell>
          <cell r="L86">
            <v>0</v>
          </cell>
          <cell r="M86">
            <v>20</v>
          </cell>
          <cell r="N86">
            <v>0</v>
          </cell>
          <cell r="W86">
            <v>12.4</v>
          </cell>
          <cell r="X86">
            <v>20</v>
          </cell>
          <cell r="Y86">
            <v>6.0483870967741931</v>
          </cell>
          <cell r="Z86">
            <v>2.82258064516129</v>
          </cell>
          <cell r="AD86">
            <v>0</v>
          </cell>
          <cell r="AE86">
            <v>0</v>
          </cell>
          <cell r="AF86">
            <v>7</v>
          </cell>
          <cell r="AG86">
            <v>7</v>
          </cell>
          <cell r="AH86">
            <v>21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445</v>
          </cell>
          <cell r="D87">
            <v>963</v>
          </cell>
          <cell r="E87">
            <v>1008</v>
          </cell>
          <cell r="F87">
            <v>373</v>
          </cell>
          <cell r="G87">
            <v>0</v>
          </cell>
          <cell r="H87">
            <v>0.4</v>
          </cell>
          <cell r="I87" t="e">
            <v>#N/A</v>
          </cell>
          <cell r="J87">
            <v>1034</v>
          </cell>
          <cell r="K87">
            <v>-26</v>
          </cell>
          <cell r="L87">
            <v>200</v>
          </cell>
          <cell r="M87">
            <v>270</v>
          </cell>
          <cell r="N87">
            <v>250</v>
          </cell>
          <cell r="W87">
            <v>201.6</v>
          </cell>
          <cell r="X87">
            <v>150</v>
          </cell>
          <cell r="Y87">
            <v>6.1656746031746037</v>
          </cell>
          <cell r="Z87">
            <v>1.8501984126984128</v>
          </cell>
          <cell r="AD87">
            <v>0</v>
          </cell>
          <cell r="AE87">
            <v>92.2</v>
          </cell>
          <cell r="AF87">
            <v>137.6</v>
          </cell>
          <cell r="AG87">
            <v>156.4</v>
          </cell>
          <cell r="AH87">
            <v>230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247.36799999999999</v>
          </cell>
          <cell r="D88">
            <v>115.636</v>
          </cell>
          <cell r="E88">
            <v>294.35599999999999</v>
          </cell>
          <cell r="F88">
            <v>23.667999999999999</v>
          </cell>
          <cell r="G88" t="str">
            <v>н</v>
          </cell>
          <cell r="H88">
            <v>1</v>
          </cell>
          <cell r="I88" t="e">
            <v>#N/A</v>
          </cell>
          <cell r="J88">
            <v>332.45800000000003</v>
          </cell>
          <cell r="K88">
            <v>-38.102000000000032</v>
          </cell>
          <cell r="L88">
            <v>50</v>
          </cell>
          <cell r="M88">
            <v>30</v>
          </cell>
          <cell r="N88">
            <v>30</v>
          </cell>
          <cell r="W88">
            <v>58.871200000000002</v>
          </cell>
          <cell r="X88">
            <v>50</v>
          </cell>
          <cell r="Y88">
            <v>3.119827691638696</v>
          </cell>
          <cell r="Z88">
            <v>0.40203019473019064</v>
          </cell>
          <cell r="AD88">
            <v>0</v>
          </cell>
          <cell r="AE88">
            <v>41.977999999999994</v>
          </cell>
          <cell r="AF88">
            <v>47.464999999999996</v>
          </cell>
          <cell r="AG88">
            <v>40.229599999999998</v>
          </cell>
          <cell r="AH88">
            <v>158.05600000000001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19.867000000000001</v>
          </cell>
          <cell r="D89">
            <v>23.254000000000001</v>
          </cell>
          <cell r="E89">
            <v>15.95</v>
          </cell>
          <cell r="F89">
            <v>17.169</v>
          </cell>
          <cell r="G89">
            <v>0</v>
          </cell>
          <cell r="H89">
            <v>1</v>
          </cell>
          <cell r="I89" t="e">
            <v>#N/A</v>
          </cell>
          <cell r="J89">
            <v>16.45</v>
          </cell>
          <cell r="K89">
            <v>-0.5</v>
          </cell>
          <cell r="L89">
            <v>0</v>
          </cell>
          <cell r="M89">
            <v>10</v>
          </cell>
          <cell r="N89">
            <v>0</v>
          </cell>
          <cell r="W89">
            <v>3.19</v>
          </cell>
          <cell r="Y89">
            <v>8.5169278996865199</v>
          </cell>
          <cell r="Z89">
            <v>5.3821316614420063</v>
          </cell>
          <cell r="AD89">
            <v>0</v>
          </cell>
          <cell r="AE89">
            <v>5.2124000000000006</v>
          </cell>
          <cell r="AF89">
            <v>4.3452000000000002</v>
          </cell>
          <cell r="AG89">
            <v>3.4799999999999995</v>
          </cell>
          <cell r="AH89">
            <v>4.3499999999999996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181</v>
          </cell>
          <cell r="D90">
            <v>390</v>
          </cell>
          <cell r="E90">
            <v>323</v>
          </cell>
          <cell r="F90">
            <v>242</v>
          </cell>
          <cell r="G90">
            <v>0</v>
          </cell>
          <cell r="H90">
            <v>0.4</v>
          </cell>
          <cell r="I90" t="e">
            <v>#N/A</v>
          </cell>
          <cell r="J90">
            <v>329</v>
          </cell>
          <cell r="K90">
            <v>-6</v>
          </cell>
          <cell r="L90">
            <v>0</v>
          </cell>
          <cell r="M90">
            <v>0</v>
          </cell>
          <cell r="N90">
            <v>0</v>
          </cell>
          <cell r="W90">
            <v>64.599999999999994</v>
          </cell>
          <cell r="X90">
            <v>70</v>
          </cell>
          <cell r="Y90">
            <v>4.8297213622291029</v>
          </cell>
          <cell r="Z90">
            <v>3.7461300309597525</v>
          </cell>
          <cell r="AD90">
            <v>0</v>
          </cell>
          <cell r="AE90">
            <v>57.6</v>
          </cell>
          <cell r="AF90">
            <v>62.8</v>
          </cell>
          <cell r="AG90">
            <v>40</v>
          </cell>
          <cell r="AH90">
            <v>87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191.524</v>
          </cell>
          <cell r="D91">
            <v>10.15</v>
          </cell>
          <cell r="E91">
            <v>78.341999999999999</v>
          </cell>
          <cell r="F91">
            <v>120.432</v>
          </cell>
          <cell r="G91">
            <v>0</v>
          </cell>
          <cell r="H91">
            <v>1</v>
          </cell>
          <cell r="I91" t="e">
            <v>#N/A</v>
          </cell>
          <cell r="J91">
            <v>151.75299999999999</v>
          </cell>
          <cell r="K91">
            <v>-73.410999999999987</v>
          </cell>
          <cell r="L91">
            <v>0</v>
          </cell>
          <cell r="M91">
            <v>10</v>
          </cell>
          <cell r="N91">
            <v>0</v>
          </cell>
          <cell r="W91">
            <v>15.6684</v>
          </cell>
          <cell r="Y91">
            <v>8.3245257971458493</v>
          </cell>
          <cell r="Z91">
            <v>7.6862985371831201</v>
          </cell>
          <cell r="AD91">
            <v>0</v>
          </cell>
          <cell r="AE91">
            <v>32.333199999999998</v>
          </cell>
          <cell r="AF91">
            <v>24.320599999999999</v>
          </cell>
          <cell r="AG91">
            <v>18.8474</v>
          </cell>
          <cell r="AH91">
            <v>0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7</v>
          </cell>
          <cell r="D92">
            <v>14</v>
          </cell>
          <cell r="E92">
            <v>9</v>
          </cell>
          <cell r="F92">
            <v>12</v>
          </cell>
          <cell r="G92" t="str">
            <v>н</v>
          </cell>
          <cell r="H92">
            <v>0.4</v>
          </cell>
          <cell r="I92" t="e">
            <v>#N/A</v>
          </cell>
          <cell r="J92">
            <v>11</v>
          </cell>
          <cell r="K92">
            <v>-2</v>
          </cell>
          <cell r="L92">
            <v>0</v>
          </cell>
          <cell r="M92">
            <v>0</v>
          </cell>
          <cell r="N92">
            <v>0</v>
          </cell>
          <cell r="W92">
            <v>1.8</v>
          </cell>
          <cell r="Y92">
            <v>6.6666666666666661</v>
          </cell>
          <cell r="Z92">
            <v>6.6666666666666661</v>
          </cell>
          <cell r="AD92">
            <v>0</v>
          </cell>
          <cell r="AE92">
            <v>2.4</v>
          </cell>
          <cell r="AF92">
            <v>1</v>
          </cell>
          <cell r="AG92">
            <v>1.4</v>
          </cell>
          <cell r="AH92">
            <v>3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103</v>
          </cell>
          <cell r="D93">
            <v>134</v>
          </cell>
          <cell r="E93">
            <v>80</v>
          </cell>
          <cell r="F93">
            <v>68</v>
          </cell>
          <cell r="G93">
            <v>0</v>
          </cell>
          <cell r="H93">
            <v>0.2</v>
          </cell>
          <cell r="I93" t="e">
            <v>#N/A</v>
          </cell>
          <cell r="J93">
            <v>110</v>
          </cell>
          <cell r="K93">
            <v>-30</v>
          </cell>
          <cell r="L93">
            <v>20</v>
          </cell>
          <cell r="M93">
            <v>30</v>
          </cell>
          <cell r="N93">
            <v>20</v>
          </cell>
          <cell r="W93">
            <v>16</v>
          </cell>
          <cell r="Y93">
            <v>8.625</v>
          </cell>
          <cell r="Z93">
            <v>4.25</v>
          </cell>
          <cell r="AD93">
            <v>0</v>
          </cell>
          <cell r="AE93">
            <v>23.8</v>
          </cell>
          <cell r="AF93">
            <v>19.2</v>
          </cell>
          <cell r="AG93">
            <v>17.8</v>
          </cell>
          <cell r="AH93">
            <v>10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113</v>
          </cell>
          <cell r="D94">
            <v>79</v>
          </cell>
          <cell r="E94">
            <v>94</v>
          </cell>
          <cell r="F94">
            <v>48</v>
          </cell>
          <cell r="G94">
            <v>0</v>
          </cell>
          <cell r="H94">
            <v>0.2</v>
          </cell>
          <cell r="I94" t="e">
            <v>#N/A</v>
          </cell>
          <cell r="J94">
            <v>120</v>
          </cell>
          <cell r="K94">
            <v>-26</v>
          </cell>
          <cell r="L94">
            <v>20</v>
          </cell>
          <cell r="M94">
            <v>20</v>
          </cell>
          <cell r="N94">
            <v>20</v>
          </cell>
          <cell r="W94">
            <v>18.8</v>
          </cell>
          <cell r="X94">
            <v>20</v>
          </cell>
          <cell r="Y94">
            <v>6.8085106382978724</v>
          </cell>
          <cell r="Z94">
            <v>2.5531914893617018</v>
          </cell>
          <cell r="AD94">
            <v>0</v>
          </cell>
          <cell r="AE94">
            <v>21.6</v>
          </cell>
          <cell r="AF94">
            <v>18.2</v>
          </cell>
          <cell r="AG94">
            <v>15.6</v>
          </cell>
          <cell r="AH94">
            <v>24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212</v>
          </cell>
          <cell r="D95">
            <v>306</v>
          </cell>
          <cell r="E95">
            <v>155</v>
          </cell>
          <cell r="F95">
            <v>170</v>
          </cell>
          <cell r="G95">
            <v>0</v>
          </cell>
          <cell r="H95">
            <v>0.2</v>
          </cell>
          <cell r="I95" t="e">
            <v>#N/A</v>
          </cell>
          <cell r="J95">
            <v>269</v>
          </cell>
          <cell r="K95">
            <v>-114</v>
          </cell>
          <cell r="L95">
            <v>0</v>
          </cell>
          <cell r="M95">
            <v>20</v>
          </cell>
          <cell r="N95">
            <v>30</v>
          </cell>
          <cell r="W95">
            <v>31</v>
          </cell>
          <cell r="Y95">
            <v>7.096774193548387</v>
          </cell>
          <cell r="Z95">
            <v>5.4838709677419351</v>
          </cell>
          <cell r="AD95">
            <v>0</v>
          </cell>
          <cell r="AE95">
            <v>52.2</v>
          </cell>
          <cell r="AF95">
            <v>33</v>
          </cell>
          <cell r="AG95">
            <v>31.8</v>
          </cell>
          <cell r="AH95">
            <v>24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190</v>
          </cell>
          <cell r="D96">
            <v>410</v>
          </cell>
          <cell r="E96">
            <v>355</v>
          </cell>
          <cell r="F96">
            <v>231</v>
          </cell>
          <cell r="G96">
            <v>0</v>
          </cell>
          <cell r="H96">
            <v>0.3</v>
          </cell>
          <cell r="I96" t="e">
            <v>#N/A</v>
          </cell>
          <cell r="J96">
            <v>367</v>
          </cell>
          <cell r="K96">
            <v>-12</v>
          </cell>
          <cell r="L96">
            <v>30</v>
          </cell>
          <cell r="M96">
            <v>70</v>
          </cell>
          <cell r="N96">
            <v>80</v>
          </cell>
          <cell r="W96">
            <v>71</v>
          </cell>
          <cell r="X96">
            <v>60</v>
          </cell>
          <cell r="Y96">
            <v>6.6338028169014081</v>
          </cell>
          <cell r="Z96">
            <v>3.2535211267605635</v>
          </cell>
          <cell r="AD96">
            <v>0</v>
          </cell>
          <cell r="AE96">
            <v>50.2</v>
          </cell>
          <cell r="AF96">
            <v>62.8</v>
          </cell>
          <cell r="AG96">
            <v>71.400000000000006</v>
          </cell>
          <cell r="AH96">
            <v>101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350.78100000000001</v>
          </cell>
          <cell r="D97">
            <v>169.727</v>
          </cell>
          <cell r="E97">
            <v>409.02600000000001</v>
          </cell>
          <cell r="F97">
            <v>161</v>
          </cell>
          <cell r="G97" t="str">
            <v>рот</v>
          </cell>
          <cell r="H97">
            <v>1</v>
          </cell>
          <cell r="I97" t="e">
            <v>#N/A</v>
          </cell>
          <cell r="J97">
            <v>410.38299999999998</v>
          </cell>
          <cell r="K97">
            <v>-1.3569999999999709</v>
          </cell>
          <cell r="L97">
            <v>150</v>
          </cell>
          <cell r="M97">
            <v>120</v>
          </cell>
          <cell r="N97">
            <v>100</v>
          </cell>
          <cell r="W97">
            <v>81.805199999999999</v>
          </cell>
          <cell r="X97">
            <v>60</v>
          </cell>
          <cell r="Y97">
            <v>7.2244796174326327</v>
          </cell>
          <cell r="Z97">
            <v>1.9680900480654042</v>
          </cell>
          <cell r="AD97">
            <v>0</v>
          </cell>
          <cell r="AE97">
            <v>72.641999999999996</v>
          </cell>
          <cell r="AF97">
            <v>68.959599999999995</v>
          </cell>
          <cell r="AG97">
            <v>71.498999999999995</v>
          </cell>
          <cell r="AH97">
            <v>90.840999999999994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2525.2620000000002</v>
          </cell>
          <cell r="D98">
            <v>3490.1439999999998</v>
          </cell>
          <cell r="E98">
            <v>3516.3629999999998</v>
          </cell>
          <cell r="F98">
            <v>2419.395</v>
          </cell>
          <cell r="G98">
            <v>0</v>
          </cell>
          <cell r="H98">
            <v>1</v>
          </cell>
          <cell r="I98" t="e">
            <v>#N/A</v>
          </cell>
          <cell r="J98">
            <v>3592.5940000000001</v>
          </cell>
          <cell r="K98">
            <v>-76.231000000000222</v>
          </cell>
          <cell r="L98">
            <v>950</v>
          </cell>
          <cell r="M98">
            <v>1000</v>
          </cell>
          <cell r="N98">
            <v>1000</v>
          </cell>
          <cell r="W98">
            <v>703.27260000000001</v>
          </cell>
          <cell r="X98">
            <v>500</v>
          </cell>
          <cell r="Y98">
            <v>8.3458320429375465</v>
          </cell>
          <cell r="Z98">
            <v>3.4401951675637581</v>
          </cell>
          <cell r="AD98">
            <v>0</v>
          </cell>
          <cell r="AE98">
            <v>656.98019999999997</v>
          </cell>
          <cell r="AF98">
            <v>606.52060000000006</v>
          </cell>
          <cell r="AG98">
            <v>638.93860000000006</v>
          </cell>
          <cell r="AH98">
            <v>919.69399999999996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6145.6369999999997</v>
          </cell>
          <cell r="D99">
            <v>7532.1379999999999</v>
          </cell>
          <cell r="E99">
            <v>9245.4959999999992</v>
          </cell>
          <cell r="F99">
            <v>4273.8720000000003</v>
          </cell>
          <cell r="G99">
            <v>0</v>
          </cell>
          <cell r="H99">
            <v>1</v>
          </cell>
          <cell r="I99" t="e">
            <v>#N/A</v>
          </cell>
          <cell r="J99">
            <v>9355.2489999999998</v>
          </cell>
          <cell r="K99">
            <v>-109.75300000000061</v>
          </cell>
          <cell r="L99">
            <v>1600</v>
          </cell>
          <cell r="M99">
            <v>2700</v>
          </cell>
          <cell r="N99">
            <v>3050</v>
          </cell>
          <cell r="W99">
            <v>1849.0991999999999</v>
          </cell>
          <cell r="X99">
            <v>2000</v>
          </cell>
          <cell r="Y99">
            <v>7.3678426771262462</v>
          </cell>
          <cell r="Z99">
            <v>2.3113265096864466</v>
          </cell>
          <cell r="AD99">
            <v>0</v>
          </cell>
          <cell r="AE99">
            <v>1561.9904000000001</v>
          </cell>
          <cell r="AF99">
            <v>1433.4450000000002</v>
          </cell>
          <cell r="AG99">
            <v>1393.7703999999999</v>
          </cell>
          <cell r="AH99">
            <v>2556.0889999999999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2376.049</v>
          </cell>
          <cell r="D100">
            <v>5388.5309999999999</v>
          </cell>
          <cell r="E100">
            <v>4847</v>
          </cell>
          <cell r="F100">
            <v>2844</v>
          </cell>
          <cell r="G100">
            <v>0</v>
          </cell>
          <cell r="H100">
            <v>1</v>
          </cell>
          <cell r="I100" t="e">
            <v>#N/A</v>
          </cell>
          <cell r="J100">
            <v>3764.9470000000001</v>
          </cell>
          <cell r="K100">
            <v>1082.0529999999999</v>
          </cell>
          <cell r="L100">
            <v>1400</v>
          </cell>
          <cell r="M100">
            <v>1200</v>
          </cell>
          <cell r="N100">
            <v>1200</v>
          </cell>
          <cell r="W100">
            <v>969.4</v>
          </cell>
          <cell r="X100">
            <v>1000</v>
          </cell>
          <cell r="Y100">
            <v>7.885289870022695</v>
          </cell>
          <cell r="Z100">
            <v>2.9337734681246133</v>
          </cell>
          <cell r="AD100">
            <v>0</v>
          </cell>
          <cell r="AE100">
            <v>730.6</v>
          </cell>
          <cell r="AF100">
            <v>706</v>
          </cell>
          <cell r="AG100">
            <v>818.2</v>
          </cell>
          <cell r="AH100">
            <v>1009.756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9.4979999999999993</v>
          </cell>
          <cell r="D101">
            <v>10.856999999999999</v>
          </cell>
          <cell r="E101">
            <v>1.3420000000000001</v>
          </cell>
          <cell r="F101">
            <v>19.013000000000002</v>
          </cell>
          <cell r="G101">
            <v>0</v>
          </cell>
          <cell r="H101">
            <v>1</v>
          </cell>
          <cell r="I101" t="e">
            <v>#N/A</v>
          </cell>
          <cell r="J101">
            <v>14.301</v>
          </cell>
          <cell r="K101">
            <v>-12.959</v>
          </cell>
          <cell r="L101">
            <v>0</v>
          </cell>
          <cell r="M101">
            <v>0</v>
          </cell>
          <cell r="N101">
            <v>0</v>
          </cell>
          <cell r="W101">
            <v>0.26840000000000003</v>
          </cell>
          <cell r="Y101">
            <v>70.838301043219076</v>
          </cell>
          <cell r="Z101">
            <v>70.838301043219076</v>
          </cell>
          <cell r="AD101">
            <v>0</v>
          </cell>
          <cell r="AE101">
            <v>2.1472000000000002</v>
          </cell>
          <cell r="AF101">
            <v>2.6756000000000002</v>
          </cell>
          <cell r="AG101">
            <v>1.6161999999999999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4.0039999999999996</v>
          </cell>
          <cell r="D102">
            <v>21.401</v>
          </cell>
          <cell r="E102">
            <v>6.71</v>
          </cell>
          <cell r="F102">
            <v>18.695</v>
          </cell>
          <cell r="G102">
            <v>0</v>
          </cell>
          <cell r="H102">
            <v>1</v>
          </cell>
          <cell r="I102" t="e">
            <v>#N/A</v>
          </cell>
          <cell r="J102">
            <v>6.55</v>
          </cell>
          <cell r="K102">
            <v>0.16000000000000014</v>
          </cell>
          <cell r="L102">
            <v>0</v>
          </cell>
          <cell r="M102">
            <v>0</v>
          </cell>
          <cell r="N102">
            <v>0</v>
          </cell>
          <cell r="W102">
            <v>1.3420000000000001</v>
          </cell>
          <cell r="Y102">
            <v>13.930700447093889</v>
          </cell>
          <cell r="Z102">
            <v>13.930700447093889</v>
          </cell>
          <cell r="AD102">
            <v>0</v>
          </cell>
          <cell r="AE102">
            <v>1.611</v>
          </cell>
          <cell r="AF102">
            <v>2.6797999999999997</v>
          </cell>
          <cell r="AG102">
            <v>1.0756000000000001</v>
          </cell>
          <cell r="AH102">
            <v>5.3680000000000003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187.16200000000001</v>
          </cell>
          <cell r="D103">
            <v>149.38</v>
          </cell>
          <cell r="E103">
            <v>209.035</v>
          </cell>
          <cell r="F103">
            <v>124.239</v>
          </cell>
          <cell r="G103" t="str">
            <v>г</v>
          </cell>
          <cell r="H103">
            <v>1</v>
          </cell>
          <cell r="I103" t="e">
            <v>#N/A</v>
          </cell>
          <cell r="J103">
            <v>208.32499999999999</v>
          </cell>
          <cell r="K103">
            <v>0.71000000000000796</v>
          </cell>
          <cell r="L103">
            <v>80</v>
          </cell>
          <cell r="M103">
            <v>70</v>
          </cell>
          <cell r="N103">
            <v>50</v>
          </cell>
          <cell r="W103">
            <v>41.807000000000002</v>
          </cell>
          <cell r="Y103">
            <v>7.7556150883823287</v>
          </cell>
          <cell r="Z103">
            <v>2.9717272227138993</v>
          </cell>
          <cell r="AD103">
            <v>0</v>
          </cell>
          <cell r="AE103">
            <v>38.247599999999998</v>
          </cell>
          <cell r="AF103">
            <v>32.875399999999999</v>
          </cell>
          <cell r="AG103">
            <v>38.097200000000001</v>
          </cell>
          <cell r="AH103">
            <v>57.19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104</v>
          </cell>
          <cell r="D104">
            <v>232</v>
          </cell>
          <cell r="E104">
            <v>213</v>
          </cell>
          <cell r="F104">
            <v>114</v>
          </cell>
          <cell r="G104">
            <v>0</v>
          </cell>
          <cell r="H104">
            <v>0.5</v>
          </cell>
          <cell r="I104" t="e">
            <v>#N/A</v>
          </cell>
          <cell r="J104">
            <v>242</v>
          </cell>
          <cell r="K104">
            <v>-29</v>
          </cell>
          <cell r="L104">
            <v>20</v>
          </cell>
          <cell r="M104">
            <v>60</v>
          </cell>
          <cell r="N104">
            <v>50</v>
          </cell>
          <cell r="W104">
            <v>42.6</v>
          </cell>
          <cell r="X104">
            <v>30</v>
          </cell>
          <cell r="Y104">
            <v>6.431924882629108</v>
          </cell>
          <cell r="Z104">
            <v>2.676056338028169</v>
          </cell>
          <cell r="AD104">
            <v>0</v>
          </cell>
          <cell r="AE104">
            <v>38.6</v>
          </cell>
          <cell r="AF104">
            <v>29.4</v>
          </cell>
          <cell r="AG104">
            <v>33.200000000000003</v>
          </cell>
          <cell r="AH104">
            <v>64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17</v>
          </cell>
          <cell r="D105">
            <v>20</v>
          </cell>
          <cell r="E105">
            <v>12</v>
          </cell>
          <cell r="F105">
            <v>25</v>
          </cell>
          <cell r="G105">
            <v>0</v>
          </cell>
          <cell r="H105">
            <v>0.4</v>
          </cell>
          <cell r="I105" t="e">
            <v>#N/A</v>
          </cell>
          <cell r="J105">
            <v>27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W105">
            <v>2.4</v>
          </cell>
          <cell r="Y105">
            <v>10.416666666666668</v>
          </cell>
          <cell r="Z105">
            <v>10.416666666666668</v>
          </cell>
          <cell r="AD105">
            <v>0</v>
          </cell>
          <cell r="AE105">
            <v>2.8</v>
          </cell>
          <cell r="AF105">
            <v>4.4000000000000004</v>
          </cell>
          <cell r="AG105">
            <v>3</v>
          </cell>
          <cell r="AH105">
            <v>5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13</v>
          </cell>
          <cell r="E106">
            <v>7</v>
          </cell>
          <cell r="F106">
            <v>6</v>
          </cell>
          <cell r="G106">
            <v>0</v>
          </cell>
          <cell r="H106">
            <v>0.4</v>
          </cell>
          <cell r="I106" t="e">
            <v>#N/A</v>
          </cell>
          <cell r="J106">
            <v>16</v>
          </cell>
          <cell r="K106">
            <v>-9</v>
          </cell>
          <cell r="L106">
            <v>0</v>
          </cell>
          <cell r="M106">
            <v>0</v>
          </cell>
          <cell r="N106">
            <v>0</v>
          </cell>
          <cell r="W106">
            <v>1.4</v>
          </cell>
          <cell r="Y106">
            <v>4.2857142857142856</v>
          </cell>
          <cell r="Z106">
            <v>4.2857142857142856</v>
          </cell>
          <cell r="AD106">
            <v>0</v>
          </cell>
          <cell r="AE106">
            <v>2.8</v>
          </cell>
          <cell r="AF106">
            <v>1.8</v>
          </cell>
          <cell r="AG106">
            <v>1.4</v>
          </cell>
          <cell r="AH106">
            <v>0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19</v>
          </cell>
          <cell r="D107">
            <v>13</v>
          </cell>
          <cell r="E107">
            <v>10</v>
          </cell>
          <cell r="F107">
            <v>21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22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W107">
            <v>2</v>
          </cell>
          <cell r="X107">
            <v>30</v>
          </cell>
          <cell r="Y107">
            <v>25.5</v>
          </cell>
          <cell r="Z107">
            <v>10.5</v>
          </cell>
          <cell r="AD107">
            <v>0</v>
          </cell>
          <cell r="AE107">
            <v>5</v>
          </cell>
          <cell r="AF107">
            <v>3.2</v>
          </cell>
          <cell r="AG107">
            <v>2.8</v>
          </cell>
          <cell r="AH107">
            <v>6</v>
          </cell>
          <cell r="AI107" t="str">
            <v>Паша пз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30</v>
          </cell>
          <cell r="D108">
            <v>54</v>
          </cell>
          <cell r="E108">
            <v>36</v>
          </cell>
          <cell r="F108">
            <v>45</v>
          </cell>
          <cell r="G108" t="str">
            <v>н</v>
          </cell>
          <cell r="H108">
            <v>0.3</v>
          </cell>
          <cell r="I108" t="e">
            <v>#N/A</v>
          </cell>
          <cell r="J108">
            <v>56</v>
          </cell>
          <cell r="K108">
            <v>-20</v>
          </cell>
          <cell r="L108">
            <v>0</v>
          </cell>
          <cell r="M108">
            <v>0</v>
          </cell>
          <cell r="N108">
            <v>0</v>
          </cell>
          <cell r="W108">
            <v>7.2</v>
          </cell>
          <cell r="X108">
            <v>30</v>
          </cell>
          <cell r="Y108">
            <v>10.416666666666666</v>
          </cell>
          <cell r="Z108">
            <v>6.25</v>
          </cell>
          <cell r="AD108">
            <v>0</v>
          </cell>
          <cell r="AE108">
            <v>9.4</v>
          </cell>
          <cell r="AF108">
            <v>9</v>
          </cell>
          <cell r="AG108">
            <v>6</v>
          </cell>
          <cell r="AH108">
            <v>11</v>
          </cell>
          <cell r="AI108" t="str">
            <v>Паша пз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74</v>
          </cell>
          <cell r="D109">
            <v>14</v>
          </cell>
          <cell r="E109">
            <v>41</v>
          </cell>
          <cell r="F109">
            <v>46</v>
          </cell>
          <cell r="G109" t="str">
            <v>н</v>
          </cell>
          <cell r="H109">
            <v>0.3</v>
          </cell>
          <cell r="I109" t="e">
            <v>#N/A</v>
          </cell>
          <cell r="J109">
            <v>66</v>
          </cell>
          <cell r="K109">
            <v>-25</v>
          </cell>
          <cell r="L109">
            <v>0</v>
          </cell>
          <cell r="M109">
            <v>0</v>
          </cell>
          <cell r="N109">
            <v>0</v>
          </cell>
          <cell r="W109">
            <v>8.1999999999999993</v>
          </cell>
          <cell r="X109">
            <v>30</v>
          </cell>
          <cell r="Y109">
            <v>9.2682926829268304</v>
          </cell>
          <cell r="Z109">
            <v>5.6097560975609762</v>
          </cell>
          <cell r="AD109">
            <v>0</v>
          </cell>
          <cell r="AE109">
            <v>10.4</v>
          </cell>
          <cell r="AF109">
            <v>10.199999999999999</v>
          </cell>
          <cell r="AG109">
            <v>8</v>
          </cell>
          <cell r="AH109">
            <v>13</v>
          </cell>
          <cell r="AI109" t="str">
            <v>Паша пз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18.393000000000001</v>
          </cell>
          <cell r="D110">
            <v>0.73</v>
          </cell>
          <cell r="E110">
            <v>3.65</v>
          </cell>
          <cell r="F110">
            <v>14.28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7</v>
          </cell>
          <cell r="K110">
            <v>-3.35</v>
          </cell>
          <cell r="L110">
            <v>0</v>
          </cell>
          <cell r="M110">
            <v>0</v>
          </cell>
          <cell r="N110">
            <v>0</v>
          </cell>
          <cell r="W110">
            <v>0.73</v>
          </cell>
          <cell r="Y110">
            <v>19.561643835616437</v>
          </cell>
          <cell r="Z110">
            <v>19.561643835616437</v>
          </cell>
          <cell r="AD110">
            <v>0</v>
          </cell>
          <cell r="AE110">
            <v>0.28620000000000001</v>
          </cell>
          <cell r="AF110">
            <v>0.88000000000000012</v>
          </cell>
          <cell r="AG110">
            <v>0.14599999999999999</v>
          </cell>
          <cell r="AH110">
            <v>1.46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8.0250000000000004</v>
          </cell>
          <cell r="D111">
            <v>0.67500000000000004</v>
          </cell>
          <cell r="E111">
            <v>2.19</v>
          </cell>
          <cell r="F111">
            <v>6.51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3.5</v>
          </cell>
          <cell r="K111">
            <v>-1.31</v>
          </cell>
          <cell r="L111">
            <v>0</v>
          </cell>
          <cell r="M111">
            <v>0</v>
          </cell>
          <cell r="N111">
            <v>0</v>
          </cell>
          <cell r="W111">
            <v>0.438</v>
          </cell>
          <cell r="Y111">
            <v>14.863013698630137</v>
          </cell>
          <cell r="Z111">
            <v>14.863013698630137</v>
          </cell>
          <cell r="AD111">
            <v>0</v>
          </cell>
          <cell r="AE111">
            <v>0.1454</v>
          </cell>
          <cell r="AF111">
            <v>0.6</v>
          </cell>
          <cell r="AG111">
            <v>0.14599999999999999</v>
          </cell>
          <cell r="AH111">
            <v>1.46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584</v>
          </cell>
          <cell r="D112">
            <v>648</v>
          </cell>
          <cell r="E112">
            <v>645</v>
          </cell>
          <cell r="F112">
            <v>559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670</v>
          </cell>
          <cell r="K112">
            <v>-25</v>
          </cell>
          <cell r="L112">
            <v>200</v>
          </cell>
          <cell r="M112">
            <v>100</v>
          </cell>
          <cell r="N112">
            <v>100</v>
          </cell>
          <cell r="W112">
            <v>129</v>
          </cell>
          <cell r="Y112">
            <v>7.4341085271317828</v>
          </cell>
          <cell r="Z112">
            <v>4.333333333333333</v>
          </cell>
          <cell r="AD112">
            <v>0</v>
          </cell>
          <cell r="AE112">
            <v>159.6</v>
          </cell>
          <cell r="AF112">
            <v>133</v>
          </cell>
          <cell r="AG112">
            <v>128.80000000000001</v>
          </cell>
          <cell r="AH112">
            <v>177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368</v>
          </cell>
          <cell r="D113">
            <v>1760</v>
          </cell>
          <cell r="E113">
            <v>591</v>
          </cell>
          <cell r="F113">
            <v>341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614</v>
          </cell>
          <cell r="K113">
            <v>-23</v>
          </cell>
          <cell r="L113">
            <v>200</v>
          </cell>
          <cell r="M113">
            <v>100</v>
          </cell>
          <cell r="N113">
            <v>100</v>
          </cell>
          <cell r="W113">
            <v>118.2</v>
          </cell>
          <cell r="X113">
            <v>100</v>
          </cell>
          <cell r="Y113">
            <v>7.115059221658206</v>
          </cell>
          <cell r="Z113">
            <v>2.8849407783417935</v>
          </cell>
          <cell r="AD113">
            <v>0</v>
          </cell>
          <cell r="AE113">
            <v>121.4</v>
          </cell>
          <cell r="AF113">
            <v>104</v>
          </cell>
          <cell r="AG113">
            <v>109</v>
          </cell>
          <cell r="AH113">
            <v>163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608</v>
          </cell>
          <cell r="D114">
            <v>1721</v>
          </cell>
          <cell r="E114">
            <v>696</v>
          </cell>
          <cell r="F114">
            <v>478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725</v>
          </cell>
          <cell r="K114">
            <v>-29</v>
          </cell>
          <cell r="L114">
            <v>220</v>
          </cell>
          <cell r="M114">
            <v>120</v>
          </cell>
          <cell r="N114">
            <v>150</v>
          </cell>
          <cell r="W114">
            <v>139.19999999999999</v>
          </cell>
          <cell r="Y114">
            <v>6.9540229885057476</v>
          </cell>
          <cell r="Z114">
            <v>3.4339080459770117</v>
          </cell>
          <cell r="AD114">
            <v>0</v>
          </cell>
          <cell r="AE114">
            <v>173</v>
          </cell>
          <cell r="AF114">
            <v>131.6</v>
          </cell>
          <cell r="AG114">
            <v>138.80000000000001</v>
          </cell>
          <cell r="AH114">
            <v>170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499</v>
          </cell>
          <cell r="D115">
            <v>708</v>
          </cell>
          <cell r="E115">
            <v>415</v>
          </cell>
          <cell r="F115">
            <v>298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432</v>
          </cell>
          <cell r="K115">
            <v>-17</v>
          </cell>
          <cell r="L115">
            <v>150</v>
          </cell>
          <cell r="M115">
            <v>80</v>
          </cell>
          <cell r="N115">
            <v>70</v>
          </cell>
          <cell r="W115">
            <v>83</v>
          </cell>
          <cell r="Y115">
            <v>7.2048192771084336</v>
          </cell>
          <cell r="Z115">
            <v>3.5903614457831323</v>
          </cell>
          <cell r="AD115">
            <v>0</v>
          </cell>
          <cell r="AE115">
            <v>116.6</v>
          </cell>
          <cell r="AF115">
            <v>85</v>
          </cell>
          <cell r="AG115">
            <v>82.2</v>
          </cell>
          <cell r="AH115">
            <v>115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37.344999999999999</v>
          </cell>
          <cell r="D116">
            <v>70.975999999999999</v>
          </cell>
          <cell r="E116">
            <v>23.46</v>
          </cell>
          <cell r="F116">
            <v>69.573999999999998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30.8</v>
          </cell>
          <cell r="K116">
            <v>-7.34</v>
          </cell>
          <cell r="L116">
            <v>0</v>
          </cell>
          <cell r="M116">
            <v>0</v>
          </cell>
          <cell r="N116">
            <v>0</v>
          </cell>
          <cell r="W116">
            <v>4.6920000000000002</v>
          </cell>
          <cell r="Y116">
            <v>14.828218243819267</v>
          </cell>
          <cell r="Z116">
            <v>14.828218243819267</v>
          </cell>
          <cell r="AD116">
            <v>0</v>
          </cell>
          <cell r="AE116">
            <v>10.4338</v>
          </cell>
          <cell r="AF116">
            <v>10.9572</v>
          </cell>
          <cell r="AG116">
            <v>8.8054000000000006</v>
          </cell>
          <cell r="AH116">
            <v>1.38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21.138999999999999</v>
          </cell>
          <cell r="D117">
            <v>1.625</v>
          </cell>
          <cell r="E117">
            <v>9.3070000000000004</v>
          </cell>
          <cell r="F117">
            <v>9.3330000000000002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8.9369999999999994</v>
          </cell>
          <cell r="K117">
            <v>0.37000000000000099</v>
          </cell>
          <cell r="L117">
            <v>0</v>
          </cell>
          <cell r="M117">
            <v>0</v>
          </cell>
          <cell r="N117">
            <v>0</v>
          </cell>
          <cell r="W117">
            <v>1.8614000000000002</v>
          </cell>
          <cell r="Y117">
            <v>5.0139679810895021</v>
          </cell>
          <cell r="Z117">
            <v>5.0139679810895021</v>
          </cell>
          <cell r="AD117">
            <v>0</v>
          </cell>
          <cell r="AE117">
            <v>0.26</v>
          </cell>
          <cell r="AF117">
            <v>1.147</v>
          </cell>
          <cell r="AG117">
            <v>1.056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501</v>
          </cell>
          <cell r="D118">
            <v>890</v>
          </cell>
          <cell r="E118">
            <v>577</v>
          </cell>
          <cell r="F118">
            <v>583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668</v>
          </cell>
          <cell r="K118">
            <v>-91</v>
          </cell>
          <cell r="L118">
            <v>100</v>
          </cell>
          <cell r="M118">
            <v>0</v>
          </cell>
          <cell r="N118">
            <v>100</v>
          </cell>
          <cell r="W118">
            <v>115.4</v>
          </cell>
          <cell r="Y118">
            <v>6.7850953206239168</v>
          </cell>
          <cell r="Z118">
            <v>5.0519930675909874</v>
          </cell>
          <cell r="AD118">
            <v>0</v>
          </cell>
          <cell r="AE118">
            <v>139.6</v>
          </cell>
          <cell r="AF118">
            <v>130.4</v>
          </cell>
          <cell r="AG118">
            <v>112.8</v>
          </cell>
          <cell r="AH118">
            <v>129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38</v>
          </cell>
          <cell r="D119">
            <v>14</v>
          </cell>
          <cell r="E119">
            <v>23</v>
          </cell>
          <cell r="F119">
            <v>28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39</v>
          </cell>
          <cell r="K119">
            <v>-16</v>
          </cell>
          <cell r="L119">
            <v>0</v>
          </cell>
          <cell r="M119">
            <v>0</v>
          </cell>
          <cell r="N119">
            <v>0</v>
          </cell>
          <cell r="W119">
            <v>4.5999999999999996</v>
          </cell>
          <cell r="Y119">
            <v>6.0869565217391308</v>
          </cell>
          <cell r="Z119">
            <v>6.0869565217391308</v>
          </cell>
          <cell r="AD119">
            <v>0</v>
          </cell>
          <cell r="AE119">
            <v>7.8</v>
          </cell>
          <cell r="AF119">
            <v>6.2</v>
          </cell>
          <cell r="AG119">
            <v>3</v>
          </cell>
          <cell r="AH119">
            <v>4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404.72</v>
          </cell>
          <cell r="D120">
            <v>967.58299999999997</v>
          </cell>
          <cell r="E120">
            <v>1075.202</v>
          </cell>
          <cell r="F120">
            <v>242.23400000000001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1098.8679999999999</v>
          </cell>
          <cell r="K120">
            <v>-23.66599999999994</v>
          </cell>
          <cell r="L120">
            <v>0</v>
          </cell>
          <cell r="M120">
            <v>0</v>
          </cell>
          <cell r="N120">
            <v>0</v>
          </cell>
          <cell r="W120">
            <v>215.04040000000001</v>
          </cell>
          <cell r="Y120">
            <v>1.1264580981062164</v>
          </cell>
          <cell r="Z120">
            <v>1.1264580981062164</v>
          </cell>
          <cell r="AD120">
            <v>0</v>
          </cell>
          <cell r="AE120">
            <v>178.822</v>
          </cell>
          <cell r="AF120">
            <v>168.971</v>
          </cell>
          <cell r="AG120">
            <v>180.04239999999999</v>
          </cell>
          <cell r="AH120">
            <v>385.00599999999997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48</v>
          </cell>
          <cell r="D121">
            <v>1559</v>
          </cell>
          <cell r="E121">
            <v>1257</v>
          </cell>
          <cell r="F121">
            <v>313</v>
          </cell>
          <cell r="G121" t="str">
            <v>ак</v>
          </cell>
          <cell r="H121">
            <v>0</v>
          </cell>
          <cell r="I121">
            <v>0</v>
          </cell>
          <cell r="J121">
            <v>1295</v>
          </cell>
          <cell r="K121">
            <v>-38</v>
          </cell>
          <cell r="L121">
            <v>0</v>
          </cell>
          <cell r="M121">
            <v>0</v>
          </cell>
          <cell r="N121">
            <v>0</v>
          </cell>
          <cell r="W121">
            <v>251.4</v>
          </cell>
          <cell r="Y121">
            <v>1.2450278440731901</v>
          </cell>
          <cell r="Z121">
            <v>1.2450278440731901</v>
          </cell>
          <cell r="AD121">
            <v>0</v>
          </cell>
          <cell r="AE121">
            <v>269.39999999999998</v>
          </cell>
          <cell r="AF121">
            <v>268.8</v>
          </cell>
          <cell r="AG121">
            <v>243.6</v>
          </cell>
          <cell r="AH121">
            <v>370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236.001</v>
          </cell>
          <cell r="D122">
            <v>4.319</v>
          </cell>
          <cell r="E122">
            <v>390.93299999999999</v>
          </cell>
          <cell r="F122">
            <v>-151.96799999999999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389.32</v>
          </cell>
          <cell r="K122">
            <v>1.6129999999999995</v>
          </cell>
          <cell r="L122">
            <v>0</v>
          </cell>
          <cell r="M122">
            <v>0</v>
          </cell>
          <cell r="N122">
            <v>0</v>
          </cell>
          <cell r="W122">
            <v>78.186599999999999</v>
          </cell>
          <cell r="Y122">
            <v>-1.9436578646468832</v>
          </cell>
          <cell r="Z122">
            <v>-1.9436578646468832</v>
          </cell>
          <cell r="AD122">
            <v>0</v>
          </cell>
          <cell r="AE122">
            <v>67.509199999999993</v>
          </cell>
          <cell r="AF122">
            <v>64.765999999999991</v>
          </cell>
          <cell r="AG122">
            <v>64.572199999999995</v>
          </cell>
          <cell r="AH122">
            <v>146.73500000000001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172</v>
          </cell>
          <cell r="D123">
            <v>533</v>
          </cell>
          <cell r="E123">
            <v>429</v>
          </cell>
          <cell r="F123">
            <v>248</v>
          </cell>
          <cell r="G123" t="str">
            <v>ак</v>
          </cell>
          <cell r="H123">
            <v>0</v>
          </cell>
          <cell r="I123">
            <v>0</v>
          </cell>
          <cell r="J123">
            <v>440</v>
          </cell>
          <cell r="K123">
            <v>-11</v>
          </cell>
          <cell r="L123">
            <v>0</v>
          </cell>
          <cell r="M123">
            <v>0</v>
          </cell>
          <cell r="N123">
            <v>0</v>
          </cell>
          <cell r="W123">
            <v>85.8</v>
          </cell>
          <cell r="Y123">
            <v>2.8904428904428907</v>
          </cell>
          <cell r="Z123">
            <v>2.8904428904428907</v>
          </cell>
          <cell r="AD123">
            <v>0</v>
          </cell>
          <cell r="AE123">
            <v>86.4</v>
          </cell>
          <cell r="AF123">
            <v>78</v>
          </cell>
          <cell r="AG123">
            <v>75.400000000000006</v>
          </cell>
          <cell r="AH123">
            <v>142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21.12.2024 - 27.12.2024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932.69600000000003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567.11599999999999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1785.4839999999999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680</v>
          </cell>
          <cell r="F10">
            <v>4524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2927</v>
          </cell>
          <cell r="F11">
            <v>6836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381</v>
          </cell>
          <cell r="F12">
            <v>4218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93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  <cell r="F14">
            <v>706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307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50</v>
          </cell>
          <cell r="F17">
            <v>2984</v>
          </cell>
        </row>
        <row r="18">
          <cell r="A18" t="str">
            <v xml:space="preserve"> 113  Чипсы сыровяленые из натурального филе, 0,025кг ТМ Ядрена Копоть ПОКОМ</v>
          </cell>
          <cell r="F18">
            <v>1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791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133</v>
          </cell>
          <cell r="F20">
            <v>352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</v>
          </cell>
          <cell r="F21">
            <v>566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9</v>
          </cell>
          <cell r="F22">
            <v>985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9.8000000000000007</v>
          </cell>
          <cell r="F23">
            <v>532.66200000000003</v>
          </cell>
        </row>
        <row r="24">
          <cell r="A24" t="str">
            <v xml:space="preserve"> 201  Ветчина Нежная ТМ Особый рецепт, (2,5кг), ПОКОМ</v>
          </cell>
          <cell r="D24">
            <v>36.200000000000003</v>
          </cell>
          <cell r="F24">
            <v>8112.8680000000004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8.1999999999999993</v>
          </cell>
          <cell r="F25">
            <v>579.06899999999996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1.75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2063.2199999999998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9.1</v>
          </cell>
          <cell r="F28">
            <v>697.81399999999996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5.8</v>
          </cell>
          <cell r="F30">
            <v>306.78300000000002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</v>
          </cell>
          <cell r="F31">
            <v>314.01600000000002</v>
          </cell>
        </row>
        <row r="32">
          <cell r="A32" t="str">
            <v xml:space="preserve"> 240  Колбаса Салями охотничья, ВЕС. ПОКОМ</v>
          </cell>
          <cell r="D32">
            <v>1.9</v>
          </cell>
          <cell r="F32">
            <v>118.08499999999999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5.8</v>
          </cell>
          <cell r="F33">
            <v>656.7</v>
          </cell>
        </row>
        <row r="34">
          <cell r="A34" t="str">
            <v xml:space="preserve"> 247  Сардельки Нежные, ВЕС.  ПОКОМ</v>
          </cell>
          <cell r="F34">
            <v>166.05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211.40600000000001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10.4</v>
          </cell>
          <cell r="F36">
            <v>1224.2090000000001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133.44999999999999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132.19999999999999</v>
          </cell>
        </row>
        <row r="39">
          <cell r="A39" t="str">
            <v xml:space="preserve"> 263  Шпикачки Стародворские, ВЕС.  ПОКОМ</v>
          </cell>
          <cell r="D39">
            <v>2.5</v>
          </cell>
          <cell r="F39">
            <v>96.403000000000006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3.8</v>
          </cell>
          <cell r="F40">
            <v>144.93700000000001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1.6</v>
          </cell>
          <cell r="F41">
            <v>173.6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</v>
          </cell>
          <cell r="F42">
            <v>157.351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15</v>
          </cell>
          <cell r="F43">
            <v>2701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744</v>
          </cell>
          <cell r="F44">
            <v>3068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6440</v>
          </cell>
          <cell r="F45">
            <v>11904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  <cell r="F46">
            <v>572.91700000000003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7</v>
          </cell>
          <cell r="F47">
            <v>591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19</v>
          </cell>
          <cell r="F48">
            <v>1736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1.6</v>
          </cell>
          <cell r="F49">
            <v>385.18299999999999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1608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27</v>
          </cell>
          <cell r="F51">
            <v>3354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1.5</v>
          </cell>
          <cell r="F52">
            <v>166.37799999999999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1.5</v>
          </cell>
          <cell r="F53">
            <v>341.16899999999998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18</v>
          </cell>
          <cell r="F54">
            <v>1731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32</v>
          </cell>
          <cell r="F55">
            <v>2675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</v>
          </cell>
          <cell r="F56">
            <v>1118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5.3</v>
          </cell>
          <cell r="F57">
            <v>585.63099999999997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11.2</v>
          </cell>
          <cell r="F58">
            <v>1121.402</v>
          </cell>
        </row>
        <row r="59">
          <cell r="A59" t="str">
            <v xml:space="preserve"> 316  Колбаса Нежная ТМ Зареченские ВЕС  ПОКОМ</v>
          </cell>
          <cell r="F59">
            <v>93.305000000000007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2</v>
          </cell>
        </row>
        <row r="61">
          <cell r="A61" t="str">
            <v xml:space="preserve"> 318  Сосиски Датские ТМ Зареченские, ВЕС  ПОКОМ</v>
          </cell>
          <cell r="D61">
            <v>13.25</v>
          </cell>
          <cell r="F61">
            <v>3741.34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660</v>
          </cell>
          <cell r="F62">
            <v>5061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3626</v>
          </cell>
          <cell r="F63">
            <v>9120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18</v>
          </cell>
          <cell r="F64">
            <v>1870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</v>
          </cell>
          <cell r="F65">
            <v>496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5</v>
          </cell>
          <cell r="F66">
            <v>431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16.55</v>
          </cell>
          <cell r="F67">
            <v>1836.454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F68">
            <v>260</v>
          </cell>
        </row>
        <row r="69">
          <cell r="A69" t="str">
            <v xml:space="preserve"> 335  Колбаса Сливушка ТМ Вязанка. ВЕС.  ПОКОМ </v>
          </cell>
          <cell r="D69">
            <v>3.9</v>
          </cell>
          <cell r="F69">
            <v>407.84399999999999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1095</v>
          </cell>
          <cell r="F70">
            <v>3824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30</v>
          </cell>
          <cell r="F71">
            <v>2547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4.8</v>
          </cell>
          <cell r="F72">
            <v>679.44500000000005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565.59900000000005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7.2</v>
          </cell>
          <cell r="F74">
            <v>1091.2809999999999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599.55899999999997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</v>
          </cell>
          <cell r="F76">
            <v>217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10</v>
          </cell>
          <cell r="F77">
            <v>588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917</v>
          </cell>
        </row>
        <row r="79">
          <cell r="A79" t="str">
            <v xml:space="preserve"> 363 Сардельки Левантские ТМ Особый Рецепт, ВЕС. ПОКОМ</v>
          </cell>
          <cell r="F79">
            <v>2.65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2.6</v>
          </cell>
          <cell r="F80">
            <v>129.261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11</v>
          </cell>
          <cell r="F81">
            <v>888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</v>
          </cell>
          <cell r="F82">
            <v>1273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3</v>
          </cell>
          <cell r="F83">
            <v>704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</v>
          </cell>
          <cell r="F84">
            <v>634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591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F86">
            <v>284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1734</v>
          </cell>
          <cell r="F87">
            <v>5558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8343</v>
          </cell>
          <cell r="F88">
            <v>17501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63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D90">
            <v>2</v>
          </cell>
          <cell r="F90">
            <v>214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127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</v>
          </cell>
          <cell r="F92">
            <v>1103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368.96800000000002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12.45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</v>
          </cell>
          <cell r="F95">
            <v>454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224.70500000000001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13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130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146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6</v>
          </cell>
          <cell r="F100">
            <v>338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458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5.8</v>
          </cell>
          <cell r="F102">
            <v>486.17200000000003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31.2</v>
          </cell>
          <cell r="F103">
            <v>4119.2190000000001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53.3</v>
          </cell>
          <cell r="F104">
            <v>11989.896000000001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40.9</v>
          </cell>
          <cell r="F105">
            <v>4744.0529999999999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15.602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10.45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4</v>
          </cell>
          <cell r="F108">
            <v>275.83999999999997</v>
          </cell>
        </row>
        <row r="109">
          <cell r="A109" t="str">
            <v xml:space="preserve"> 467  Колбаса Филейная 0,5кг ТМ Особый рецепт  ПОКОМ</v>
          </cell>
          <cell r="F109">
            <v>278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32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F111">
            <v>21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F112">
            <v>32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F113">
            <v>63</v>
          </cell>
        </row>
        <row r="114">
          <cell r="A114" t="str">
            <v xml:space="preserve"> 492  Колбаса Салями Филейская 0,3кг ТМ Вязанка  ПОКОМ</v>
          </cell>
          <cell r="F114">
            <v>70</v>
          </cell>
        </row>
        <row r="115">
          <cell r="A115" t="str">
            <v xml:space="preserve"> 493  Колбаса Салями Филейская ТМ Вязанка ВЕС  ПОКОМ</v>
          </cell>
          <cell r="D115">
            <v>0.7</v>
          </cell>
          <cell r="F115">
            <v>10.5</v>
          </cell>
        </row>
        <row r="116">
          <cell r="A116" t="str">
            <v xml:space="preserve"> 494  Колбаса Филейская Рубленая ТМ Вязанка ВЕС  ПОКОМ</v>
          </cell>
          <cell r="D116">
            <v>0.7</v>
          </cell>
          <cell r="F116">
            <v>5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9</v>
          </cell>
          <cell r="F117">
            <v>904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6</v>
          </cell>
          <cell r="F118">
            <v>803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5</v>
          </cell>
          <cell r="F119">
            <v>900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5</v>
          </cell>
          <cell r="F120">
            <v>567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42.301000000000002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7.6369999999999996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3</v>
          </cell>
          <cell r="F123">
            <v>770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52</v>
          </cell>
        </row>
        <row r="125">
          <cell r="A125" t="str">
            <v>1146 Ароматная с/к в/у ОСТАНКИНО</v>
          </cell>
          <cell r="D125">
            <v>28</v>
          </cell>
          <cell r="F125">
            <v>28</v>
          </cell>
        </row>
        <row r="126">
          <cell r="A126" t="str">
            <v>3215 ВЕТЧ.МЯСНАЯ Папа может п/о 0.4кг 8шт.    ОСТАНКИНО</v>
          </cell>
          <cell r="D126">
            <v>714</v>
          </cell>
          <cell r="F126">
            <v>738</v>
          </cell>
        </row>
        <row r="127">
          <cell r="A127" t="str">
            <v>3680 ПРЕСИЖН с/к дек. спец мгс ОСТАНКИНО</v>
          </cell>
          <cell r="D127">
            <v>17.7</v>
          </cell>
          <cell r="F127">
            <v>24.783999999999999</v>
          </cell>
        </row>
        <row r="128">
          <cell r="A128" t="str">
            <v>3684 ПРЕСИЖН с/к в/у 1/250 8шт.   ОСТАНКИНО</v>
          </cell>
          <cell r="D128">
            <v>246</v>
          </cell>
          <cell r="F128">
            <v>246</v>
          </cell>
        </row>
        <row r="129">
          <cell r="A129" t="str">
            <v>4063 МЯСНАЯ Папа может вар п/о_Л   ОСТАНКИНО</v>
          </cell>
          <cell r="D129">
            <v>3140.25</v>
          </cell>
          <cell r="F129">
            <v>3140.25</v>
          </cell>
        </row>
        <row r="130">
          <cell r="A130" t="str">
            <v>4117 ЭКСТРА Папа может с/к в/у_Л   ОСТАНКИНО</v>
          </cell>
          <cell r="D130">
            <v>104</v>
          </cell>
          <cell r="F130">
            <v>108.95099999999999</v>
          </cell>
        </row>
        <row r="131">
          <cell r="A131" t="str">
            <v>4555 Докторская ГОСТ вар п/о ОСТАНКИНО</v>
          </cell>
          <cell r="D131">
            <v>61.6</v>
          </cell>
          <cell r="F131">
            <v>61.6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114.2</v>
          </cell>
          <cell r="F132">
            <v>114.2</v>
          </cell>
        </row>
        <row r="133">
          <cell r="A133" t="str">
            <v>4691 ШЕЙКА КОПЧЕНАЯ к/в мл/к в/у 300*6  ОСТАНКИНО</v>
          </cell>
          <cell r="D133">
            <v>272</v>
          </cell>
          <cell r="F133">
            <v>272</v>
          </cell>
        </row>
        <row r="134">
          <cell r="A134" t="str">
            <v>4786 КОЛБ.СНЭКИ Папа может в/к мгс 1/70_5  ОСТАНКИНО</v>
          </cell>
          <cell r="D134">
            <v>174</v>
          </cell>
          <cell r="F134">
            <v>174</v>
          </cell>
        </row>
        <row r="135">
          <cell r="A135" t="str">
            <v>4813 ФИЛЕЙНАЯ Папа может вар п/о_Л   ОСТАНКИНО</v>
          </cell>
          <cell r="D135">
            <v>1019.6</v>
          </cell>
          <cell r="F135">
            <v>1019.6</v>
          </cell>
        </row>
        <row r="136">
          <cell r="A136" t="str">
            <v>4993 САЛЯМИ ИТАЛЬЯНСКАЯ с/к в/у 1/250*8_120c ОСТАНКИНО</v>
          </cell>
          <cell r="D136">
            <v>886</v>
          </cell>
          <cell r="F136">
            <v>888</v>
          </cell>
        </row>
        <row r="137">
          <cell r="A137" t="str">
            <v>5246 ДОКТОРСКАЯ ПРЕМИУМ вар б/о мгс_30с ОСТАНКИНО</v>
          </cell>
          <cell r="D137">
            <v>131.1</v>
          </cell>
          <cell r="F137">
            <v>131.1</v>
          </cell>
        </row>
        <row r="138">
          <cell r="A138" t="str">
            <v>5341 СЕРВЕЛАТ ОХОТНИЧИЙ в/к в/у  ОСТАНКИНО</v>
          </cell>
          <cell r="D138">
            <v>1078.5999999999999</v>
          </cell>
          <cell r="F138">
            <v>1078.5999999999999</v>
          </cell>
        </row>
        <row r="139">
          <cell r="A139" t="str">
            <v>5483 ЭКСТРА Папа может с/к в/у 1/250 8шт.   ОСТАНКИНО</v>
          </cell>
          <cell r="D139">
            <v>1811</v>
          </cell>
          <cell r="F139">
            <v>1827</v>
          </cell>
        </row>
        <row r="140">
          <cell r="A140" t="str">
            <v>5533 СОЧНЫЕ сос п/о в/у 1/350 8шт_45с   ОСТАНКИНО</v>
          </cell>
          <cell r="D140">
            <v>76</v>
          </cell>
          <cell r="F140">
            <v>76</v>
          </cell>
        </row>
        <row r="141">
          <cell r="A141" t="str">
            <v>5544 Сервелат Финский в/к в/у_45с НОВАЯ ОСТАНКИНО</v>
          </cell>
          <cell r="D141">
            <v>1862.1</v>
          </cell>
          <cell r="F141">
            <v>1879.903</v>
          </cell>
        </row>
        <row r="142">
          <cell r="A142" t="str">
            <v>5679 САЛЯМИ ИТАЛЬЯНСКАЯ с/к в/у 1/150_60с ОСТАНКИНО</v>
          </cell>
          <cell r="D142">
            <v>552</v>
          </cell>
          <cell r="F142">
            <v>552</v>
          </cell>
        </row>
        <row r="143">
          <cell r="A143" t="str">
            <v>5682 САЛЯМИ МЕЛКОЗЕРНЕНАЯ с/к в/у 1/120_60с   ОСТАНКИНО</v>
          </cell>
          <cell r="D143">
            <v>3760</v>
          </cell>
          <cell r="F143">
            <v>3760</v>
          </cell>
        </row>
        <row r="144">
          <cell r="A144" t="str">
            <v>5698 СЫТНЫЕ Папа может сар б/о мгс 1*3_Маяк  ОСТАНКИНО</v>
          </cell>
          <cell r="D144">
            <v>267.89999999999998</v>
          </cell>
          <cell r="F144">
            <v>267.89999999999998</v>
          </cell>
        </row>
        <row r="145">
          <cell r="A145" t="str">
            <v>5706 АРОМАТНАЯ Папа может с/к в/у 1/250 8шт.  ОСТАНКИНО</v>
          </cell>
          <cell r="D145">
            <v>1819</v>
          </cell>
          <cell r="F145">
            <v>1819</v>
          </cell>
        </row>
        <row r="146">
          <cell r="A146" t="str">
            <v>5708 ПОСОЛЬСКАЯ Папа может с/к в/у ОСТАНКИНО</v>
          </cell>
          <cell r="D146">
            <v>155.19999999999999</v>
          </cell>
          <cell r="F146">
            <v>155.19999999999999</v>
          </cell>
        </row>
        <row r="147">
          <cell r="A147" t="str">
            <v>5851 ЭКСТРА Папа может вар п/о   ОСТАНКИНО</v>
          </cell>
          <cell r="D147">
            <v>729.25</v>
          </cell>
          <cell r="F147">
            <v>729.25</v>
          </cell>
        </row>
        <row r="148">
          <cell r="A148" t="str">
            <v>5931 ОХОТНИЧЬЯ Папа может с/к в/у 1/220 8шт.   ОСТАНКИНО</v>
          </cell>
          <cell r="D148">
            <v>1924</v>
          </cell>
          <cell r="F148">
            <v>1940</v>
          </cell>
        </row>
        <row r="149">
          <cell r="A149" t="str">
            <v>6004 РАГУ СВИНОЕ 1кг 8шт.зам_120с ОСТАНКИНО</v>
          </cell>
          <cell r="D149">
            <v>136</v>
          </cell>
          <cell r="F149">
            <v>136</v>
          </cell>
        </row>
        <row r="150">
          <cell r="A150" t="str">
            <v>6158 ВРЕМЯ ОЛИВЬЕ Папа может вар п/о 0.4кг   ОСТАНКИНО</v>
          </cell>
          <cell r="D150">
            <v>3649</v>
          </cell>
          <cell r="F150">
            <v>3649</v>
          </cell>
        </row>
        <row r="151">
          <cell r="A151" t="str">
            <v>6159 ВРЕМЯ ОЛИВЬЕ.Папа может вар п/о ОСТАНКИНО</v>
          </cell>
          <cell r="D151">
            <v>62.305999999999997</v>
          </cell>
          <cell r="F151">
            <v>62.305999999999997</v>
          </cell>
        </row>
        <row r="152">
          <cell r="A152" t="str">
            <v>6200 ГРУДИНКА ПРЕМИУМ к/в мл/к в/у 0.3кг  ОСТАНКИНО</v>
          </cell>
          <cell r="D152">
            <v>860</v>
          </cell>
          <cell r="F152">
            <v>860</v>
          </cell>
        </row>
        <row r="153">
          <cell r="A153" t="str">
            <v>6201 ГРУДИНКА ПРЕМИУМ к/в с/н в/у 1/150 8 шт ОСТАНКИНО</v>
          </cell>
          <cell r="D153">
            <v>183</v>
          </cell>
          <cell r="F153">
            <v>183</v>
          </cell>
        </row>
        <row r="154">
          <cell r="A154" t="str">
            <v>6206 СВИНИНА ПО-ДОМАШНЕМУ к/в мл/к в/у 0.3кг  ОСТАНКИНО</v>
          </cell>
          <cell r="D154">
            <v>1291</v>
          </cell>
          <cell r="F154">
            <v>1291</v>
          </cell>
        </row>
        <row r="155">
          <cell r="A155" t="str">
            <v>6221 НЕАПОЛИТАНСКИЙ ДУЭТ с/к с/н мгс 1/90  ОСТАНКИНО</v>
          </cell>
          <cell r="D155">
            <v>780</v>
          </cell>
          <cell r="F155">
            <v>780</v>
          </cell>
        </row>
        <row r="156">
          <cell r="A156" t="str">
            <v>6222 ИТАЛЬЯНСКОЕ АССОРТИ с/в с/н мгс 1/90 ОСТАНКИНО</v>
          </cell>
          <cell r="D156">
            <v>324</v>
          </cell>
          <cell r="F156">
            <v>324</v>
          </cell>
        </row>
        <row r="157">
          <cell r="A157" t="str">
            <v>6228 МЯСНОЕ АССОРТИ к/з с/н мгс 1/90 10шт.  ОСТАНКИНО</v>
          </cell>
          <cell r="D157">
            <v>1151</v>
          </cell>
          <cell r="F157">
            <v>1151</v>
          </cell>
        </row>
        <row r="158">
          <cell r="A158" t="str">
            <v>6247 ДОМАШНЯЯ Папа может вар п/о 0,4кг 8шт.  ОСТАНКИНО</v>
          </cell>
          <cell r="D158">
            <v>446</v>
          </cell>
          <cell r="F158">
            <v>446</v>
          </cell>
        </row>
        <row r="159">
          <cell r="A159" t="str">
            <v>6268 ГОВЯЖЬЯ Папа может вар п/о 0,4кг 8 шт.  ОСТАНКИНО</v>
          </cell>
          <cell r="D159">
            <v>816</v>
          </cell>
          <cell r="F159">
            <v>816</v>
          </cell>
        </row>
        <row r="160">
          <cell r="A160" t="str">
            <v>6279 КОРЕЙКА ПО-ОСТ.к/в в/с с/н в/у 1/150_45с  ОСТАНКИНО</v>
          </cell>
          <cell r="D160">
            <v>541</v>
          </cell>
          <cell r="F160">
            <v>541</v>
          </cell>
        </row>
        <row r="161">
          <cell r="A161" t="str">
            <v>6303 МЯСНЫЕ Папа может сос п/о мгс 1.5*3  ОСТАНКИНО</v>
          </cell>
          <cell r="D161">
            <v>527.29999999999995</v>
          </cell>
          <cell r="F161">
            <v>527.29999999999995</v>
          </cell>
        </row>
        <row r="162">
          <cell r="A162" t="str">
            <v>6324 ДОКТОРСКАЯ ГОСТ вар п/о 0.4кг 8шт.  ОСТАНКИНО</v>
          </cell>
          <cell r="D162">
            <v>703</v>
          </cell>
          <cell r="F162">
            <v>703</v>
          </cell>
        </row>
        <row r="163">
          <cell r="A163" t="str">
            <v>6325 ДОКТОРСКАЯ ПРЕМИУМ вар п/о 0.4кг 8шт.  ОСТАНКИНО</v>
          </cell>
          <cell r="D163">
            <v>1006</v>
          </cell>
          <cell r="F163">
            <v>1006</v>
          </cell>
        </row>
        <row r="164">
          <cell r="A164" t="str">
            <v>6333 МЯСНАЯ Папа может вар п/о 0.4кг 8шт.  ОСТАНКИНО</v>
          </cell>
          <cell r="D164">
            <v>11016</v>
          </cell>
          <cell r="F164">
            <v>11066</v>
          </cell>
        </row>
        <row r="165">
          <cell r="A165" t="str">
            <v>6340 ДОМАШНИЙ РЕЦЕПТ Коровино 0.5кг 8шт.  ОСТАНКИНО</v>
          </cell>
          <cell r="D165">
            <v>1609</v>
          </cell>
          <cell r="F165">
            <v>1661</v>
          </cell>
        </row>
        <row r="166">
          <cell r="A166" t="str">
            <v>6341 ДОМАШНИЙ РЕЦЕПТ СО ШПИКОМ Коровино 0.5кг  ОСТАНКИНО</v>
          </cell>
          <cell r="D166">
            <v>77</v>
          </cell>
          <cell r="F166">
            <v>77</v>
          </cell>
        </row>
        <row r="167">
          <cell r="A167" t="str">
            <v>6353 ЭКСТРА Папа может вар п/о 0.4кг 8шт.  ОСТАНКИНО</v>
          </cell>
          <cell r="D167">
            <v>3376</v>
          </cell>
          <cell r="F167">
            <v>3378</v>
          </cell>
        </row>
        <row r="168">
          <cell r="A168" t="str">
            <v>6392 ФИЛЕЙНАЯ Папа может вар п/о 0.4кг. ОСТАНКИНО</v>
          </cell>
          <cell r="D168">
            <v>9082</v>
          </cell>
          <cell r="F168">
            <v>9137</v>
          </cell>
        </row>
        <row r="169">
          <cell r="A169" t="str">
            <v>6415 БАЛЫКОВАЯ Коровино п/к в/у 0.84кг 6шт.  ОСТАНКИНО</v>
          </cell>
          <cell r="D169">
            <v>166</v>
          </cell>
          <cell r="F169">
            <v>166</v>
          </cell>
        </row>
        <row r="170">
          <cell r="A170" t="str">
            <v>6426 КЛАССИЧЕСКАЯ ПМ вар п/о 0.3кг 8шт.  ОСТАНКИНО</v>
          </cell>
          <cell r="D170">
            <v>2840</v>
          </cell>
          <cell r="F170">
            <v>2902</v>
          </cell>
        </row>
        <row r="171">
          <cell r="A171" t="str">
            <v>6448 СВИНИНА МАДЕРА с/к с/н в/у 1/100 10шт.   ОСТАНКИНО</v>
          </cell>
          <cell r="D171">
            <v>751</v>
          </cell>
          <cell r="F171">
            <v>753</v>
          </cell>
        </row>
        <row r="172">
          <cell r="A172" t="str">
            <v>6453 ЭКСТРА Папа может с/к с/н в/у 1/100 14шт.   ОСТАНКИНО</v>
          </cell>
          <cell r="D172">
            <v>3213</v>
          </cell>
          <cell r="F172">
            <v>3213</v>
          </cell>
        </row>
        <row r="173">
          <cell r="A173" t="str">
            <v>6454 АРОМАТНАЯ с/к с/н в/у 1/100 14шт.  ОСТАНКИНО</v>
          </cell>
          <cell r="D173">
            <v>3269</v>
          </cell>
          <cell r="F173">
            <v>3270</v>
          </cell>
        </row>
        <row r="174">
          <cell r="A174" t="str">
            <v>6459 СЕРВЕЛАТ ШВЕЙЦАРСК. в/к с/н в/у 1/100*10  ОСТАНКИНО</v>
          </cell>
          <cell r="D174">
            <v>391</v>
          </cell>
          <cell r="F174">
            <v>392</v>
          </cell>
        </row>
        <row r="175">
          <cell r="A175" t="str">
            <v>6470 ВЕТЧ.МРАМОРНАЯ в/у_45с  ОСТАНКИНО</v>
          </cell>
          <cell r="D175">
            <v>146.4</v>
          </cell>
          <cell r="F175">
            <v>146.4</v>
          </cell>
        </row>
        <row r="176">
          <cell r="A176" t="str">
            <v>6492 ШПИК С ЧЕСНОК.И ПЕРЦЕМ к/в в/у 0.3кг_45c  ОСТАНКИНО</v>
          </cell>
          <cell r="D176">
            <v>352</v>
          </cell>
          <cell r="F176">
            <v>352</v>
          </cell>
        </row>
        <row r="177">
          <cell r="A177" t="str">
            <v>6495 ВЕТЧ.МРАМОРНАЯ в/у срез 0.3кг 6шт_45с  ОСТАНКИНО</v>
          </cell>
          <cell r="D177">
            <v>891</v>
          </cell>
          <cell r="F177">
            <v>894</v>
          </cell>
        </row>
        <row r="178">
          <cell r="A178" t="str">
            <v>6527 ШПИКАЧКИ СОЧНЫЕ ПМ сар б/о мгс 1*3 45с ОСТАНКИНО</v>
          </cell>
          <cell r="D178">
            <v>546</v>
          </cell>
          <cell r="F178">
            <v>546</v>
          </cell>
        </row>
        <row r="179">
          <cell r="A179" t="str">
            <v>6586 МРАМОРНАЯ И БАЛЫКОВАЯ в/к с/н мгс 1/90 ОСТАНКИНО</v>
          </cell>
          <cell r="D179">
            <v>543</v>
          </cell>
          <cell r="F179">
            <v>543</v>
          </cell>
        </row>
        <row r="180">
          <cell r="A180" t="str">
            <v>6609 С ГОВЯДИНОЙ ПМ сар б/о мгс 0.4кг_45с ОСТАНКИНО</v>
          </cell>
          <cell r="D180">
            <v>65</v>
          </cell>
          <cell r="F180">
            <v>65</v>
          </cell>
        </row>
        <row r="181">
          <cell r="A181" t="str">
            <v>6653 ШПИКАЧКИ СОЧНЫЕ С БЕКОНОМ п/о мгс 0.3кг. ОСТАНКИНО</v>
          </cell>
          <cell r="D181">
            <v>130</v>
          </cell>
          <cell r="F181">
            <v>130</v>
          </cell>
        </row>
        <row r="182">
          <cell r="A182" t="str">
            <v>6661 СОЧНЫЙ ГРИЛЬ ПМ сос п/о мгс 1.5*4_Маяк  ОСТАНКИНО</v>
          </cell>
          <cell r="D182">
            <v>1</v>
          </cell>
          <cell r="F182">
            <v>1</v>
          </cell>
        </row>
        <row r="183">
          <cell r="A183" t="str">
            <v>6666 БОЯНСКАЯ Папа может п/к в/у 0,28кг 8 шт. ОСТАНКИНО</v>
          </cell>
          <cell r="D183">
            <v>2525</v>
          </cell>
          <cell r="F183">
            <v>2525</v>
          </cell>
        </row>
        <row r="184">
          <cell r="A184" t="str">
            <v>6683 СЕРВЕЛАТ ЗЕРНИСТЫЙ ПМ в/к в/у 0,35кг  ОСТАНКИНО</v>
          </cell>
          <cell r="D184">
            <v>5480</v>
          </cell>
          <cell r="F184">
            <v>5529</v>
          </cell>
        </row>
        <row r="185">
          <cell r="A185" t="str">
            <v>6684 СЕРВЕЛАТ КАРЕЛЬСКИЙ ПМ в/к в/у 0.28кг  ОСТАНКИНО</v>
          </cell>
          <cell r="D185">
            <v>5104</v>
          </cell>
          <cell r="F185">
            <v>5161</v>
          </cell>
        </row>
        <row r="186">
          <cell r="A186" t="str">
            <v>6689 СЕРВЕЛАТ ОХОТНИЧИЙ ПМ в/к в/у 0,35кг 8шт  ОСТАНКИНО</v>
          </cell>
          <cell r="D186">
            <v>6358</v>
          </cell>
          <cell r="F186">
            <v>6366</v>
          </cell>
        </row>
        <row r="187">
          <cell r="A187" t="str">
            <v>6697 СЕРВЕЛАТ ФИНСКИЙ ПМ в/к в/у 0,35кг 8шт.  ОСТАНКИНО</v>
          </cell>
          <cell r="D187">
            <v>9845</v>
          </cell>
          <cell r="F187">
            <v>9901</v>
          </cell>
        </row>
        <row r="188">
          <cell r="A188" t="str">
            <v>6713 СОЧНЫЙ ГРИЛЬ ПМ сос п/о мгс 0.41кг 8шт.  ОСТАНКИНО</v>
          </cell>
          <cell r="D188">
            <v>1895</v>
          </cell>
          <cell r="F188">
            <v>1943</v>
          </cell>
        </row>
        <row r="189">
          <cell r="A189" t="str">
            <v>6719 СОЧНЫЕ ПМ сос п/о мгс 0,6кг 8шт.  ОСТАНКИНО</v>
          </cell>
          <cell r="D189">
            <v>5</v>
          </cell>
          <cell r="F189">
            <v>5</v>
          </cell>
        </row>
        <row r="190">
          <cell r="A190" t="str">
            <v>6722 СОЧНЫЕ ПМ сос п/о мгс 0,41кг 10шт.  ОСТАНКИНО</v>
          </cell>
          <cell r="D190">
            <v>11079</v>
          </cell>
          <cell r="F190">
            <v>11121</v>
          </cell>
        </row>
        <row r="191">
          <cell r="A191" t="str">
            <v>6726 СЛИВОЧНЫЕ ПМ сос п/о мгс 0.41кг 10шт.  ОСТАНКИНО</v>
          </cell>
          <cell r="D191">
            <v>3972</v>
          </cell>
          <cell r="F191">
            <v>3984</v>
          </cell>
        </row>
        <row r="192">
          <cell r="A192" t="str">
            <v>6747 РУССКАЯ ПРЕМИУМ ПМ вар ф/о в/у  ОСТАНКИНО</v>
          </cell>
          <cell r="D192">
            <v>55.5</v>
          </cell>
          <cell r="F192">
            <v>55.5</v>
          </cell>
        </row>
        <row r="193">
          <cell r="A193" t="str">
            <v>6762 СЛИВОЧНЫЕ сос ц/о мгс 0.41кг 8шт.  ОСТАНКИНО</v>
          </cell>
          <cell r="D193">
            <v>229</v>
          </cell>
          <cell r="F193">
            <v>229</v>
          </cell>
        </row>
        <row r="194">
          <cell r="A194" t="str">
            <v>6765 РУБЛЕНЫЕ сос ц/о мгс 0.36кг 6шт.  ОСТАНКИНО</v>
          </cell>
          <cell r="D194">
            <v>981</v>
          </cell>
          <cell r="F194">
            <v>983</v>
          </cell>
        </row>
        <row r="195">
          <cell r="A195" t="str">
            <v>6767 РУБЛЕНЫЕ сос ц/о мгс 1*4  ОСТАНКИНО</v>
          </cell>
          <cell r="D195">
            <v>67.2</v>
          </cell>
          <cell r="F195">
            <v>67.2</v>
          </cell>
        </row>
        <row r="196">
          <cell r="A196" t="str">
            <v>6768 С СЫРОМ сос ц/о мгс 0.41кг 6шт.  ОСТАНКИНО</v>
          </cell>
          <cell r="D196">
            <v>169</v>
          </cell>
          <cell r="F196">
            <v>169</v>
          </cell>
        </row>
        <row r="197">
          <cell r="A197" t="str">
            <v>6773 САЛЯМИ Папа может п/к в/у 0,28кг 8шт.  ОСТАНКИНО</v>
          </cell>
          <cell r="D197">
            <v>1099</v>
          </cell>
          <cell r="F197">
            <v>1147</v>
          </cell>
        </row>
        <row r="198">
          <cell r="A198" t="str">
            <v>6777 МЯСНЫЕ С ГОВЯДИНОЙ ПМ сос п/о мгс 0.4кг  ОСТАНКИНО</v>
          </cell>
          <cell r="D198">
            <v>2024</v>
          </cell>
          <cell r="F198">
            <v>2064</v>
          </cell>
        </row>
        <row r="199">
          <cell r="A199" t="str">
            <v>6785 ВЕНСКАЯ САЛЯМИ п/к в/у 0.33кг 8шт.  ОСТАНКИНО</v>
          </cell>
          <cell r="D199">
            <v>801</v>
          </cell>
          <cell r="F199">
            <v>801</v>
          </cell>
        </row>
        <row r="200">
          <cell r="A200" t="str">
            <v>6787 СЕРВЕЛАТ КРЕМЛЕВСКИЙ в/к в/у 0,33кг 8шт.  ОСТАНКИНО</v>
          </cell>
          <cell r="D200">
            <v>525</v>
          </cell>
          <cell r="F200">
            <v>526</v>
          </cell>
        </row>
        <row r="201">
          <cell r="A201" t="str">
            <v>6791 СЕРВЕЛАТ ПРЕМИУМ в/к в/у 0,33кг 8шт.  ОСТАНКИНО</v>
          </cell>
          <cell r="D201">
            <v>434</v>
          </cell>
          <cell r="F201">
            <v>435</v>
          </cell>
        </row>
        <row r="202">
          <cell r="A202" t="str">
            <v>6793 БАЛЫКОВАЯ в/к в/у 0,33кг 8шт.  ОСТАНКИНО</v>
          </cell>
          <cell r="D202">
            <v>1318</v>
          </cell>
          <cell r="F202">
            <v>1318</v>
          </cell>
        </row>
        <row r="203">
          <cell r="A203" t="str">
            <v>6794 БАЛЫКОВАЯ в/к в/у  ОСТАНКИНО</v>
          </cell>
          <cell r="D203">
            <v>68.52</v>
          </cell>
          <cell r="F203">
            <v>68.52</v>
          </cell>
        </row>
        <row r="204">
          <cell r="A204" t="str">
            <v>6795 ОСТАНКИНСКАЯ в/к в/у 0,33кг 8шт.  ОСТАНКИНО</v>
          </cell>
          <cell r="D204">
            <v>173</v>
          </cell>
          <cell r="F204">
            <v>173</v>
          </cell>
        </row>
        <row r="205">
          <cell r="A205" t="str">
            <v>6801 ОСТАНКИНСКАЯ вар п/о 0.4кг 8шт.  ОСТАНКИНО</v>
          </cell>
          <cell r="D205">
            <v>112</v>
          </cell>
          <cell r="F205">
            <v>112</v>
          </cell>
        </row>
        <row r="206">
          <cell r="A206" t="str">
            <v>6807 СЕРВЕЛАТ ЕВРОПЕЙСКИЙ в/к в/у 0,33кг 8шт.  ОСТАНКИНО</v>
          </cell>
          <cell r="D206">
            <v>169</v>
          </cell>
          <cell r="F206">
            <v>169</v>
          </cell>
        </row>
        <row r="207">
          <cell r="A207" t="str">
            <v>6829 МОЛОЧНЫЕ КЛАССИЧЕСКИЕ сос п/о мгс 2*4_С  ОСТАНКИНО</v>
          </cell>
          <cell r="D207">
            <v>479.7</v>
          </cell>
          <cell r="F207">
            <v>479.7</v>
          </cell>
        </row>
        <row r="208">
          <cell r="A208" t="str">
            <v>6837 ФИЛЕЙНЫЕ Папа Может сос ц/о мгс 0.4кг  ОСТАНКИНО</v>
          </cell>
          <cell r="D208">
            <v>1606</v>
          </cell>
          <cell r="F208">
            <v>1606</v>
          </cell>
        </row>
        <row r="209">
          <cell r="A209" t="str">
            <v>6842 ДЫМОВИЦА ИЗ ОКОРОКА к/в мл/к в/у 0,3кг  ОСТАНКИНО</v>
          </cell>
          <cell r="D209">
            <v>260</v>
          </cell>
          <cell r="F209">
            <v>261</v>
          </cell>
        </row>
        <row r="210">
          <cell r="A210" t="str">
            <v>6852 МОЛОЧНЫЕ ПРЕМИУМ ПМ сос п/о в/ у 1/350  ОСТАНКИНО</v>
          </cell>
          <cell r="D210">
            <v>3084</v>
          </cell>
          <cell r="F210">
            <v>3134</v>
          </cell>
        </row>
        <row r="211">
          <cell r="A211" t="str">
            <v>6854 МОЛОЧНЫЕ ПРЕМИУМ ПМ сос п/о мгс 0.6кг  ОСТАНКИНО</v>
          </cell>
          <cell r="D211">
            <v>368</v>
          </cell>
          <cell r="F211">
            <v>368</v>
          </cell>
        </row>
        <row r="212">
          <cell r="A212" t="str">
            <v>6861 ДОМАШНИЙ РЕЦЕПТ Коровино вар п/о  ОСТАНКИНО</v>
          </cell>
          <cell r="D212">
            <v>292.7</v>
          </cell>
          <cell r="F212">
            <v>294.50900000000001</v>
          </cell>
        </row>
        <row r="213">
          <cell r="A213" t="str">
            <v>6862 ДОМАШНИЙ РЕЦЕПТ СО ШПИК. Коровино вар п/о  ОСТАНКИНО</v>
          </cell>
          <cell r="D213">
            <v>48.4</v>
          </cell>
          <cell r="F213">
            <v>48.4</v>
          </cell>
        </row>
        <row r="214">
          <cell r="A214" t="str">
            <v>6866 ВЕТЧ.НЕЖНАЯ Коровино п/о_Маяк  ОСТАНКИНО</v>
          </cell>
          <cell r="D214">
            <v>350.1</v>
          </cell>
          <cell r="F214">
            <v>350.1</v>
          </cell>
        </row>
        <row r="215">
          <cell r="A215" t="str">
            <v>6869 С ГОВЯДИНОЙ СН сос п/о мгс 1кг 6шт.  ОСТАНКИНО</v>
          </cell>
          <cell r="D215">
            <v>111</v>
          </cell>
          <cell r="F215">
            <v>111</v>
          </cell>
        </row>
        <row r="216">
          <cell r="A216" t="str">
            <v>6903 СОЧНЫЕ ПМ сос п/о мгс 0.41кг_osu  ОСТАНКИНО</v>
          </cell>
          <cell r="D216">
            <v>2</v>
          </cell>
          <cell r="F216">
            <v>2</v>
          </cell>
        </row>
        <row r="217">
          <cell r="A217" t="str">
            <v>6909 ДЛЯ ДЕТЕЙ сос п/о мгс 0.33кг 8шт.  ОСТАНКИНО</v>
          </cell>
          <cell r="D217">
            <v>596</v>
          </cell>
          <cell r="F217">
            <v>596</v>
          </cell>
        </row>
        <row r="218">
          <cell r="A218" t="str">
            <v>6919 БЕКОН с/к с/н в/у 1/180 10шт.  ОСТАНКИНО</v>
          </cell>
          <cell r="D218">
            <v>644</v>
          </cell>
          <cell r="F218">
            <v>644</v>
          </cell>
        </row>
        <row r="219">
          <cell r="A219" t="str">
            <v>6921 БЕКОН Папа может с/к с/н в/у 1/140 10шт  ОСТАНКИНО</v>
          </cell>
          <cell r="D219">
            <v>1703</v>
          </cell>
          <cell r="F219">
            <v>1706</v>
          </cell>
        </row>
        <row r="220">
          <cell r="A220" t="str">
            <v>6948 МОЛОЧНЫЕ ПРЕМИУМ.ПМ сос п/о мгс 1,5*4 Останкино</v>
          </cell>
          <cell r="D220">
            <v>304.39999999999998</v>
          </cell>
          <cell r="F220">
            <v>304.39999999999998</v>
          </cell>
        </row>
        <row r="221">
          <cell r="A221" t="str">
            <v>6951 СЛИВОЧНЫЕ Папа может сос п/о мгс 1.5*4  ОСТАНКИНО</v>
          </cell>
          <cell r="D221">
            <v>205.7</v>
          </cell>
          <cell r="F221">
            <v>205.7</v>
          </cell>
        </row>
        <row r="222">
          <cell r="A222" t="str">
            <v>6955 СОЧНЫЕ Папа может сос п/о мгс1.5*4_А Останкино</v>
          </cell>
          <cell r="D222">
            <v>4056.9</v>
          </cell>
          <cell r="F222">
            <v>4056.9</v>
          </cell>
        </row>
        <row r="223">
          <cell r="A223" t="str">
            <v>7045 БЕКОН Папа может с/к с/н в/у 1/250 7 шт ОСТАНКИНО</v>
          </cell>
          <cell r="D223">
            <v>84</v>
          </cell>
          <cell r="F223">
            <v>84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451</v>
          </cell>
          <cell r="F224">
            <v>451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523</v>
          </cell>
          <cell r="F225">
            <v>524</v>
          </cell>
        </row>
        <row r="226">
          <cell r="A226" t="str">
            <v>Балыковая с/к 200 гр. срез "Эликатессе" термоформ.пак.  СПК</v>
          </cell>
          <cell r="D226">
            <v>426</v>
          </cell>
          <cell r="F226">
            <v>426</v>
          </cell>
        </row>
        <row r="227">
          <cell r="A227" t="str">
            <v>БОНУС ДОМАШНИЙ РЕЦЕПТ Коровино 0.5кг 8шт. (6305)</v>
          </cell>
          <cell r="D227">
            <v>31</v>
          </cell>
          <cell r="F227">
            <v>31</v>
          </cell>
        </row>
        <row r="228">
          <cell r="A228" t="str">
            <v>БОНУС ДОМАШНИЙ РЕЦЕПТ Коровино вар п/о (5324)</v>
          </cell>
          <cell r="D228">
            <v>20</v>
          </cell>
          <cell r="F228">
            <v>20</v>
          </cell>
        </row>
        <row r="229">
          <cell r="A229" t="str">
            <v>БОНУС СОЧНЫЕ Папа может сос п/о мгс 1.5*4 (6954)  ОСТАНКИНО</v>
          </cell>
          <cell r="D229">
            <v>338.5</v>
          </cell>
          <cell r="F229">
            <v>338.5</v>
          </cell>
        </row>
        <row r="230">
          <cell r="A230" t="str">
            <v>БОНУС СОЧНЫЕ сос п/о мгс 0.41кг_UZ (6087)  ОСТАНКИНО</v>
          </cell>
          <cell r="D230">
            <v>187</v>
          </cell>
          <cell r="F230">
            <v>187</v>
          </cell>
        </row>
        <row r="231">
          <cell r="A231" t="str">
            <v>БОНУС_ 457  Колбаса Молочная ТМ Особый рецепт ВЕС большой батон  ПОКОМ</v>
          </cell>
          <cell r="F231">
            <v>1541.1079999999999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1473</v>
          </cell>
        </row>
        <row r="233">
          <cell r="A233" t="str">
            <v>БОНУС_Колбаса вареная Филейская ТМ Вязанка. ВЕС  ПОКОМ</v>
          </cell>
          <cell r="F233">
            <v>496.90600000000001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596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138.4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515</v>
          </cell>
        </row>
        <row r="237">
          <cell r="A237" t="str">
            <v>Бутербродная вареная 0,47 кг шт.  СПК</v>
          </cell>
          <cell r="D237">
            <v>172</v>
          </cell>
          <cell r="F237">
            <v>172</v>
          </cell>
        </row>
        <row r="238">
          <cell r="A238" t="str">
            <v>Вацлавская п/к (черева) 390 гр.шт. термоус.пак  СПК</v>
          </cell>
          <cell r="D238">
            <v>155</v>
          </cell>
          <cell r="F238">
            <v>156</v>
          </cell>
        </row>
        <row r="239">
          <cell r="A239" t="str">
            <v>ВЫВЕДЕНА!Пельмени Отборные из свинины и говядины 0,43 кг ТМ Стародворье  ПОКОМ</v>
          </cell>
          <cell r="F239">
            <v>1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565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846</v>
          </cell>
          <cell r="F241">
            <v>3146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904</v>
          </cell>
          <cell r="F242">
            <v>2632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309</v>
          </cell>
        </row>
        <row r="244">
          <cell r="A244" t="str">
            <v>Гуцульская с/к "КолбасГрад" 160 гр.шт. термоус. пак  СПК</v>
          </cell>
          <cell r="D244">
            <v>399</v>
          </cell>
          <cell r="F244">
            <v>399</v>
          </cell>
        </row>
        <row r="245">
          <cell r="A245" t="str">
            <v>Дельгаро с/в "Эликатессе" 140 гр.шт.  СПК</v>
          </cell>
          <cell r="D245">
            <v>191</v>
          </cell>
          <cell r="F245">
            <v>191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295</v>
          </cell>
          <cell r="F246">
            <v>298</v>
          </cell>
        </row>
        <row r="247">
          <cell r="A247" t="str">
            <v>Докторская вареная в/с  СПК</v>
          </cell>
          <cell r="D247">
            <v>18</v>
          </cell>
          <cell r="F247">
            <v>21.66</v>
          </cell>
        </row>
        <row r="248">
          <cell r="A248" t="str">
            <v>Докторская вареная в/с 0,47 кг шт.  СПК</v>
          </cell>
          <cell r="D248">
            <v>146</v>
          </cell>
          <cell r="F248">
            <v>147</v>
          </cell>
        </row>
        <row r="249">
          <cell r="A249" t="str">
            <v>Докторская вареная термоус.пак. "Высокий вкус"  СПК</v>
          </cell>
          <cell r="D249">
            <v>105.361</v>
          </cell>
          <cell r="F249">
            <v>121.035</v>
          </cell>
        </row>
        <row r="250">
          <cell r="A250" t="str">
            <v>ЖАР-ладушки с клубникой и вишней ТМ Стародворье 0,2 кг ПОКОМ</v>
          </cell>
          <cell r="F250">
            <v>31</v>
          </cell>
        </row>
        <row r="251">
          <cell r="A251" t="str">
            <v>ЖАР-ладушки с мясом 0,2кг ТМ Стародворье  ПОКОМ</v>
          </cell>
          <cell r="D251">
            <v>2</v>
          </cell>
          <cell r="F251">
            <v>316</v>
          </cell>
        </row>
        <row r="252">
          <cell r="A252" t="str">
            <v>ЖАР-ладушки с яблоком и грушей ТМ Стародворье 0,2 кг. ПОКОМ</v>
          </cell>
          <cell r="F252">
            <v>37</v>
          </cell>
        </row>
        <row r="253">
          <cell r="A253" t="str">
            <v>Карбонад Юбилейный термоус.пак.  СПК</v>
          </cell>
          <cell r="D253">
            <v>69.7</v>
          </cell>
          <cell r="F253">
            <v>69.7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2</v>
          </cell>
          <cell r="F254">
            <v>2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15</v>
          </cell>
          <cell r="F255">
            <v>20</v>
          </cell>
        </row>
        <row r="256">
          <cell r="A256" t="str">
            <v>Классическая с/к 80 гр.шт.нар. (лоток с ср.защ.атм.)  СПК</v>
          </cell>
          <cell r="D256">
            <v>56</v>
          </cell>
          <cell r="F256">
            <v>56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892</v>
          </cell>
          <cell r="F257">
            <v>896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902</v>
          </cell>
          <cell r="F258">
            <v>902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172</v>
          </cell>
          <cell r="F259">
            <v>172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14</v>
          </cell>
          <cell r="F260">
            <v>14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876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604</v>
          </cell>
          <cell r="F262">
            <v>1715</v>
          </cell>
        </row>
        <row r="263">
          <cell r="A263" t="str">
            <v>Ла Фаворте с/в "Эликатессе" 140 гр.шт.  СПК</v>
          </cell>
          <cell r="D263">
            <v>256</v>
          </cell>
          <cell r="F263">
            <v>256</v>
          </cell>
        </row>
        <row r="264">
          <cell r="A264" t="str">
            <v>Ливерная Печеночная "Просто выгодно" 0,3 кг.шт.  СПК</v>
          </cell>
          <cell r="D264">
            <v>209</v>
          </cell>
          <cell r="F264">
            <v>211</v>
          </cell>
        </row>
        <row r="265">
          <cell r="A265" t="str">
            <v>Любительская вареная термоус.пак. "Высокий вкус"  СПК</v>
          </cell>
          <cell r="D265">
            <v>77.900000000000006</v>
          </cell>
          <cell r="F265">
            <v>79.819000000000003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  <cell r="F266">
            <v>3</v>
          </cell>
        </row>
        <row r="267">
          <cell r="A267" t="str">
            <v>Мини-пицца с ветчиной и сыром 0,3кг ТМ Зареченские  ПОКОМ</v>
          </cell>
          <cell r="F267">
            <v>11</v>
          </cell>
        </row>
        <row r="268">
          <cell r="A268" t="str">
            <v>Мини-сосиски в тесте "Фрайпики" 3,7кг ВЕС,  ПОКОМ</v>
          </cell>
          <cell r="F268">
            <v>10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195.10300000000001</v>
          </cell>
        </row>
        <row r="270">
          <cell r="A270" t="str">
            <v>Мини-чебуречки с мясом ВЕС 5,5кг ТМ Зареченские  ПОКОМ</v>
          </cell>
          <cell r="F270">
            <v>76.5</v>
          </cell>
        </row>
        <row r="271">
          <cell r="A271" t="str">
            <v>Мини-шарики с курочкой и сыром ТМ Зареченские ВЕС  ПОКОМ</v>
          </cell>
          <cell r="F271">
            <v>155.1</v>
          </cell>
        </row>
        <row r="272">
          <cell r="A272" t="str">
            <v>Мусульманская вареная "Просто выгодно"  СПК</v>
          </cell>
          <cell r="D272">
            <v>14.5</v>
          </cell>
          <cell r="F272">
            <v>14.5</v>
          </cell>
        </row>
        <row r="273">
          <cell r="A273" t="str">
            <v>Мусульманская п/к "Просто выгодно" термофор.пак.  СПК</v>
          </cell>
          <cell r="D273">
            <v>3.5</v>
          </cell>
          <cell r="F273">
            <v>3.5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28</v>
          </cell>
          <cell r="F274">
            <v>3431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F275">
            <v>81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8</v>
          </cell>
          <cell r="F276">
            <v>2219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26</v>
          </cell>
          <cell r="F277">
            <v>2986</v>
          </cell>
        </row>
        <row r="278">
          <cell r="A278" t="str">
            <v>Наггетсы с куриным филе и сыром ТМ Вязанка 0,25 кг ПОКОМ</v>
          </cell>
          <cell r="D278">
            <v>8</v>
          </cell>
          <cell r="F278">
            <v>813</v>
          </cell>
        </row>
        <row r="279">
          <cell r="A279" t="str">
            <v>Наггетсы Хрустящие 0,3кг ТМ Зареченские  ПОКОМ</v>
          </cell>
          <cell r="F279">
            <v>28</v>
          </cell>
        </row>
        <row r="280">
          <cell r="A280" t="str">
            <v>Наггетсы Хрустящие ТМ Зареченские. ВЕС ПОКОМ</v>
          </cell>
          <cell r="D280">
            <v>12</v>
          </cell>
          <cell r="F280">
            <v>571</v>
          </cell>
        </row>
        <row r="281">
          <cell r="A281" t="str">
            <v>Оригинальная с перцем с/к  СПК</v>
          </cell>
          <cell r="D281">
            <v>423.3</v>
          </cell>
          <cell r="F281">
            <v>429.45800000000003</v>
          </cell>
        </row>
        <row r="282">
          <cell r="A282" t="str">
            <v>Особая вареная  СПК</v>
          </cell>
          <cell r="D282">
            <v>10</v>
          </cell>
          <cell r="F282">
            <v>10</v>
          </cell>
        </row>
        <row r="283">
          <cell r="A283" t="str">
            <v>Паштет печеночный 140 гр.шт.  СПК</v>
          </cell>
          <cell r="D283">
            <v>38</v>
          </cell>
          <cell r="F283">
            <v>43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554</v>
          </cell>
        </row>
        <row r="285">
          <cell r="A285" t="str">
            <v>Пельмени Бигбули #МЕГАВКУСИЩЕ с сочной грудинкой 0,43 кг  ПОКОМ</v>
          </cell>
          <cell r="F285">
            <v>17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157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F287">
            <v>41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21</v>
          </cell>
          <cell r="F288">
            <v>829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12</v>
          </cell>
          <cell r="F289">
            <v>178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10</v>
          </cell>
          <cell r="F290">
            <v>826</v>
          </cell>
        </row>
        <row r="291">
          <cell r="A291" t="str">
            <v>Пельмени Бигбули с мясом, Горячая штучка 0,43кг  ПОКОМ</v>
          </cell>
          <cell r="F291">
            <v>7</v>
          </cell>
        </row>
        <row r="292">
          <cell r="A292" t="str">
            <v>Пельмени Бигбули с мясом, Горячая штучка 0,9кг  ПОКОМ</v>
          </cell>
          <cell r="F292">
            <v>30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141</v>
          </cell>
        </row>
        <row r="294">
          <cell r="A294" t="str">
            <v>Пельмени Бигбули со сливочным маслом ТМ Горячая штучка, флоу-пак сфера 0,4. ПОКОМ</v>
          </cell>
          <cell r="D294">
            <v>1</v>
          </cell>
          <cell r="F294">
            <v>138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1</v>
          </cell>
          <cell r="F295">
            <v>833</v>
          </cell>
        </row>
        <row r="296">
          <cell r="A296" t="str">
            <v>Пельмени Бульмени Жюльен Горячая штучка 0,43  ПОКОМ</v>
          </cell>
          <cell r="F296">
            <v>1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F297">
            <v>776</v>
          </cell>
        </row>
        <row r="298">
          <cell r="A298" t="str">
            <v>Пельмени Бульмени с говядиной и свининой Горячая шт. 0,9 кг  ПОКОМ</v>
          </cell>
          <cell r="F298">
            <v>682</v>
          </cell>
        </row>
        <row r="299">
          <cell r="A299" t="str">
            <v>Пельмени Бульмени с говядиной и свининой Горячая штучка 0,43  ПОКОМ</v>
          </cell>
          <cell r="F299">
            <v>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119.401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10</v>
          </cell>
          <cell r="F301">
            <v>1305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25</v>
          </cell>
          <cell r="F302">
            <v>1277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31</v>
          </cell>
          <cell r="F303">
            <v>2189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16</v>
          </cell>
        </row>
        <row r="305">
          <cell r="A305" t="str">
            <v>Пельмени Бульмени со сливочным маслом ТМ Горячая шт. 0,43 кг  ПОКОМ</v>
          </cell>
          <cell r="F305">
            <v>4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25</v>
          </cell>
          <cell r="F306">
            <v>1511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3544</v>
          </cell>
        </row>
        <row r="308">
          <cell r="A308" t="str">
            <v>Пельмени Вл.Стандарт с говядиной и свининой шт. 0,8 кг ТМ Владимирский стандарт   ПОКОМ</v>
          </cell>
          <cell r="F308">
            <v>1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16</v>
          </cell>
        </row>
        <row r="310">
          <cell r="A310" t="str">
            <v>Пельмени Жемчужные сфера 1,0кг ТМ Зареченские  ПОКОМ</v>
          </cell>
          <cell r="F310">
            <v>11</v>
          </cell>
        </row>
        <row r="311">
          <cell r="A311" t="str">
            <v>Пельмени Медвежьи ушки с фермерскими сливками 0,7кг  ПОКОМ</v>
          </cell>
          <cell r="D311">
            <v>2</v>
          </cell>
          <cell r="F311">
            <v>132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217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6</v>
          </cell>
          <cell r="F313">
            <v>136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39</v>
          </cell>
          <cell r="F314">
            <v>1783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335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425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4</v>
          </cell>
          <cell r="F317">
            <v>609</v>
          </cell>
        </row>
        <row r="318">
          <cell r="A318" t="str">
            <v>Пельмени Сочные сфера 0,8 кг ТМ Стародворье  ПОКОМ</v>
          </cell>
          <cell r="D318">
            <v>3</v>
          </cell>
          <cell r="F318">
            <v>58</v>
          </cell>
        </row>
        <row r="319">
          <cell r="A319" t="str">
            <v>Пельмени Татарские 0,4кг ТМ Особый рецепт  ПОКОМ</v>
          </cell>
          <cell r="F319">
            <v>14</v>
          </cell>
        </row>
        <row r="320">
          <cell r="A320" t="str">
            <v>Пипперони с/к "Эликатессе" 0,10 кг.шт.  СПК</v>
          </cell>
          <cell r="D320">
            <v>21</v>
          </cell>
          <cell r="F320">
            <v>21</v>
          </cell>
        </row>
        <row r="321">
          <cell r="A321" t="str">
            <v>Пирожки с мясом 3,7кг ВЕС ТМ Зареченские  ПОКОМ</v>
          </cell>
          <cell r="F321">
            <v>151.70500000000001</v>
          </cell>
        </row>
        <row r="322">
          <cell r="A322" t="str">
            <v>Пирожки с яблоком и грушей ВЕС ТМ Зареченские  ПОКОМ</v>
          </cell>
          <cell r="F322">
            <v>11.1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26</v>
          </cell>
          <cell r="F323">
            <v>26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46</v>
          </cell>
          <cell r="F324">
            <v>46</v>
          </cell>
        </row>
        <row r="325">
          <cell r="A325" t="str">
            <v>Плавленый Сыр 45% "С грибами" СТМ "ПапаМожет 180гр  ОСТАНКИНО</v>
          </cell>
          <cell r="D325">
            <v>36</v>
          </cell>
          <cell r="F325">
            <v>36</v>
          </cell>
        </row>
        <row r="326">
          <cell r="A326" t="str">
            <v>Плавленый Сыр колбасный копченый 40% СТМ "ПапаМожет" 400 гр  ОСТАНКИНО</v>
          </cell>
          <cell r="D326">
            <v>2</v>
          </cell>
          <cell r="F326">
            <v>2</v>
          </cell>
        </row>
        <row r="327">
          <cell r="A327" t="str">
            <v>Покровская вареная 0,47 кг шт.  СПК</v>
          </cell>
          <cell r="D327">
            <v>41</v>
          </cell>
          <cell r="F327">
            <v>41</v>
          </cell>
        </row>
        <row r="328">
          <cell r="A328" t="str">
            <v>ПолуКоп п/к 250 гр.шт. термоформ.пак.  СПК</v>
          </cell>
          <cell r="D328">
            <v>15</v>
          </cell>
          <cell r="F328">
            <v>15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13</v>
          </cell>
          <cell r="F329">
            <v>13</v>
          </cell>
        </row>
        <row r="330">
          <cell r="A330" t="str">
            <v>Ричеза с/к 230 гр.шт.  СПК</v>
          </cell>
          <cell r="D330">
            <v>346</v>
          </cell>
          <cell r="F330">
            <v>346</v>
          </cell>
        </row>
        <row r="331">
          <cell r="A331" t="str">
            <v>Российский сливочный 45% ТМ Папа Может, брус (2шт)  ОСТАНКИНО</v>
          </cell>
          <cell r="D331">
            <v>67</v>
          </cell>
          <cell r="F331">
            <v>67</v>
          </cell>
        </row>
        <row r="332">
          <cell r="A332" t="str">
            <v>Сальчетти с/к 230 гр.шт.  СПК</v>
          </cell>
          <cell r="D332">
            <v>512</v>
          </cell>
          <cell r="F332">
            <v>512</v>
          </cell>
        </row>
        <row r="333">
          <cell r="A333" t="str">
            <v>Сальчичон с/к 200 гр. срез "Эликатессе" термоформ.пак.  СПК</v>
          </cell>
          <cell r="D333">
            <v>89</v>
          </cell>
          <cell r="F333">
            <v>89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385</v>
          </cell>
          <cell r="F334">
            <v>385</v>
          </cell>
        </row>
        <row r="335">
          <cell r="A335" t="str">
            <v>Салями с/к 100 гр.шт.нар. (лоток с ср.защ.атм.)  СПК</v>
          </cell>
          <cell r="D335">
            <v>64</v>
          </cell>
          <cell r="F335">
            <v>64</v>
          </cell>
        </row>
        <row r="336">
          <cell r="A336" t="str">
            <v>Салями Трюфель с/в "Эликатессе" 0,16 кг.шт.  СПК</v>
          </cell>
          <cell r="D336">
            <v>427</v>
          </cell>
          <cell r="F336">
            <v>429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77</v>
          </cell>
          <cell r="F337">
            <v>78.941000000000003</v>
          </cell>
        </row>
        <row r="338">
          <cell r="A338" t="str">
            <v>Сардельки "Необыкновенные" (в ср.защ.атм.)  СПК</v>
          </cell>
          <cell r="D338">
            <v>6</v>
          </cell>
          <cell r="F338">
            <v>6</v>
          </cell>
        </row>
        <row r="339">
          <cell r="A339" t="str">
            <v>Сардельки Докторские (черева) 400 гр.шт. (лоток с ср.защ.атм.) "Высокий вкус"  СПК</v>
          </cell>
          <cell r="D339">
            <v>24</v>
          </cell>
          <cell r="F339">
            <v>24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37</v>
          </cell>
          <cell r="F340">
            <v>48.18</v>
          </cell>
        </row>
        <row r="341">
          <cell r="A341" t="str">
            <v>Семейная с чесночком Экстра вареная  СПК</v>
          </cell>
          <cell r="D341">
            <v>8</v>
          </cell>
          <cell r="F341">
            <v>10.492000000000001</v>
          </cell>
        </row>
        <row r="342">
          <cell r="A342" t="str">
            <v>Семейная с чесночком Экстра вареная 0,5 кг.шт.  СПК</v>
          </cell>
          <cell r="D342">
            <v>3</v>
          </cell>
          <cell r="F342">
            <v>3</v>
          </cell>
        </row>
        <row r="343">
          <cell r="A343" t="str">
            <v>Сервелат Европейский в/к, в/с 0,38 кг.шт.термофор.пак  СПК</v>
          </cell>
          <cell r="D343">
            <v>126</v>
          </cell>
          <cell r="F343">
            <v>126</v>
          </cell>
        </row>
        <row r="344">
          <cell r="A344" t="str">
            <v>Сервелат Коньячный в/к 0,38 кг.шт термофор.пак  СПК</v>
          </cell>
          <cell r="D344">
            <v>288</v>
          </cell>
          <cell r="F344">
            <v>292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130</v>
          </cell>
          <cell r="F345">
            <v>136</v>
          </cell>
        </row>
        <row r="346">
          <cell r="A346" t="str">
            <v>Сервелат Финский в/к 0,38 кг.шт. термофор.пак.  СПК</v>
          </cell>
          <cell r="D346">
            <v>131</v>
          </cell>
          <cell r="F346">
            <v>132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176</v>
          </cell>
          <cell r="F347">
            <v>176</v>
          </cell>
        </row>
        <row r="348">
          <cell r="A348" t="str">
            <v>Сервелат Фирменный в/к 0,38 кг.шт. термофор.пак.  СПК</v>
          </cell>
          <cell r="D348">
            <v>5</v>
          </cell>
          <cell r="F348">
            <v>5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416</v>
          </cell>
          <cell r="F349">
            <v>418</v>
          </cell>
        </row>
        <row r="350">
          <cell r="A350" t="str">
            <v>Сибирская особая с/к 0,235 кг шт.  СПК</v>
          </cell>
          <cell r="D350">
            <v>556</v>
          </cell>
          <cell r="F350">
            <v>556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135.19999999999999</v>
          </cell>
          <cell r="F351">
            <v>142.51900000000001</v>
          </cell>
        </row>
        <row r="352">
          <cell r="A352" t="str">
            <v>Сосиски "Баварские" 0,36 кг.шт. вак.упак.  СПК</v>
          </cell>
          <cell r="D352">
            <v>5</v>
          </cell>
          <cell r="F352">
            <v>5</v>
          </cell>
        </row>
        <row r="353">
          <cell r="A353" t="str">
            <v>Сосиски "БОЛЬШАЯ SOSиска" (в ср.защ.атм.) 1,0 кг  СПК</v>
          </cell>
          <cell r="D353">
            <v>5.6870000000000003</v>
          </cell>
          <cell r="F353">
            <v>5.6870000000000003</v>
          </cell>
        </row>
        <row r="354">
          <cell r="A354" t="str">
            <v>Сосиски "БОЛЬШАЯ SOSиска" Бекон (лоток с ср.защ.атм.)  СПК</v>
          </cell>
          <cell r="D354">
            <v>5.5919999999999996</v>
          </cell>
          <cell r="F354">
            <v>5.5919999999999996</v>
          </cell>
        </row>
        <row r="355">
          <cell r="A355" t="str">
            <v>Сосиски "Молочные" 0,36 кг.шт. вак.упак.  СПК</v>
          </cell>
          <cell r="D355">
            <v>25</v>
          </cell>
          <cell r="F355">
            <v>25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13</v>
          </cell>
          <cell r="F356">
            <v>14.112</v>
          </cell>
        </row>
        <row r="357">
          <cell r="A357" t="str">
            <v>Сосиски Мусульманские "Просто выгодно" (в ср.защ.атм.)  СПК</v>
          </cell>
          <cell r="D357">
            <v>9</v>
          </cell>
          <cell r="F357">
            <v>9</v>
          </cell>
        </row>
        <row r="358">
          <cell r="A358" t="str">
            <v>Сосиски Хот-дог подкопченные (лоток с ср.защ.атм.)  СПК</v>
          </cell>
          <cell r="D358">
            <v>8</v>
          </cell>
          <cell r="F358">
            <v>8</v>
          </cell>
        </row>
        <row r="359">
          <cell r="A359" t="str">
            <v>Сочный мегачебурек ТМ Зареченские ВЕС ПОКОМ</v>
          </cell>
          <cell r="F359">
            <v>140.16</v>
          </cell>
        </row>
        <row r="360">
          <cell r="A360" t="str">
            <v>Сыр "Пармезан" 40% кусок 180 гр  ОСТАНКИНО</v>
          </cell>
          <cell r="D360">
            <v>253</v>
          </cell>
          <cell r="F360">
            <v>253</v>
          </cell>
        </row>
        <row r="361">
          <cell r="A361" t="str">
            <v>Сыр Боккончини копченый 40% 100 гр.  ОСТАНКИНО</v>
          </cell>
          <cell r="D361">
            <v>97</v>
          </cell>
          <cell r="F361">
            <v>97</v>
          </cell>
        </row>
        <row r="362">
          <cell r="A362" t="str">
            <v>Сыр колбасный копченый Папа Может 400 гр  ОСТАНКИНО</v>
          </cell>
          <cell r="D362">
            <v>26</v>
          </cell>
          <cell r="F362">
            <v>26</v>
          </cell>
        </row>
        <row r="363">
          <cell r="A363" t="str">
            <v>Сыр Останкино "Алтайский Gold" 50% вес  ОСТАНКИНО</v>
          </cell>
          <cell r="D363">
            <v>7.4</v>
          </cell>
          <cell r="F363">
            <v>7.4</v>
          </cell>
        </row>
        <row r="364">
          <cell r="A364" t="str">
            <v>Сыр ПАПА МОЖЕТ "Гауда Голд" 45% 180 г  ОСТАНКИНО</v>
          </cell>
          <cell r="D364">
            <v>773</v>
          </cell>
          <cell r="F364">
            <v>773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1613</v>
          </cell>
          <cell r="F365">
            <v>1615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92.8</v>
          </cell>
          <cell r="F366">
            <v>95.18</v>
          </cell>
        </row>
        <row r="367">
          <cell r="A367" t="str">
            <v>Сыр ПАПА МОЖЕТ "Министерский" 180гр, 45 %  ОСТАНКИНО</v>
          </cell>
          <cell r="D367">
            <v>162</v>
          </cell>
          <cell r="F367">
            <v>162</v>
          </cell>
        </row>
        <row r="368">
          <cell r="A368" t="str">
            <v>Сыр ПАПА МОЖЕТ "Папин завтрак" 180гр, 45 %  ОСТАНКИНО</v>
          </cell>
          <cell r="D368">
            <v>97</v>
          </cell>
          <cell r="F368">
            <v>97</v>
          </cell>
        </row>
        <row r="369">
          <cell r="A369" t="str">
            <v>Сыр ПАПА МОЖЕТ "Российский традиционный" 45% 180 г  ОСТАНКИНО</v>
          </cell>
          <cell r="D369">
            <v>1835</v>
          </cell>
          <cell r="F369">
            <v>1835</v>
          </cell>
        </row>
        <row r="370">
          <cell r="A370" t="str">
            <v>Сыр ПАПА МОЖЕТ "Тильзитер" 45% 180 г  ОСТАНКИНО</v>
          </cell>
          <cell r="D370">
            <v>416</v>
          </cell>
          <cell r="F370">
            <v>416</v>
          </cell>
        </row>
        <row r="371">
          <cell r="A371" t="str">
            <v>Сыр Папа Может "Тильзитер", 45% брусок ВЕС   ОСТАНКИНО</v>
          </cell>
          <cell r="D371">
            <v>3.1339999999999999</v>
          </cell>
          <cell r="F371">
            <v>3.1339999999999999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109</v>
          </cell>
          <cell r="F372">
            <v>111</v>
          </cell>
        </row>
        <row r="373">
          <cell r="A373" t="str">
            <v>Сыр полутвердый "Гауда", 45%, ВЕС брус из блока 1/5  ОСТАНКИНО</v>
          </cell>
          <cell r="D373">
            <v>32.1</v>
          </cell>
          <cell r="F373">
            <v>32.1</v>
          </cell>
        </row>
        <row r="374">
          <cell r="A374" t="str">
            <v>Сыр полутвердый "Голландский" 45%, брус ВЕС  ОСТАНКИНО</v>
          </cell>
          <cell r="D374">
            <v>54</v>
          </cell>
          <cell r="F374">
            <v>54</v>
          </cell>
        </row>
        <row r="375">
          <cell r="A375" t="str">
            <v>Сыр полутвердый "Тильзитер" 45%, ВЕС брус ТМ "Папа может"  ОСТАНКИНО</v>
          </cell>
          <cell r="F375">
            <v>3.28</v>
          </cell>
        </row>
        <row r="376">
          <cell r="A376" t="str">
            <v>Сыр рассольный жирный Чечил 45% 100 гр  ОСТАНКИНО</v>
          </cell>
          <cell r="D376">
            <v>2</v>
          </cell>
          <cell r="F376">
            <v>2</v>
          </cell>
        </row>
        <row r="377">
          <cell r="A377" t="str">
            <v>Сыр рассольный жирный Чечил копченый 45% 100 гр  ОСТАНКИНО</v>
          </cell>
          <cell r="D377">
            <v>2</v>
          </cell>
          <cell r="F377">
            <v>2</v>
          </cell>
        </row>
        <row r="378">
          <cell r="A378" t="str">
            <v>Сыр Скаморца свежий 40% 100 гр.  ОСТАНКИНО</v>
          </cell>
          <cell r="D378">
            <v>138</v>
          </cell>
          <cell r="F378">
            <v>140</v>
          </cell>
        </row>
        <row r="379">
          <cell r="A379" t="str">
            <v>Сыр творожный с зеленью 60% Папа может 140 гр.  ОСТАНКИНО</v>
          </cell>
          <cell r="D379">
            <v>51</v>
          </cell>
          <cell r="F379">
            <v>51</v>
          </cell>
        </row>
        <row r="380">
          <cell r="A380" t="str">
            <v>Сыр Чечил копченый 43% 100г/6шт ТМ Папа Может  ОСТАНКИНО</v>
          </cell>
          <cell r="D380">
            <v>170</v>
          </cell>
          <cell r="F380">
            <v>172</v>
          </cell>
        </row>
        <row r="381">
          <cell r="A381" t="str">
            <v>Сыр Чечил свежий 45% 100г/6шт ТМ Папа Может  ОСТАНКИНО</v>
          </cell>
          <cell r="D381">
            <v>134</v>
          </cell>
          <cell r="F381">
            <v>136</v>
          </cell>
        </row>
        <row r="382">
          <cell r="A382" t="str">
            <v>Сыч/Прод Коровино Российский 50% 200г СЗМЖ  ОСТАНКИНО</v>
          </cell>
          <cell r="D382">
            <v>290</v>
          </cell>
          <cell r="F382">
            <v>290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389.5</v>
          </cell>
          <cell r="F383">
            <v>389.5</v>
          </cell>
        </row>
        <row r="384">
          <cell r="A384" t="str">
            <v>Сыч/Прод Коровино Тильзитер 50% 200г СЗМЖ  ОСТАНКИНО</v>
          </cell>
          <cell r="D384">
            <v>196</v>
          </cell>
          <cell r="F384">
            <v>196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123</v>
          </cell>
          <cell r="F385">
            <v>123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44</v>
          </cell>
          <cell r="F386">
            <v>44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445</v>
          </cell>
          <cell r="F387">
            <v>447</v>
          </cell>
        </row>
        <row r="388">
          <cell r="A388" t="str">
            <v>Торо Неро с/в "Эликатессе" 140 гр.шт.  СПК</v>
          </cell>
          <cell r="D388">
            <v>210</v>
          </cell>
          <cell r="F388">
            <v>212</v>
          </cell>
        </row>
        <row r="389">
          <cell r="A389" t="str">
            <v>Уши свиные копченые к пиву 0,15кг нар. д/ф шт.  СПК</v>
          </cell>
          <cell r="D389">
            <v>29</v>
          </cell>
          <cell r="F389">
            <v>29</v>
          </cell>
        </row>
        <row r="390">
          <cell r="A390" t="str">
            <v>Фестивальная пора с/к 100 гр.шт.нар. (лоток с ср.защ.атм.)  СПК</v>
          </cell>
          <cell r="D390">
            <v>343</v>
          </cell>
          <cell r="F390">
            <v>343</v>
          </cell>
        </row>
        <row r="391">
          <cell r="A391" t="str">
            <v>Фестивальная пора с/к 235 гр.шт.  СПК</v>
          </cell>
          <cell r="D391">
            <v>1068</v>
          </cell>
          <cell r="F391">
            <v>1068</v>
          </cell>
        </row>
        <row r="392">
          <cell r="A392" t="str">
            <v>Фестивальная пора с/к термоус.пак  СПК</v>
          </cell>
          <cell r="D392">
            <v>162.19999999999999</v>
          </cell>
          <cell r="F392">
            <v>162.80199999999999</v>
          </cell>
        </row>
        <row r="393">
          <cell r="A393" t="str">
            <v>Фестивальная с/к 0,10 кг.шт. нарезка (лоток с ср.защ.атм.)  СПК</v>
          </cell>
          <cell r="F393">
            <v>2</v>
          </cell>
        </row>
        <row r="394">
          <cell r="A394" t="str">
            <v>Фирменная с/к 200 гр. срез "Эликатессе" термоформ.пак.  СПК</v>
          </cell>
          <cell r="D394">
            <v>507</v>
          </cell>
          <cell r="F394">
            <v>507</v>
          </cell>
        </row>
        <row r="395">
          <cell r="A395" t="str">
            <v>Фуэт с/в "Эликатессе" 160 гр.шт.  СПК</v>
          </cell>
          <cell r="D395">
            <v>523</v>
          </cell>
          <cell r="F395">
            <v>523</v>
          </cell>
        </row>
        <row r="396">
          <cell r="A396" t="str">
            <v>Хинкали Классические ТМ Зареченские ВЕС ПОКОМ</v>
          </cell>
          <cell r="F396">
            <v>75</v>
          </cell>
        </row>
        <row r="397">
          <cell r="A397" t="str">
            <v>Хот-догстер ТМ Горячая штучка ТС Хот-Догстер флоу-пак 0,09 кг. ПОКОМ</v>
          </cell>
          <cell r="D397">
            <v>3</v>
          </cell>
          <cell r="F397">
            <v>576</v>
          </cell>
        </row>
        <row r="398">
          <cell r="A398" t="str">
            <v>Хотстеры с сыром 0,25кг ТМ Горячая штучка  ПОКОМ</v>
          </cell>
          <cell r="D398">
            <v>5</v>
          </cell>
          <cell r="F398">
            <v>643</v>
          </cell>
        </row>
        <row r="399">
          <cell r="A399" t="str">
            <v>Хотстеры ТМ Горячая штучка ТС Хотстеры 0,25 кг зам  ПОКОМ</v>
          </cell>
          <cell r="D399">
            <v>870</v>
          </cell>
          <cell r="F399">
            <v>3099</v>
          </cell>
        </row>
        <row r="400">
          <cell r="A400" t="str">
            <v>Хрустипай с ветчиной и сыром ТМ Горячая штучка флоу-пак 0,07 кг. ПОКОМ</v>
          </cell>
          <cell r="D400">
            <v>3</v>
          </cell>
          <cell r="F400">
            <v>439</v>
          </cell>
        </row>
        <row r="401">
          <cell r="A401" t="str">
            <v>Хрустипай спелая вишня ТМ Горячая штучка флоу-пак 0,07 кг. ПОКОМ</v>
          </cell>
          <cell r="D401">
            <v>36</v>
          </cell>
          <cell r="F401">
            <v>362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2</v>
          </cell>
          <cell r="F402">
            <v>664</v>
          </cell>
        </row>
        <row r="403">
          <cell r="A403" t="str">
            <v>Хрустящие крылышки ТМ Горячая штучка 0,3 кг зам  ПОКОМ</v>
          </cell>
          <cell r="D403">
            <v>5</v>
          </cell>
          <cell r="F403">
            <v>670</v>
          </cell>
        </row>
        <row r="404">
          <cell r="A404" t="str">
            <v>Чебупай сладкая клубника 0,2кг ТМ Горячая штучка  ПОКОМ</v>
          </cell>
          <cell r="F404">
            <v>10</v>
          </cell>
        </row>
        <row r="405">
          <cell r="A405" t="str">
            <v>Чебупай сочное яблоко ТМ Горячая штучка 0,2 кг зам.  ПОКОМ</v>
          </cell>
          <cell r="F405">
            <v>24</v>
          </cell>
        </row>
        <row r="406">
          <cell r="A406" t="str">
            <v>Чебупай спелая вишня ТМ Горячая штучка 0,2 кг зам.  ПОКОМ</v>
          </cell>
          <cell r="F406">
            <v>24</v>
          </cell>
        </row>
        <row r="407">
          <cell r="A407" t="str">
            <v>Чебупели Foodgital 0,25кг ТМ Горячая штучка  ПОКОМ</v>
          </cell>
          <cell r="F407">
            <v>18</v>
          </cell>
        </row>
        <row r="408">
          <cell r="A408" t="str">
            <v>Чебупели Курочка гриль ТМ Горячая штучка, 0,3 кг зам  ПОКОМ</v>
          </cell>
          <cell r="D408">
            <v>2</v>
          </cell>
          <cell r="F408">
            <v>284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1209</v>
          </cell>
          <cell r="F409">
            <v>3197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1471</v>
          </cell>
          <cell r="F410">
            <v>5677</v>
          </cell>
        </row>
        <row r="411">
          <cell r="A411" t="str">
            <v>Чебуреки Мясные вес 2,7 кг ТМ Зареченские ВЕС ПОКОМ</v>
          </cell>
          <cell r="F411">
            <v>27.001000000000001</v>
          </cell>
        </row>
        <row r="412">
          <cell r="A412" t="str">
            <v>Чебуреки сочные ВЕС ТМ Зареченские  ПОКОМ</v>
          </cell>
          <cell r="D412">
            <v>5</v>
          </cell>
          <cell r="F412">
            <v>420</v>
          </cell>
        </row>
        <row r="413">
          <cell r="A413" t="str">
            <v>Шпикачки Русские (черева) (в ср.защ.атм.) "Высокий вкус"  СПК</v>
          </cell>
          <cell r="D413">
            <v>117</v>
          </cell>
          <cell r="F413">
            <v>117</v>
          </cell>
        </row>
        <row r="414">
          <cell r="A414" t="str">
            <v>Эликапреза с/в "Эликатессе" 85 гр.шт. нарезка (лоток с ср.защ.атм.)  СПК</v>
          </cell>
          <cell r="D414">
            <v>161</v>
          </cell>
          <cell r="F414">
            <v>163</v>
          </cell>
        </row>
        <row r="415">
          <cell r="A415" t="str">
            <v>Юбилейная с/к 0,10 кг.шт. нарезка (лоток с ср.защ.атм.)  СПК</v>
          </cell>
          <cell r="D415">
            <v>46</v>
          </cell>
          <cell r="F415">
            <v>46</v>
          </cell>
        </row>
        <row r="416">
          <cell r="A416" t="str">
            <v>Юбилейная с/к 0,235 кг.шт.  СПК</v>
          </cell>
          <cell r="D416">
            <v>1029</v>
          </cell>
          <cell r="F416">
            <v>1029</v>
          </cell>
        </row>
        <row r="417">
          <cell r="A417" t="str">
            <v>Юбилейная с/к термоус.пак.  СПК</v>
          </cell>
          <cell r="D417">
            <v>9</v>
          </cell>
          <cell r="F417">
            <v>9</v>
          </cell>
        </row>
        <row r="418">
          <cell r="A418" t="str">
            <v>Итого</v>
          </cell>
          <cell r="D418">
            <v>196983</v>
          </cell>
          <cell r="F418">
            <v>391360.42800000001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27.12.2024 - 27.12.2024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296.75400000000002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129.364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413.38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1059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749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142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209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123.166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2191.7910000000002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180.928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570.89400000000001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154.53800000000001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70.742999999999995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79.597999999999999</v>
          </cell>
        </row>
        <row r="28">
          <cell r="A28" t="str">
            <v xml:space="preserve"> 240  Колбаса Салями охотничья, ВЕС. ПОКОМ</v>
          </cell>
          <cell r="D28">
            <v>0.70199999999999996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170.75700000000001</v>
          </cell>
        </row>
        <row r="30">
          <cell r="A30" t="str">
            <v xml:space="preserve"> 247  Сардельки Нежные, ВЕС.  ПОКОМ</v>
          </cell>
          <cell r="D30">
            <v>40.957000000000001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10.88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257.846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16.596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31.103999999999999</v>
          </cell>
        </row>
        <row r="35">
          <cell r="A35" t="str">
            <v xml:space="preserve"> 263  Шпикачки Стародворские, ВЕС.  ПОКОМ</v>
          </cell>
          <cell r="D35">
            <v>18.829999999999998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40.779000000000003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28.716000000000001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37.936999999999998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930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485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1668</v>
          </cell>
        </row>
        <row r="42">
          <cell r="A42" t="str">
            <v xml:space="preserve"> 283  Сосиски Сочинки, ВЕС, ТМ Стародворье ПОКОМ</v>
          </cell>
          <cell r="D42">
            <v>174.27799999999999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302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89.103999999999999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271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32.749000000000002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66.363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373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577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68.069999999999993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318.60899999999998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19.526</v>
          </cell>
        </row>
        <row r="56">
          <cell r="A56" t="str">
            <v xml:space="preserve"> 318  Сосиски Датские ТМ Зареченские, ВЕС  ПОКОМ</v>
          </cell>
          <cell r="D56">
            <v>768.94399999999996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1092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1567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525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572.78399999999999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29</v>
          </cell>
        </row>
        <row r="64">
          <cell r="A64" t="str">
            <v xml:space="preserve"> 335  Колбаса Сливушка ТМ Вязанка. ВЕС.  ПОКОМ </v>
          </cell>
          <cell r="D64">
            <v>103.43600000000001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611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572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192.69200000000001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113.342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307.738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134.43299999999999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178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221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16.391999999999999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229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358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175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790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2287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17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5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12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234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37.700000000000003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8.6999999999999993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25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131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135.667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1019.078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3090.25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1323.877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59.597999999999999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36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3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210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167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193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114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7.1539999999999999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130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5</v>
          </cell>
        </row>
        <row r="111">
          <cell r="A111" t="str">
            <v>1146 Ароматная с/к в/у ОСТАНКИНО</v>
          </cell>
          <cell r="D111">
            <v>6.9640000000000004</v>
          </cell>
        </row>
        <row r="112">
          <cell r="A112" t="str">
            <v>3215 ВЕТЧ.МЯСНАЯ Папа может п/о 0.4кг 8шт.    ОСТАНКИНО</v>
          </cell>
          <cell r="D112">
            <v>136</v>
          </cell>
        </row>
        <row r="113">
          <cell r="A113" t="str">
            <v>3680 ПРЕСИЖН с/к дек. спец мгс ОСТАНКИНО</v>
          </cell>
          <cell r="D113">
            <v>8.8650000000000002</v>
          </cell>
        </row>
        <row r="114">
          <cell r="A114" t="str">
            <v>3684 ПРЕСИЖН с/к в/у 1/250 8шт.   ОСТАНКИНО</v>
          </cell>
          <cell r="D114">
            <v>43</v>
          </cell>
        </row>
        <row r="115">
          <cell r="A115" t="str">
            <v>4063 МЯСНАЯ Папа может вар п/о_Л   ОСТАНКИНО</v>
          </cell>
          <cell r="D115">
            <v>980.72</v>
          </cell>
        </row>
        <row r="116">
          <cell r="A116" t="str">
            <v>4117 ЭКСТРА Папа может с/к в/у_Л   ОСТАНКИНО</v>
          </cell>
          <cell r="D116">
            <v>16.645</v>
          </cell>
        </row>
        <row r="117">
          <cell r="A117" t="str">
            <v>4555 Докторская ГОСТ вар п/о ОСТАНКИНО</v>
          </cell>
          <cell r="D117">
            <v>42.183999999999997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23.04</v>
          </cell>
        </row>
        <row r="119">
          <cell r="A119" t="str">
            <v>4691 ШЕЙКА КОПЧЕНАЯ к/в мл/к в/у 300*6  ОСТАНКИНО</v>
          </cell>
          <cell r="D119">
            <v>35</v>
          </cell>
        </row>
        <row r="120">
          <cell r="A120" t="str">
            <v>4786 КОЛБ.СНЭКИ Папа может в/к мгс 1/70_5  ОСТАНКИНО</v>
          </cell>
          <cell r="D120">
            <v>31</v>
          </cell>
        </row>
        <row r="121">
          <cell r="A121" t="str">
            <v>4813 ФИЛЕЙНАЯ Папа может вар п/о_Л   ОСТАНКИНО</v>
          </cell>
          <cell r="D121">
            <v>367.38900000000001</v>
          </cell>
        </row>
        <row r="122">
          <cell r="A122" t="str">
            <v>4993 САЛЯМИ ИТАЛЬЯНСКАЯ с/к в/у 1/250*8_120c ОСТАНКИНО</v>
          </cell>
          <cell r="D122">
            <v>197</v>
          </cell>
        </row>
        <row r="123">
          <cell r="A123" t="str">
            <v>5246 ДОКТОРСКАЯ ПРЕМИУМ вар б/о мгс_30с ОСТАНКИНО</v>
          </cell>
          <cell r="D123">
            <v>5.98</v>
          </cell>
        </row>
        <row r="124">
          <cell r="A124" t="str">
            <v>5341 СЕРВЕЛАТ ОХОТНИЧИЙ в/к в/у  ОСТАНКИНО</v>
          </cell>
          <cell r="D124">
            <v>253.51</v>
          </cell>
        </row>
        <row r="125">
          <cell r="A125" t="str">
            <v>5483 ЭКСТРА Папа может с/к в/у 1/250 8шт.   ОСТАНКИНО</v>
          </cell>
          <cell r="D125">
            <v>529</v>
          </cell>
        </row>
        <row r="126">
          <cell r="A126" t="str">
            <v>5544 Сервелат Финский в/к в/у_45с НОВАЯ ОСТАНКИНО</v>
          </cell>
          <cell r="D126">
            <v>414.334</v>
          </cell>
        </row>
        <row r="127">
          <cell r="A127" t="str">
            <v>5679 САЛЯМИ ИТАЛЬЯНСКАЯ с/к в/у 1/150_60с ОСТАНКИНО</v>
          </cell>
          <cell r="D127">
            <v>88</v>
          </cell>
        </row>
        <row r="128">
          <cell r="A128" t="str">
            <v>5682 САЛЯМИ МЕЛКОЗЕРНЕНАЯ с/к в/у 1/120_60с   ОСТАНКИНО</v>
          </cell>
          <cell r="D128">
            <v>1095</v>
          </cell>
        </row>
        <row r="129">
          <cell r="A129" t="str">
            <v>5698 СЫТНЫЕ Папа может сар б/о мгс 1*3_Маяк  ОСТАНКИНО</v>
          </cell>
          <cell r="D129">
            <v>46.640999999999998</v>
          </cell>
        </row>
        <row r="130">
          <cell r="A130" t="str">
            <v>5706 АРОМАТНАЯ Папа может с/к в/у 1/250 8шт.  ОСТАНКИНО</v>
          </cell>
          <cell r="D130">
            <v>400</v>
          </cell>
        </row>
        <row r="131">
          <cell r="A131" t="str">
            <v>5708 ПОСОЛЬСКАЯ Папа может с/к в/у ОСТАНКИНО</v>
          </cell>
          <cell r="D131">
            <v>46.337000000000003</v>
          </cell>
        </row>
        <row r="132">
          <cell r="A132" t="str">
            <v>5851 ЭКСТРА Папа может вар п/о   ОСТАНКИНО</v>
          </cell>
          <cell r="D132">
            <v>214.56399999999999</v>
          </cell>
        </row>
        <row r="133">
          <cell r="A133" t="str">
            <v>5931 ОХОТНИЧЬЯ Папа может с/к в/у 1/220 8шт.   ОСТАНКИНО</v>
          </cell>
          <cell r="D133">
            <v>511</v>
          </cell>
        </row>
        <row r="134">
          <cell r="A134" t="str">
            <v>6158 ВРЕМЯ ОЛИВЬЕ Папа может вар п/о 0.4кг   ОСТАНКИНО</v>
          </cell>
          <cell r="D134">
            <v>1309</v>
          </cell>
        </row>
        <row r="135">
          <cell r="A135" t="str">
            <v>6159 ВРЕМЯ ОЛИВЬЕ.Папа может вар п/о ОСТАНКИНО</v>
          </cell>
          <cell r="D135">
            <v>19.004999999999999</v>
          </cell>
        </row>
        <row r="136">
          <cell r="A136" t="str">
            <v>6200 ГРУДИНКА ПРЕМИУМ к/в мл/к в/у 0.3кг  ОСТАНКИНО</v>
          </cell>
          <cell r="D136">
            <v>119</v>
          </cell>
        </row>
        <row r="137">
          <cell r="A137" t="str">
            <v>6201 ГРУДИНКА ПРЕМИУМ к/в с/н в/у 1/150 8 шт ОСТАНКИНО</v>
          </cell>
          <cell r="D137">
            <v>26</v>
          </cell>
        </row>
        <row r="138">
          <cell r="A138" t="str">
            <v>6206 СВИНИНА ПО-ДОМАШНЕМУ к/в мл/к в/у 0.3кг  ОСТАНКИНО</v>
          </cell>
          <cell r="D138">
            <v>464</v>
          </cell>
        </row>
        <row r="139">
          <cell r="A139" t="str">
            <v>6221 НЕАПОЛИТАНСКИЙ ДУЭТ с/к с/н мгс 1/90  ОСТАНКИНО</v>
          </cell>
          <cell r="D139">
            <v>142</v>
          </cell>
        </row>
        <row r="140">
          <cell r="A140" t="str">
            <v>6222 ИТАЛЬЯНСКОЕ АССОРТИ с/в с/н мгс 1/90 ОСТАНКИНО</v>
          </cell>
          <cell r="D140">
            <v>46</v>
          </cell>
        </row>
        <row r="141">
          <cell r="A141" t="str">
            <v>6228 МЯСНОЕ АССОРТИ к/з с/н мгс 1/90 10шт.  ОСТАНКИНО</v>
          </cell>
          <cell r="D141">
            <v>219</v>
          </cell>
        </row>
        <row r="142">
          <cell r="A142" t="str">
            <v>6247 ДОМАШНЯЯ Папа может вар п/о 0,4кг 8шт.  ОСТАНКИНО</v>
          </cell>
          <cell r="D142">
            <v>182</v>
          </cell>
        </row>
        <row r="143">
          <cell r="A143" t="str">
            <v>6268 ГОВЯЖЬЯ Папа может вар п/о 0,4кг 8 шт.  ОСТАНКИНО</v>
          </cell>
          <cell r="D143">
            <v>270</v>
          </cell>
        </row>
        <row r="144">
          <cell r="A144" t="str">
            <v>6279 КОРЕЙКА ПО-ОСТ.к/в в/с с/н в/у 1/150_45с  ОСТАНКИНО</v>
          </cell>
          <cell r="D144">
            <v>166</v>
          </cell>
        </row>
        <row r="145">
          <cell r="A145" t="str">
            <v>6303 МЯСНЫЕ Папа может сос п/о мгс 1.5*3  ОСТАНКИНО</v>
          </cell>
          <cell r="D145">
            <v>109.45099999999999</v>
          </cell>
        </row>
        <row r="146">
          <cell r="A146" t="str">
            <v>6324 ДОКТОРСКАЯ ГОСТ вар п/о 0.4кг 8шт.  ОСТАНКИНО</v>
          </cell>
          <cell r="D146">
            <v>126</v>
          </cell>
        </row>
        <row r="147">
          <cell r="A147" t="str">
            <v>6325 ДОКТОРСКАЯ ПРЕМИУМ вар п/о 0.4кг 8шт.  ОСТАНКИНО</v>
          </cell>
          <cell r="D147">
            <v>204</v>
          </cell>
        </row>
        <row r="148">
          <cell r="A148" t="str">
            <v>6333 МЯСНАЯ Папа может вар п/о 0.4кг 8шт.  ОСТАНКИНО</v>
          </cell>
          <cell r="D148">
            <v>2822</v>
          </cell>
        </row>
        <row r="149">
          <cell r="A149" t="str">
            <v>6340 ДОМАШНИЙ РЕЦЕПТ Коровино 0.5кг 8шт.  ОСТАНКИНО</v>
          </cell>
          <cell r="D149">
            <v>380</v>
          </cell>
        </row>
        <row r="150">
          <cell r="A150" t="str">
            <v>6341 ДОМАШНИЙ РЕЦЕПТ СО ШПИКОМ Коровино 0.5кг  ОСТАНКИНО</v>
          </cell>
          <cell r="D150">
            <v>5</v>
          </cell>
        </row>
        <row r="151">
          <cell r="A151" t="str">
            <v>6353 ЭКСТРА Папа может вар п/о 0.4кг 8шт.  ОСТАНКИНО</v>
          </cell>
          <cell r="D151">
            <v>812</v>
          </cell>
        </row>
        <row r="152">
          <cell r="A152" t="str">
            <v>6392 ФИЛЕЙНАЯ Папа может вар п/о 0.4кг. ОСТАНКИНО</v>
          </cell>
          <cell r="D152">
            <v>2778</v>
          </cell>
        </row>
        <row r="153">
          <cell r="A153" t="str">
            <v>6415 БАЛЫКОВАЯ Коровино п/к в/у 0.84кг 6шт.  ОСТАНКИНО</v>
          </cell>
          <cell r="D153">
            <v>12</v>
          </cell>
        </row>
        <row r="154">
          <cell r="A154" t="str">
            <v>6426 КЛАССИЧЕСКАЯ ПМ вар п/о 0.3кг 8шт.  ОСТАНКИНО</v>
          </cell>
          <cell r="D154">
            <v>922</v>
          </cell>
        </row>
        <row r="155">
          <cell r="A155" t="str">
            <v>6448 СВИНИНА МАДЕРА с/к с/н в/у 1/100 10шт.   ОСТАНКИНО</v>
          </cell>
          <cell r="D155">
            <v>131</v>
          </cell>
        </row>
        <row r="156">
          <cell r="A156" t="str">
            <v>6453 ЭКСТРА Папа может с/к с/н в/у 1/100 14шт.   ОСТАНКИНО</v>
          </cell>
          <cell r="D156">
            <v>877</v>
          </cell>
        </row>
        <row r="157">
          <cell r="A157" t="str">
            <v>6454 АРОМАТНАЯ с/к с/н в/у 1/100 14шт.  ОСТАНКИНО</v>
          </cell>
          <cell r="D157">
            <v>1010</v>
          </cell>
        </row>
        <row r="158">
          <cell r="A158" t="str">
            <v>6459 СЕРВЕЛАТ ШВЕЙЦАРСК. в/к с/н в/у 1/100*10  ОСТАНКИНО</v>
          </cell>
          <cell r="D158">
            <v>112</v>
          </cell>
        </row>
        <row r="159">
          <cell r="A159" t="str">
            <v>6470 ВЕТЧ.МРАМОРНАЯ в/у_45с  ОСТАНКИНО</v>
          </cell>
          <cell r="D159">
            <v>16.855</v>
          </cell>
        </row>
        <row r="160">
          <cell r="A160" t="str">
            <v>6492 ШПИК С ЧЕСНОК.И ПЕРЦЕМ к/в в/у 0.3кг_45c  ОСТАНКИНО</v>
          </cell>
          <cell r="D160">
            <v>100</v>
          </cell>
        </row>
        <row r="161">
          <cell r="A161" t="str">
            <v>6495 ВЕТЧ.МРАМОРНАЯ в/у срез 0.3кг 6шт_45с  ОСТАНКИНО</v>
          </cell>
          <cell r="D161">
            <v>175</v>
          </cell>
        </row>
        <row r="162">
          <cell r="A162" t="str">
            <v>6527 ШПИКАЧКИ СОЧНЫЕ ПМ сар б/о мгс 1*3 45с ОСТАНКИНО</v>
          </cell>
          <cell r="D162">
            <v>101.491</v>
          </cell>
        </row>
        <row r="163">
          <cell r="A163" t="str">
            <v>6586 МРАМОРНАЯ И БАЛЫКОВАЯ в/к с/н мгс 1/90 ОСТАНКИНО</v>
          </cell>
          <cell r="D163">
            <v>256</v>
          </cell>
        </row>
        <row r="164">
          <cell r="A164" t="str">
            <v>6609 С ГОВЯДИНОЙ ПМ сар б/о мгс 0.4кг_45с ОСТАНКИНО</v>
          </cell>
          <cell r="D164">
            <v>8</v>
          </cell>
        </row>
        <row r="165">
          <cell r="A165" t="str">
            <v>6653 ШПИКАЧКИ СОЧНЫЕ С БЕКОНОМ п/о мгс 0.3кг. ОСТАНКИНО</v>
          </cell>
          <cell r="D165">
            <v>20</v>
          </cell>
        </row>
        <row r="166">
          <cell r="A166" t="str">
            <v>6666 БОЯНСКАЯ Папа может п/к в/у 0,28кг 8 шт. ОСТАНКИНО</v>
          </cell>
          <cell r="D166">
            <v>607</v>
          </cell>
        </row>
        <row r="167">
          <cell r="A167" t="str">
            <v>6683 СЕРВЕЛАТ ЗЕРНИСТЫЙ ПМ в/к в/у 0,35кг  ОСТАНКИНО</v>
          </cell>
          <cell r="D167">
            <v>1459</v>
          </cell>
        </row>
        <row r="168">
          <cell r="A168" t="str">
            <v>6684 СЕРВЕЛАТ КАРЕЛЬСКИЙ ПМ в/к в/у 0.28кг  ОСТАНКИНО</v>
          </cell>
          <cell r="D168">
            <v>1554</v>
          </cell>
        </row>
        <row r="169">
          <cell r="A169" t="str">
            <v>6689 СЕРВЕЛАТ ОХОТНИЧИЙ ПМ в/к в/у 0,35кг 8шт  ОСТАНКИНО</v>
          </cell>
          <cell r="D169">
            <v>1537</v>
          </cell>
        </row>
        <row r="170">
          <cell r="A170" t="str">
            <v>6697 СЕРВЕЛАТ ФИНСКИЙ ПМ в/к в/у 0,35кг 8шт.  ОСТАНКИНО</v>
          </cell>
          <cell r="D170">
            <v>2834</v>
          </cell>
        </row>
        <row r="171">
          <cell r="A171" t="str">
            <v>6713 СОЧНЫЙ ГРИЛЬ ПМ сос п/о мгс 0.41кг 8шт.  ОСТАНКИНО</v>
          </cell>
          <cell r="D171">
            <v>513</v>
          </cell>
        </row>
        <row r="172">
          <cell r="A172" t="str">
            <v>6722 СОЧНЫЕ ПМ сос п/о мгс 0,41кг 10шт.  ОСТАНКИНО</v>
          </cell>
          <cell r="D172">
            <v>3025</v>
          </cell>
        </row>
        <row r="173">
          <cell r="A173" t="str">
            <v>6726 СЛИВОЧНЫЕ ПМ сос п/о мгс 0.41кг 10шт.  ОСТАНКИНО</v>
          </cell>
          <cell r="D173">
            <v>1073</v>
          </cell>
        </row>
        <row r="174">
          <cell r="A174" t="str">
            <v>6762 СЛИВОЧНЫЕ сос ц/о мгс 0.41кг 8шт.  ОСТАНКИНО</v>
          </cell>
          <cell r="D174">
            <v>96</v>
          </cell>
        </row>
        <row r="175">
          <cell r="A175" t="str">
            <v>6765 РУБЛЕНЫЕ сос ц/о мгс 0.36кг 6шт.  ОСТАНКИНО</v>
          </cell>
          <cell r="D175">
            <v>198</v>
          </cell>
        </row>
        <row r="176">
          <cell r="A176" t="str">
            <v>6767 РУБЛЕНЫЕ сос ц/о мгс 1*4  ОСТАНКИНО</v>
          </cell>
          <cell r="D176">
            <v>26.678999999999998</v>
          </cell>
        </row>
        <row r="177">
          <cell r="A177" t="str">
            <v>6768 С СЫРОМ сос ц/о мгс 0.41кг 6шт.  ОСТАНКИНО</v>
          </cell>
          <cell r="D177">
            <v>29</v>
          </cell>
        </row>
        <row r="178">
          <cell r="A178" t="str">
            <v>6773 САЛЯМИ Папа может п/к в/у 0,28кг 8шт.  ОСТАНКИНО</v>
          </cell>
          <cell r="D178">
            <v>224</v>
          </cell>
        </row>
        <row r="179">
          <cell r="A179" t="str">
            <v>6777 МЯСНЫЕ С ГОВЯДИНОЙ ПМ сос п/о мгс 0.4кг  ОСТАНКИНО</v>
          </cell>
          <cell r="D179">
            <v>484</v>
          </cell>
        </row>
        <row r="180">
          <cell r="A180" t="str">
            <v>6785 ВЕНСКАЯ САЛЯМИ п/к в/у 0.33кг 8шт.  ОСТАНКИНО</v>
          </cell>
          <cell r="D180">
            <v>219</v>
          </cell>
        </row>
        <row r="181">
          <cell r="A181" t="str">
            <v>6787 СЕРВЕЛАТ КРЕМЛЕВСКИЙ в/к в/у 0,33кг 8шт.  ОСТАНКИНО</v>
          </cell>
          <cell r="D181">
            <v>119</v>
          </cell>
        </row>
        <row r="182">
          <cell r="A182" t="str">
            <v>6791 СЕРВЕЛАТ ПРЕМИУМ в/к в/у 0,33кг 8шт.  ОСТАНКИНО</v>
          </cell>
          <cell r="D182">
            <v>82</v>
          </cell>
        </row>
        <row r="183">
          <cell r="A183" t="str">
            <v>6793 БАЛЫКОВАЯ в/к в/у 0,33кг 8шт.  ОСТАНКИНО</v>
          </cell>
          <cell r="D183">
            <v>342</v>
          </cell>
        </row>
        <row r="184">
          <cell r="A184" t="str">
            <v>6794 БАЛЫКОВАЯ в/к в/у  ОСТАНКИНО</v>
          </cell>
          <cell r="D184">
            <v>14.061</v>
          </cell>
        </row>
        <row r="185">
          <cell r="A185" t="str">
            <v>6795 ОСТАНКИНСКАЯ в/к в/у 0,33кг 8шт.  ОСТАНКИНО</v>
          </cell>
          <cell r="D185">
            <v>24</v>
          </cell>
        </row>
        <row r="186">
          <cell r="A186" t="str">
            <v>6801 ОСТАНКИНСКАЯ вар п/о 0.4кг 8шт.  ОСТАНКИНО</v>
          </cell>
          <cell r="D186">
            <v>12</v>
          </cell>
        </row>
        <row r="187">
          <cell r="A187" t="str">
            <v>6807 СЕРВЕЛАТ ЕВРОПЕЙСКИЙ в/к в/у 0,33кг 8шт.  ОСТАНКИНО</v>
          </cell>
          <cell r="D187">
            <v>22</v>
          </cell>
        </row>
        <row r="188">
          <cell r="A188" t="str">
            <v>6829 МОЛОЧНЫЕ КЛАССИЧЕСКИЕ сос п/о мгс 2*4_С  ОСТАНКИНО</v>
          </cell>
          <cell r="D188">
            <v>136.82300000000001</v>
          </cell>
        </row>
        <row r="189">
          <cell r="A189" t="str">
            <v>6837 ФИЛЕЙНЫЕ Папа Может сос ц/о мгс 0.4кг  ОСТАНКИНО</v>
          </cell>
          <cell r="D189">
            <v>555</v>
          </cell>
        </row>
        <row r="190">
          <cell r="A190" t="str">
            <v>6842 ДЫМОВИЦА ИЗ ОКОРОКА к/в мл/к в/у 0,3кг  ОСТАНКИНО</v>
          </cell>
          <cell r="D190">
            <v>45</v>
          </cell>
        </row>
        <row r="191">
          <cell r="A191" t="str">
            <v>6852 МОЛОЧНЫЕ ПРЕМИУМ ПМ сос п/о в/ у 1/350  ОСТАНКИНО</v>
          </cell>
          <cell r="D191">
            <v>819</v>
          </cell>
        </row>
        <row r="192">
          <cell r="A192" t="str">
            <v>6854 МОЛОЧНЫЕ ПРЕМИУМ ПМ сос п/о мгс 0.6кг  ОСТАНКИНО</v>
          </cell>
          <cell r="D192">
            <v>45</v>
          </cell>
        </row>
        <row r="193">
          <cell r="A193" t="str">
            <v>6861 ДОМАШНИЙ РЕЦЕПТ Коровино вар п/о  ОСТАНКИНО</v>
          </cell>
          <cell r="D193">
            <v>36.996000000000002</v>
          </cell>
        </row>
        <row r="194">
          <cell r="A194" t="str">
            <v>6862 ДОМАШНИЙ РЕЦЕПТ СО ШПИК. Коровино вар п/о  ОСТАНКИНО</v>
          </cell>
          <cell r="D194">
            <v>3.9569999999999999</v>
          </cell>
        </row>
        <row r="195">
          <cell r="A195" t="str">
            <v>6866 ВЕТЧ.НЕЖНАЯ Коровино п/о_Маяк  ОСТАНКИНО</v>
          </cell>
          <cell r="D195">
            <v>82.655000000000001</v>
          </cell>
        </row>
        <row r="196">
          <cell r="A196" t="str">
            <v>6869 С ГОВЯДИНОЙ СН сос п/о мгс 1кг 6шт.  ОСТАНКИНО</v>
          </cell>
          <cell r="D196">
            <v>1</v>
          </cell>
        </row>
        <row r="197">
          <cell r="A197" t="str">
            <v>6909 ДЛЯ ДЕТЕЙ сос п/о мгс 0.33кг 8шт.  ОСТАНКИНО</v>
          </cell>
          <cell r="D197">
            <v>75</v>
          </cell>
        </row>
        <row r="198">
          <cell r="A198" t="str">
            <v>6919 БЕКОН с/к с/н в/у 1/180 10шт.  ОСТАНКИНО</v>
          </cell>
          <cell r="D198">
            <v>33</v>
          </cell>
        </row>
        <row r="199">
          <cell r="A199" t="str">
            <v>6921 БЕКОН Папа может с/к с/н в/у 1/140 10шт  ОСТАНКИНО</v>
          </cell>
          <cell r="D199">
            <v>363</v>
          </cell>
        </row>
        <row r="200">
          <cell r="A200" t="str">
            <v>6948 МОЛОЧНЫЕ ПРЕМИУМ.ПМ сос п/о мгс 1,5*4 Останкино</v>
          </cell>
          <cell r="D200">
            <v>58.935000000000002</v>
          </cell>
        </row>
        <row r="201">
          <cell r="A201" t="str">
            <v>6951 СЛИВОЧНЫЕ Папа может сос п/о мгс 1.5*4  ОСТАНКИНО</v>
          </cell>
          <cell r="D201">
            <v>30.87</v>
          </cell>
        </row>
        <row r="202">
          <cell r="A202" t="str">
            <v>6955 СОЧНЫЕ Папа может сос п/о мгс1.5*4_А Останкино</v>
          </cell>
          <cell r="D202">
            <v>746.79700000000003</v>
          </cell>
        </row>
        <row r="203">
          <cell r="A203" t="str">
            <v>7045 БЕКОН Папа может с/к с/н в/у 1/250 7 шт ОСТАНКИНО</v>
          </cell>
          <cell r="D203">
            <v>25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163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113</v>
          </cell>
        </row>
        <row r="206">
          <cell r="A206" t="str">
            <v>БОНУС ДОМАШНИЙ РЕЦЕПТ Коровино 0.5кг 8шт. (6305)</v>
          </cell>
          <cell r="D206">
            <v>4</v>
          </cell>
        </row>
        <row r="207">
          <cell r="A207" t="str">
            <v>БОНУС ДОМАШНИЙ РЕЦЕПТ Коровино вар п/о (5324)</v>
          </cell>
          <cell r="D207">
            <v>1.9419999999999999</v>
          </cell>
        </row>
        <row r="208">
          <cell r="A208" t="str">
            <v>БОНУС СОЧНЫЕ Папа может сос п/о мгс 1.5*4 (6954)  ОСТАНКИНО</v>
          </cell>
          <cell r="D208">
            <v>38.68</v>
          </cell>
        </row>
        <row r="209">
          <cell r="A209" t="str">
            <v>БОНУС СОЧНЫЕ сос п/о мгс 0.41кг_UZ (6087)  ОСТАНКИНО</v>
          </cell>
          <cell r="D209">
            <v>23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361.38299999999998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221</v>
          </cell>
        </row>
        <row r="212">
          <cell r="A212" t="str">
            <v>БОНУС_Колбаса вареная Филейская ТМ Вязанка. ВЕС  ПОКОМ</v>
          </cell>
          <cell r="D212">
            <v>119.22499999999999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116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35.1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51</v>
          </cell>
        </row>
        <row r="216">
          <cell r="A216" t="str">
            <v>Бутербродная вареная 0,47 кг шт.  СПК</v>
          </cell>
          <cell r="D216">
            <v>32</v>
          </cell>
        </row>
        <row r="217">
          <cell r="A217" t="str">
            <v>Вацлавская п/к (черева) 390 гр.шт. термоус.пак  СПК</v>
          </cell>
          <cell r="D217">
            <v>30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108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655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285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89</v>
          </cell>
        </row>
        <row r="222">
          <cell r="A222" t="str">
            <v>Гуцульская с/к "КолбасГрад" 160 гр.шт. термоус. пак  СПК</v>
          </cell>
          <cell r="D222">
            <v>71</v>
          </cell>
        </row>
        <row r="223">
          <cell r="A223" t="str">
            <v>Дельгаро с/в "Эликатессе" 140 гр.шт.  СПК</v>
          </cell>
          <cell r="D223">
            <v>57</v>
          </cell>
        </row>
        <row r="224">
          <cell r="A224" t="str">
            <v>Докторская вареная в/с 0,47 кг шт.  СПК</v>
          </cell>
          <cell r="D224">
            <v>31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4</v>
          </cell>
        </row>
        <row r="226">
          <cell r="A226" t="str">
            <v>ЖАР-ладушки с мясом 0,2кг ТМ Стародворье  ПОКОМ</v>
          </cell>
          <cell r="D226">
            <v>58</v>
          </cell>
        </row>
        <row r="227">
          <cell r="A227" t="str">
            <v>ЖАР-ладушки с яблоком и грушей ТМ Стародворье 0,2 кг. ПОКОМ</v>
          </cell>
          <cell r="D227">
            <v>7</v>
          </cell>
        </row>
        <row r="228">
          <cell r="A228" t="str">
            <v>Классическая с/к 80 гр.шт.нар. (лоток с ср.защ.атм.)  СПК</v>
          </cell>
          <cell r="D228">
            <v>16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192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197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175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201</v>
          </cell>
        </row>
        <row r="234">
          <cell r="A234" t="str">
            <v>Ла Фаворте с/в "Эликатессе" 140 гр.шт.  СПК</v>
          </cell>
          <cell r="D234">
            <v>83</v>
          </cell>
        </row>
        <row r="235">
          <cell r="A235" t="str">
            <v>Ливерная Печеночная "Просто выгодно" 0,3 кг.шт.  СПК</v>
          </cell>
          <cell r="D235">
            <v>27</v>
          </cell>
        </row>
        <row r="236">
          <cell r="A236" t="str">
            <v>Любительская вареная термоус.пак. "Высокий вкус"  СПК</v>
          </cell>
          <cell r="D236">
            <v>1.9019999999999999</v>
          </cell>
        </row>
        <row r="237">
          <cell r="A237" t="str">
            <v>Мини-пицца Владимирский стандарт с ветчиной и грибами 0,25кг ТМ Владимирский стандарт  ПОКОМ</v>
          </cell>
          <cell r="D237">
            <v>3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25.9</v>
          </cell>
        </row>
        <row r="239">
          <cell r="A239" t="str">
            <v>Мини-шарики с курочкой и сыром ТМ Зареченские ВЕС  ПОКОМ</v>
          </cell>
          <cell r="D239">
            <v>24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1011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558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985</v>
          </cell>
        </row>
        <row r="243">
          <cell r="A243" t="str">
            <v>Наггетсы с куриным филе и сыром ТМ Вязанка 0,25 кг ПОКОМ</v>
          </cell>
          <cell r="D243">
            <v>21</v>
          </cell>
        </row>
        <row r="244">
          <cell r="A244" t="str">
            <v>Наггетсы Хрустящие ТМ Зареченские. ВЕС ПОКОМ</v>
          </cell>
          <cell r="D244">
            <v>108</v>
          </cell>
        </row>
        <row r="245">
          <cell r="A245" t="str">
            <v>Оригинальная с перцем с/к  СПК</v>
          </cell>
          <cell r="D245">
            <v>125.72799999999999</v>
          </cell>
        </row>
        <row r="246">
          <cell r="A246" t="str">
            <v>Особая вареная  СПК</v>
          </cell>
          <cell r="D246">
            <v>4.8079999999999998</v>
          </cell>
        </row>
        <row r="247">
          <cell r="A247" t="str">
            <v>Паштет печеночный 140 гр.шт.  СПК</v>
          </cell>
          <cell r="D247">
            <v>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136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16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7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316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31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270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23</v>
          </cell>
        </row>
        <row r="256">
          <cell r="A256" t="str">
            <v>Пельмени Бигбули со сливочным маслом ТМ Горячая штучка, флоу-пак сфера 0,4. ПОКОМ</v>
          </cell>
          <cell r="D256">
            <v>13</v>
          </cell>
        </row>
        <row r="257">
          <cell r="A257" t="str">
            <v>Пельмени Бигбули со сливочным маслом ТМ Горячая штучка, флоу-пак сфера 0,7. ПОКОМ</v>
          </cell>
          <cell r="D257">
            <v>219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282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16.2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220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174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592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213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890</v>
          </cell>
        </row>
        <row r="265">
          <cell r="A265" t="str">
            <v>Пельмени Медвежьи ушки с фермерскими сливками 0,7кг  ПОКОМ</v>
          </cell>
          <cell r="D265">
            <v>5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33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429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53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80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107</v>
          </cell>
        </row>
        <row r="272">
          <cell r="A272" t="str">
            <v>Пельмени Сочные сфера 0,8 кг ТМ Стародворье  ПОКОМ</v>
          </cell>
          <cell r="D272">
            <v>15</v>
          </cell>
        </row>
        <row r="273">
          <cell r="A273" t="str">
            <v>Пипперони с/к "Эликатессе" 0,10 кг.шт.  СПК</v>
          </cell>
          <cell r="D273">
            <v>2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Ричеза с/к 230 гр.шт.  СПК</v>
          </cell>
          <cell r="D275">
            <v>135</v>
          </cell>
        </row>
        <row r="276">
          <cell r="A276" t="str">
            <v>Сальчетти с/к 230 гр.шт.  СПК</v>
          </cell>
          <cell r="D276">
            <v>146</v>
          </cell>
        </row>
        <row r="277">
          <cell r="A277" t="str">
            <v>Сальчичон с/к 200 гр. срез "Эликатессе" термоформ.пак.  СПК</v>
          </cell>
          <cell r="D277">
            <v>10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93</v>
          </cell>
        </row>
        <row r="279">
          <cell r="A279" t="str">
            <v>Салями с/к 100 гр.шт.нар. (лоток с ср.защ.атм.)  СПК</v>
          </cell>
          <cell r="D279">
            <v>13</v>
          </cell>
        </row>
        <row r="280">
          <cell r="A280" t="str">
            <v>Салями Трюфель с/в "Эликатессе" 0,16 кг.шт.  СПК</v>
          </cell>
          <cell r="D280">
            <v>102</v>
          </cell>
        </row>
        <row r="281">
          <cell r="A281" t="str">
            <v>Сардельки Докторские (черева) 400 гр.шт. (лоток с ср.защ.атм.) "Высокий вкус"  СПК</v>
          </cell>
          <cell r="D281">
            <v>6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3.2759999999999998</v>
          </cell>
        </row>
        <row r="283">
          <cell r="A283" t="str">
            <v>Семейная с чесночком Экстра вареная  СПК</v>
          </cell>
          <cell r="D283">
            <v>4.9240000000000004</v>
          </cell>
        </row>
        <row r="284">
          <cell r="A284" t="str">
            <v>Сервелат Европейский в/к, в/с 0,38 кг.шт.термофор.пак  СПК</v>
          </cell>
          <cell r="D284">
            <v>14</v>
          </cell>
        </row>
        <row r="285">
          <cell r="A285" t="str">
            <v>Сервелат Коньячный в/к 0,38 кг.шт термофор.пак  СПК</v>
          </cell>
          <cell r="D285">
            <v>21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23</v>
          </cell>
        </row>
        <row r="287">
          <cell r="A287" t="str">
            <v>Сервелат Финский в/к 0,38 кг.шт. термофор.пак.  СПК</v>
          </cell>
          <cell r="D287">
            <v>23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10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55</v>
          </cell>
        </row>
        <row r="290">
          <cell r="A290" t="str">
            <v>Сибирская особая с/к 0,235 кг шт.  СПК</v>
          </cell>
          <cell r="D290">
            <v>117</v>
          </cell>
        </row>
        <row r="291">
          <cell r="A291" t="str">
            <v>Сосиски "Молочные" 0,36 кг.шт. вак.упак.  СПК</v>
          </cell>
          <cell r="D291">
            <v>10</v>
          </cell>
        </row>
        <row r="292">
          <cell r="A292" t="str">
            <v>Сосиски Хот-дог подкопченные (лоток с ср.защ.атм.)  СПК</v>
          </cell>
          <cell r="D292">
            <v>1.0660000000000001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56</v>
          </cell>
        </row>
        <row r="295">
          <cell r="A295" t="str">
            <v>Уши свиные копченые к пиву 0,15кг нар. д/ф шт.  СПК</v>
          </cell>
          <cell r="D295">
            <v>13</v>
          </cell>
        </row>
        <row r="296">
          <cell r="A296" t="str">
            <v>Фестивальная пора с/к 100 гр.шт.нар. (лоток с ср.защ.атм.)  СПК</v>
          </cell>
          <cell r="D296">
            <v>46</v>
          </cell>
        </row>
        <row r="297">
          <cell r="A297" t="str">
            <v>Фестивальная пора с/к 235 гр.шт.  СПК</v>
          </cell>
          <cell r="D297">
            <v>257</v>
          </cell>
        </row>
        <row r="298">
          <cell r="A298" t="str">
            <v>Фестивальная пора с/к термоус.пак  СПК</v>
          </cell>
          <cell r="D298">
            <v>41.94</v>
          </cell>
        </row>
        <row r="299">
          <cell r="A299" t="str">
            <v>Фуэт с/в "Эликатессе" 160 гр.шт.  СПК</v>
          </cell>
          <cell r="D299">
            <v>158</v>
          </cell>
        </row>
        <row r="300">
          <cell r="A300" t="str">
            <v>Хинкали Классические ТМ Зареченские ВЕС ПОКОМ</v>
          </cell>
          <cell r="D300">
            <v>20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64</v>
          </cell>
        </row>
        <row r="302">
          <cell r="A302" t="str">
            <v>Хотстеры с сыром 0,25кг ТМ Горячая штучка  ПОКОМ</v>
          </cell>
          <cell r="D302">
            <v>114</v>
          </cell>
        </row>
        <row r="303">
          <cell r="A303" t="str">
            <v>Хотстеры ТМ Горячая штучка ТС Хотстеры 0,25 кг зам  ПОКОМ</v>
          </cell>
          <cell r="D303">
            <v>613</v>
          </cell>
        </row>
        <row r="304">
          <cell r="A304" t="str">
            <v>Хрустипай спелая вишня ТМ Горячая штучка флоу-пак 0,07 кг. ПОКОМ</v>
          </cell>
          <cell r="D304">
            <v>34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196</v>
          </cell>
        </row>
        <row r="306">
          <cell r="A306" t="str">
            <v>Хрустящие крылышки ТМ Горячая штучка 0,3 кг зам  ПОКОМ</v>
          </cell>
          <cell r="D306">
            <v>7</v>
          </cell>
        </row>
        <row r="307">
          <cell r="A307" t="str">
            <v>Чебупай сладкая клубника 0,2кг ТМ Горячая штучка  ПОКОМ</v>
          </cell>
          <cell r="D307">
            <v>2</v>
          </cell>
        </row>
        <row r="308">
          <cell r="A308" t="str">
            <v>Чебупели Курочка гриль ТМ Горячая штучка, 0,3 кг зам  ПОКОМ</v>
          </cell>
          <cell r="D308">
            <v>94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315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1168</v>
          </cell>
        </row>
        <row r="311">
          <cell r="A311" t="str">
            <v>Чебуреки сочные ВЕС ТМ Зареченские  ПОКОМ</v>
          </cell>
          <cell r="D311">
            <v>75</v>
          </cell>
        </row>
        <row r="312">
          <cell r="A312" t="str">
            <v>Шпикачки Русские (черева) (в ср.защ.атм.) "Высокий вкус"  СПК</v>
          </cell>
          <cell r="D312">
            <v>29.585999999999999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35</v>
          </cell>
        </row>
        <row r="314">
          <cell r="A314" t="str">
            <v>Юбилейная с/к 0,235 кг.шт.  СПК</v>
          </cell>
          <cell r="D314">
            <v>214</v>
          </cell>
        </row>
        <row r="315">
          <cell r="A315" t="str">
            <v>Итого</v>
          </cell>
          <cell r="D315">
            <v>86291.822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3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A99" sqref="A99"/>
    </sheetView>
  </sheetViews>
  <sheetFormatPr defaultColWidth="10.5" defaultRowHeight="11.45" customHeight="1" outlineLevelRow="1" x14ac:dyDescent="0.2"/>
  <cols>
    <col min="1" max="1" width="5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2" width="0.832031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10" style="5" customWidth="1"/>
    <col min="36" max="36" width="7.83203125" style="5" customWidth="1"/>
    <col min="37" max="37" width="1.6640625" style="5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  <c r="AK4" s="12" t="s">
        <v>142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143</v>
      </c>
      <c r="AJ5" s="14" t="s">
        <v>145</v>
      </c>
    </row>
    <row r="6" spans="1:39" ht="11.1" customHeight="1" x14ac:dyDescent="0.2">
      <c r="A6" s="6"/>
      <c r="B6" s="6"/>
      <c r="C6" s="3"/>
      <c r="D6" s="3"/>
      <c r="E6" s="9">
        <f>SUM(E7:E156)</f>
        <v>168961.37199999997</v>
      </c>
      <c r="F6" s="9">
        <f>SUM(F7:F156)</f>
        <v>57047.508000000002</v>
      </c>
      <c r="J6" s="9">
        <f>SUM(J7:J156)</f>
        <v>170992.69399999999</v>
      </c>
      <c r="K6" s="9">
        <f t="shared" ref="K6:X6" si="0">SUM(K7:K156)</f>
        <v>-2031.3220000000003</v>
      </c>
      <c r="L6" s="9">
        <f t="shared" si="0"/>
        <v>26500</v>
      </c>
      <c r="M6" s="9">
        <f t="shared" si="0"/>
        <v>19450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28517.074400000009</v>
      </c>
      <c r="X6" s="9">
        <f t="shared" si="0"/>
        <v>26080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26376</v>
      </c>
      <c r="AE6" s="9">
        <f t="shared" ref="AE6" si="5">SUM(AE7:AE156)</f>
        <v>21757.280399999996</v>
      </c>
      <c r="AF6" s="9">
        <f t="shared" ref="AF6" si="6">SUM(AF7:AF156)</f>
        <v>19466.662000000004</v>
      </c>
      <c r="AG6" s="9">
        <f t="shared" ref="AG6" si="7">SUM(AG7:AG156)</f>
        <v>20815.061400000002</v>
      </c>
      <c r="AH6" s="9">
        <f t="shared" ref="AH6" si="8">SUM(AH7:AH156)</f>
        <v>35117.802000000003</v>
      </c>
      <c r="AI6" s="9"/>
      <c r="AJ6" s="9">
        <f t="shared" ref="AJ6" si="9">SUM(AJ7:AJ156)</f>
        <v>17119</v>
      </c>
      <c r="AK6" s="9">
        <f t="shared" ref="AK6" si="10">SUM(AK7:AK156)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340.94299999999998</v>
      </c>
      <c r="D7" s="8">
        <v>763.16499999999996</v>
      </c>
      <c r="E7" s="8">
        <v>932.88</v>
      </c>
      <c r="F7" s="8">
        <v>139.315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932.69600000000003</v>
      </c>
      <c r="K7" s="13">
        <f>E7-J7</f>
        <v>0.18399999999996908</v>
      </c>
      <c r="L7" s="13">
        <f>VLOOKUP(A:A,[1]TDSheet!$A:$N,14,0)</f>
        <v>200</v>
      </c>
      <c r="M7" s="13">
        <f>VLOOKUP(A:A,[1]TDSheet!$A:$X,24,0)</f>
        <v>250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(E7-AD7)/5</f>
        <v>186.57599999999999</v>
      </c>
      <c r="X7" s="15">
        <v>350</v>
      </c>
      <c r="Y7" s="16">
        <f>(F7+L7+M7+X7)/W7</f>
        <v>5.0344899665551841</v>
      </c>
      <c r="Z7" s="13">
        <f>F7/W7</f>
        <v>0.74669303661778574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95.184400000000011</v>
      </c>
      <c r="AF7" s="13">
        <f>VLOOKUP(A:A,[1]TDSheet!$A:$AF,32,0)</f>
        <v>91.906800000000004</v>
      </c>
      <c r="AG7" s="13">
        <f>VLOOKUP(A:A,[1]TDSheet!$A:$AG,33,0)</f>
        <v>116.82239999999999</v>
      </c>
      <c r="AH7" s="13">
        <f>VLOOKUP(A:A,[3]TDSheet!$A:$D,4,0)</f>
        <v>296.75400000000002</v>
      </c>
      <c r="AI7" s="13">
        <f>VLOOKUP(A:A,[1]TDSheet!$A:$AI,35,0)</f>
        <v>0</v>
      </c>
      <c r="AJ7" s="13">
        <f>X7*H7</f>
        <v>350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480.59100000000001</v>
      </c>
      <c r="D8" s="8">
        <v>352.322</v>
      </c>
      <c r="E8" s="8">
        <v>581.94899999999996</v>
      </c>
      <c r="F8" s="8">
        <v>211.554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567.11599999999999</v>
      </c>
      <c r="K8" s="13">
        <f t="shared" ref="K8:K71" si="11">E8-J8</f>
        <v>14.83299999999997</v>
      </c>
      <c r="L8" s="13">
        <f>VLOOKUP(A:A,[1]TDSheet!$A:$N,14,0)</f>
        <v>90</v>
      </c>
      <c r="M8" s="13">
        <f>VLOOKUP(A:A,[1]TDSheet!$A:$X,24,0)</f>
        <v>150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116.38979999999999</v>
      </c>
      <c r="X8" s="15">
        <v>150</v>
      </c>
      <c r="Y8" s="16">
        <f t="shared" ref="Y8:Y71" si="13">(F8+L8+M8+X8)/W8</f>
        <v>5.1684425954851712</v>
      </c>
      <c r="Z8" s="13">
        <f t="shared" ref="Z8:Z71" si="14">F8/W8</f>
        <v>1.8176335039668425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124.75640000000001</v>
      </c>
      <c r="AF8" s="13">
        <f>VLOOKUP(A:A,[1]TDSheet!$A:$AF,32,0)</f>
        <v>105.0596</v>
      </c>
      <c r="AG8" s="13">
        <f>VLOOKUP(A:A,[1]TDSheet!$A:$AG,33,0)</f>
        <v>93.479600000000005</v>
      </c>
      <c r="AH8" s="13">
        <f>VLOOKUP(A:A,[3]TDSheet!$A:$D,4,0)</f>
        <v>129.364</v>
      </c>
      <c r="AI8" s="13">
        <f>VLOOKUP(A:A,[1]TDSheet!$A:$AI,35,0)</f>
        <v>0</v>
      </c>
      <c r="AJ8" s="13">
        <f t="shared" ref="AJ8:AJ71" si="15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1180.0170000000001</v>
      </c>
      <c r="D9" s="8">
        <v>1531.9359999999999</v>
      </c>
      <c r="E9" s="8">
        <v>1706.18</v>
      </c>
      <c r="F9" s="8">
        <v>905.05899999999997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1785.4839999999999</v>
      </c>
      <c r="K9" s="13">
        <f t="shared" si="11"/>
        <v>-79.30399999999986</v>
      </c>
      <c r="L9" s="13">
        <f>VLOOKUP(A:A,[1]TDSheet!$A:$N,14,0)</f>
        <v>450</v>
      </c>
      <c r="M9" s="13">
        <f>VLOOKUP(A:A,[1]TDSheet!$A:$X,24,0)</f>
        <v>300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2"/>
        <v>341.23599999999999</v>
      </c>
      <c r="X9" s="15">
        <v>400</v>
      </c>
      <c r="Y9" s="16">
        <f t="shared" si="13"/>
        <v>6.0223979884889056</v>
      </c>
      <c r="Z9" s="13">
        <f t="shared" si="14"/>
        <v>2.6522963579458203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322.87559999999996</v>
      </c>
      <c r="AF9" s="13">
        <f>VLOOKUP(A:A,[1]TDSheet!$A:$AF,32,0)</f>
        <v>314.57779999999997</v>
      </c>
      <c r="AG9" s="13">
        <f>VLOOKUP(A:A,[1]TDSheet!$A:$AG,33,0)</f>
        <v>320.16039999999998</v>
      </c>
      <c r="AH9" s="13">
        <f>VLOOKUP(A:A,[3]TDSheet!$A:$D,4,0)</f>
        <v>413.38</v>
      </c>
      <c r="AI9" s="13" t="str">
        <f>VLOOKUP(A:A,[1]TDSheet!$A:$AI,35,0)</f>
        <v>проддек</v>
      </c>
      <c r="AJ9" s="13">
        <f t="shared" si="15"/>
        <v>400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1366</v>
      </c>
      <c r="D10" s="8">
        <v>3675</v>
      </c>
      <c r="E10" s="8">
        <v>4058</v>
      </c>
      <c r="F10" s="8">
        <v>894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4524</v>
      </c>
      <c r="K10" s="13">
        <f t="shared" si="11"/>
        <v>-466</v>
      </c>
      <c r="L10" s="13">
        <f>VLOOKUP(A:A,[1]TDSheet!$A:$N,14,0)</f>
        <v>400</v>
      </c>
      <c r="M10" s="13">
        <f>VLOOKUP(A:A,[1]TDSheet!$A:$X,24,0)</f>
        <v>600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2"/>
        <v>681.6</v>
      </c>
      <c r="X10" s="15">
        <v>800</v>
      </c>
      <c r="Y10" s="16">
        <f t="shared" si="13"/>
        <v>3.952464788732394</v>
      </c>
      <c r="Z10" s="13">
        <f t="shared" si="14"/>
        <v>1.311619718309859</v>
      </c>
      <c r="AA10" s="13"/>
      <c r="AB10" s="13"/>
      <c r="AC10" s="13"/>
      <c r="AD10" s="13">
        <f>VLOOKUP(A:A,[1]TDSheet!$A:$AD,30,0)</f>
        <v>650</v>
      </c>
      <c r="AE10" s="13">
        <f>VLOOKUP(A:A,[1]TDSheet!$A:$AE,31,0)</f>
        <v>440.6</v>
      </c>
      <c r="AF10" s="13">
        <f>VLOOKUP(A:A,[1]TDSheet!$A:$AF,32,0)</f>
        <v>403.6</v>
      </c>
      <c r="AG10" s="13">
        <f>VLOOKUP(A:A,[1]TDSheet!$A:$AG,33,0)</f>
        <v>457.4</v>
      </c>
      <c r="AH10" s="13">
        <f>VLOOKUP(A:A,[3]TDSheet!$A:$D,4,0)</f>
        <v>902</v>
      </c>
      <c r="AI10" s="13" t="str">
        <f>VLOOKUP(A:A,[1]TDSheet!$A:$AI,35,0)</f>
        <v>проддек</v>
      </c>
      <c r="AJ10" s="13">
        <f t="shared" si="15"/>
        <v>320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2348</v>
      </c>
      <c r="D11" s="8">
        <v>6320</v>
      </c>
      <c r="E11" s="8">
        <v>6874</v>
      </c>
      <c r="F11" s="8">
        <v>1745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6836</v>
      </c>
      <c r="K11" s="13">
        <f t="shared" si="11"/>
        <v>38</v>
      </c>
      <c r="L11" s="13">
        <f>VLOOKUP(A:A,[1]TDSheet!$A:$N,14,0)</f>
        <v>500</v>
      </c>
      <c r="M11" s="13">
        <f>VLOOKUP(A:A,[1]TDSheet!$A:$X,24,0)</f>
        <v>600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2"/>
        <v>795.2</v>
      </c>
      <c r="X11" s="15">
        <v>800</v>
      </c>
      <c r="Y11" s="16">
        <f t="shared" si="13"/>
        <v>4.5837525150905432</v>
      </c>
      <c r="Z11" s="13">
        <f t="shared" si="14"/>
        <v>2.1944164989939638</v>
      </c>
      <c r="AA11" s="13"/>
      <c r="AB11" s="13"/>
      <c r="AC11" s="13"/>
      <c r="AD11" s="13">
        <f>VLOOKUP(A:A,[1]TDSheet!$A:$AD,30,0)</f>
        <v>2898</v>
      </c>
      <c r="AE11" s="13">
        <f>VLOOKUP(A:A,[1]TDSheet!$A:$AE,31,0)</f>
        <v>761.8</v>
      </c>
      <c r="AF11" s="13">
        <f>VLOOKUP(A:A,[1]TDSheet!$A:$AF,32,0)</f>
        <v>647.4</v>
      </c>
      <c r="AG11" s="13">
        <f>VLOOKUP(A:A,[1]TDSheet!$A:$AG,33,0)</f>
        <v>675.8</v>
      </c>
      <c r="AH11" s="13">
        <f>VLOOKUP(A:A,[3]TDSheet!$A:$D,4,0)</f>
        <v>1189</v>
      </c>
      <c r="AI11" s="13" t="str">
        <f>VLOOKUP(A:A,[1]TDSheet!$A:$AI,35,0)</f>
        <v>проддек</v>
      </c>
      <c r="AJ11" s="13">
        <f t="shared" si="15"/>
        <v>360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1839</v>
      </c>
      <c r="D12" s="8">
        <v>3823</v>
      </c>
      <c r="E12" s="8">
        <v>4121</v>
      </c>
      <c r="F12" s="8">
        <v>1392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4218</v>
      </c>
      <c r="K12" s="13">
        <f t="shared" si="11"/>
        <v>-97</v>
      </c>
      <c r="L12" s="13">
        <f>VLOOKUP(A:A,[1]TDSheet!$A:$N,14,0)</f>
        <v>500</v>
      </c>
      <c r="M12" s="13">
        <f>VLOOKUP(A:A,[1]TDSheet!$A:$X,24,0)</f>
        <v>600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2"/>
        <v>769</v>
      </c>
      <c r="X12" s="15">
        <v>700</v>
      </c>
      <c r="Y12" s="16">
        <f t="shared" si="13"/>
        <v>4.1508452535760725</v>
      </c>
      <c r="Z12" s="13">
        <f t="shared" si="14"/>
        <v>1.8101430429128738</v>
      </c>
      <c r="AA12" s="13"/>
      <c r="AB12" s="13"/>
      <c r="AC12" s="13"/>
      <c r="AD12" s="13">
        <f>VLOOKUP(A:A,[1]TDSheet!$A:$AD,30,0)</f>
        <v>276</v>
      </c>
      <c r="AE12" s="13">
        <f>VLOOKUP(A:A,[1]TDSheet!$A:$AE,31,0)</f>
        <v>611.20000000000005</v>
      </c>
      <c r="AF12" s="13">
        <f>VLOOKUP(A:A,[1]TDSheet!$A:$AF,32,0)</f>
        <v>562.79999999999995</v>
      </c>
      <c r="AG12" s="13">
        <f>VLOOKUP(A:A,[1]TDSheet!$A:$AG,33,0)</f>
        <v>620.4</v>
      </c>
      <c r="AH12" s="13">
        <f>VLOOKUP(A:A,[3]TDSheet!$A:$D,4,0)</f>
        <v>1059</v>
      </c>
      <c r="AI12" s="13">
        <f>VLOOKUP(A:A,[1]TDSheet!$A:$AI,35,0)</f>
        <v>0</v>
      </c>
      <c r="AJ12" s="13">
        <f t="shared" si="15"/>
        <v>315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37</v>
      </c>
      <c r="E13" s="8">
        <v>59</v>
      </c>
      <c r="F13" s="8">
        <v>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93</v>
      </c>
      <c r="K13" s="13">
        <f t="shared" si="11"/>
        <v>-34</v>
      </c>
      <c r="L13" s="13">
        <f>VLOOKUP(A:A,[1]TDSheet!$A:$N,14,0)</f>
        <v>0</v>
      </c>
      <c r="M13" s="13">
        <f>VLOOKUP(A:A,[1]TDSheet!$A:$X,24,0)</f>
        <v>20</v>
      </c>
      <c r="N13" s="13"/>
      <c r="O13" s="13"/>
      <c r="P13" s="13"/>
      <c r="Q13" s="13"/>
      <c r="R13" s="13"/>
      <c r="S13" s="13"/>
      <c r="T13" s="13"/>
      <c r="U13" s="13"/>
      <c r="V13" s="13"/>
      <c r="W13" s="13">
        <f t="shared" si="12"/>
        <v>11.8</v>
      </c>
      <c r="X13" s="15">
        <v>20</v>
      </c>
      <c r="Y13" s="16">
        <f t="shared" si="13"/>
        <v>4.0677966101694913</v>
      </c>
      <c r="Z13" s="13">
        <f t="shared" si="14"/>
        <v>0.67796610169491522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7.4</v>
      </c>
      <c r="AF13" s="13">
        <f>VLOOKUP(A:A,[1]TDSheet!$A:$AF,32,0)</f>
        <v>6.2</v>
      </c>
      <c r="AG13" s="13">
        <f>VLOOKUP(A:A,[1]TDSheet!$A:$AG,33,0)</f>
        <v>5</v>
      </c>
      <c r="AH13" s="13">
        <f>VLOOKUP(A:A,[3]TDSheet!$A:$D,4,0)</f>
        <v>4</v>
      </c>
      <c r="AI13" s="13">
        <f>VLOOKUP(A:A,[1]TDSheet!$A:$AI,35,0)</f>
        <v>0</v>
      </c>
      <c r="AJ13" s="13">
        <f t="shared" si="15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633</v>
      </c>
      <c r="D14" s="8">
        <v>538</v>
      </c>
      <c r="E14" s="8">
        <v>674</v>
      </c>
      <c r="F14" s="8">
        <v>472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706</v>
      </c>
      <c r="K14" s="13">
        <f t="shared" si="11"/>
        <v>-32</v>
      </c>
      <c r="L14" s="13">
        <f>VLOOKUP(A:A,[1]TDSheet!$A:$N,14,0)</f>
        <v>150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3"/>
      <c r="W14" s="13">
        <f t="shared" si="12"/>
        <v>134.80000000000001</v>
      </c>
      <c r="X14" s="15">
        <v>150</v>
      </c>
      <c r="Y14" s="16">
        <f t="shared" si="13"/>
        <v>5.7270029673590503</v>
      </c>
      <c r="Z14" s="13">
        <f t="shared" si="14"/>
        <v>3.5014836795252222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78</v>
      </c>
      <c r="AF14" s="13">
        <f>VLOOKUP(A:A,[1]TDSheet!$A:$AF,32,0)</f>
        <v>54.6</v>
      </c>
      <c r="AG14" s="13">
        <f>VLOOKUP(A:A,[1]TDSheet!$A:$AG,33,0)</f>
        <v>57.8</v>
      </c>
      <c r="AH14" s="13">
        <f>VLOOKUP(A:A,[3]TDSheet!$A:$D,4,0)</f>
        <v>151</v>
      </c>
      <c r="AI14" s="13">
        <f>VLOOKUP(A:A,[1]TDSheet!$A:$AI,35,0)</f>
        <v>0</v>
      </c>
      <c r="AJ14" s="13">
        <f t="shared" si="15"/>
        <v>25.500000000000004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287</v>
      </c>
      <c r="D15" s="8">
        <v>175</v>
      </c>
      <c r="E15" s="8">
        <v>261</v>
      </c>
      <c r="F15" s="8">
        <v>192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307</v>
      </c>
      <c r="K15" s="13">
        <f t="shared" si="11"/>
        <v>-46</v>
      </c>
      <c r="L15" s="13">
        <f>VLOOKUP(A:A,[1]TDSheet!$A:$N,14,0)</f>
        <v>50</v>
      </c>
      <c r="M15" s="13">
        <f>VLOOKUP(A:A,[1]TDSheet!$A:$X,24,0)</f>
        <v>50</v>
      </c>
      <c r="N15" s="13"/>
      <c r="O15" s="13"/>
      <c r="P15" s="13"/>
      <c r="Q15" s="13"/>
      <c r="R15" s="13"/>
      <c r="S15" s="13"/>
      <c r="T15" s="13"/>
      <c r="U15" s="13"/>
      <c r="V15" s="13"/>
      <c r="W15" s="13">
        <f t="shared" si="12"/>
        <v>52.2</v>
      </c>
      <c r="X15" s="15"/>
      <c r="Y15" s="16">
        <f t="shared" si="13"/>
        <v>5.5938697318007664</v>
      </c>
      <c r="Z15" s="13">
        <f t="shared" si="14"/>
        <v>3.6781609195402298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65.400000000000006</v>
      </c>
      <c r="AF15" s="13">
        <f>VLOOKUP(A:A,[1]TDSheet!$A:$AF,32,0)</f>
        <v>64.599999999999994</v>
      </c>
      <c r="AG15" s="13">
        <f>VLOOKUP(A:A,[1]TDSheet!$A:$AG,33,0)</f>
        <v>49.6</v>
      </c>
      <c r="AH15" s="13">
        <f>VLOOKUP(A:A,[3]TDSheet!$A:$D,4,0)</f>
        <v>54</v>
      </c>
      <c r="AI15" s="13">
        <f>VLOOKUP(A:A,[1]TDSheet!$A:$AI,35,0)</f>
        <v>0</v>
      </c>
      <c r="AJ15" s="13">
        <f t="shared" si="15"/>
        <v>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3232</v>
      </c>
      <c r="D16" s="8">
        <v>3094</v>
      </c>
      <c r="E16" s="8">
        <v>2929</v>
      </c>
      <c r="F16" s="8">
        <v>3308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2984</v>
      </c>
      <c r="K16" s="13">
        <f t="shared" si="11"/>
        <v>-55</v>
      </c>
      <c r="L16" s="13">
        <f>VLOOKUP(A:A,[1]TDSheet!$A:$N,14,0)</f>
        <v>1000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2"/>
        <v>585.79999999999995</v>
      </c>
      <c r="X16" s="15"/>
      <c r="Y16" s="16">
        <f t="shared" si="13"/>
        <v>7.3540457494025269</v>
      </c>
      <c r="Z16" s="13">
        <f t="shared" si="14"/>
        <v>5.6469784909525442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325.39999999999998</v>
      </c>
      <c r="AF16" s="13">
        <f>VLOOKUP(A:A,[1]TDSheet!$A:$AF,32,0)</f>
        <v>293.2</v>
      </c>
      <c r="AG16" s="13">
        <f>VLOOKUP(A:A,[1]TDSheet!$A:$AG,33,0)</f>
        <v>327.39999999999998</v>
      </c>
      <c r="AH16" s="13">
        <f>VLOOKUP(A:A,[3]TDSheet!$A:$D,4,0)</f>
        <v>749</v>
      </c>
      <c r="AI16" s="13">
        <f>VLOOKUP(A:A,[1]TDSheet!$A:$AI,35,0)</f>
        <v>0</v>
      </c>
      <c r="AJ16" s="13">
        <f t="shared" si="15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387</v>
      </c>
      <c r="D17" s="8">
        <v>486</v>
      </c>
      <c r="E17" s="8">
        <v>531</v>
      </c>
      <c r="F17" s="8">
        <v>326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791</v>
      </c>
      <c r="K17" s="13">
        <f t="shared" si="11"/>
        <v>-260</v>
      </c>
      <c r="L17" s="13">
        <f>VLOOKUP(A:A,[1]TDSheet!$A:$N,14,0)</f>
        <v>60</v>
      </c>
      <c r="M17" s="13">
        <f>VLOOKUP(A:A,[1]TDSheet!$A:$X,24,0)</f>
        <v>120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2"/>
        <v>106.2</v>
      </c>
      <c r="X17" s="15">
        <v>120</v>
      </c>
      <c r="Y17" s="16">
        <f t="shared" si="13"/>
        <v>5.894538606403013</v>
      </c>
      <c r="Z17" s="13">
        <f t="shared" si="14"/>
        <v>3.0696798493408664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109.8</v>
      </c>
      <c r="AF17" s="13">
        <f>VLOOKUP(A:A,[1]TDSheet!$A:$AF,32,0)</f>
        <v>83.8</v>
      </c>
      <c r="AG17" s="13">
        <f>VLOOKUP(A:A,[1]TDSheet!$A:$AG,33,0)</f>
        <v>86.6</v>
      </c>
      <c r="AH17" s="13">
        <f>VLOOKUP(A:A,[3]TDSheet!$A:$D,4,0)</f>
        <v>142</v>
      </c>
      <c r="AI17" s="13" t="str">
        <f>VLOOKUP(A:A,[1]TDSheet!$A:$AI,35,0)</f>
        <v>оконч</v>
      </c>
      <c r="AJ17" s="13">
        <f t="shared" si="15"/>
        <v>42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80</v>
      </c>
      <c r="D18" s="8">
        <v>302</v>
      </c>
      <c r="E18" s="8">
        <v>291</v>
      </c>
      <c r="F18" s="8">
        <v>85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352</v>
      </c>
      <c r="K18" s="13">
        <f t="shared" si="11"/>
        <v>-61</v>
      </c>
      <c r="L18" s="13">
        <f>VLOOKUP(A:A,[1]TDSheet!$A:$N,14,0)</f>
        <v>30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2"/>
        <v>31.8</v>
      </c>
      <c r="X18" s="15">
        <v>50</v>
      </c>
      <c r="Y18" s="16">
        <f t="shared" si="13"/>
        <v>6.132075471698113</v>
      </c>
      <c r="Z18" s="13">
        <f t="shared" si="14"/>
        <v>2.6729559748427674</v>
      </c>
      <c r="AA18" s="13"/>
      <c r="AB18" s="13"/>
      <c r="AC18" s="13"/>
      <c r="AD18" s="13">
        <f>VLOOKUP(A:A,[1]TDSheet!$A:$AD,30,0)</f>
        <v>132</v>
      </c>
      <c r="AE18" s="13">
        <f>VLOOKUP(A:A,[1]TDSheet!$A:$AE,31,0)</f>
        <v>5.2</v>
      </c>
      <c r="AF18" s="13">
        <f>VLOOKUP(A:A,[1]TDSheet!$A:$AF,32,0)</f>
        <v>11.6</v>
      </c>
      <c r="AG18" s="13">
        <f>VLOOKUP(A:A,[1]TDSheet!$A:$AG,33,0)</f>
        <v>25.6</v>
      </c>
      <c r="AH18" s="13">
        <f>VLOOKUP(A:A,[3]TDSheet!$A:$D,4,0)</f>
        <v>49</v>
      </c>
      <c r="AI18" s="13" t="str">
        <f>VLOOKUP(A:A,[1]TDSheet!$A:$AI,35,0)</f>
        <v>склад</v>
      </c>
      <c r="AJ18" s="13">
        <f t="shared" si="15"/>
        <v>17.5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444</v>
      </c>
      <c r="D19" s="8">
        <v>119</v>
      </c>
      <c r="E19" s="8">
        <v>459</v>
      </c>
      <c r="F19" s="8">
        <v>81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566</v>
      </c>
      <c r="K19" s="13">
        <f t="shared" si="11"/>
        <v>-107</v>
      </c>
      <c r="L19" s="13">
        <f>VLOOKUP(A:A,[1]TDSheet!$A:$N,14,0)</f>
        <v>60</v>
      </c>
      <c r="M19" s="13">
        <f>VLOOKUP(A:A,[1]TDSheet!$A:$X,24,0)</f>
        <v>110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2"/>
        <v>91.8</v>
      </c>
      <c r="X19" s="15">
        <v>100</v>
      </c>
      <c r="Y19" s="16">
        <f t="shared" si="13"/>
        <v>3.8235294117647061</v>
      </c>
      <c r="Z19" s="13">
        <f t="shared" si="14"/>
        <v>0.88235294117647056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85</v>
      </c>
      <c r="AF19" s="13">
        <f>VLOOKUP(A:A,[1]TDSheet!$A:$AF,32,0)</f>
        <v>81.8</v>
      </c>
      <c r="AG19" s="13">
        <f>VLOOKUP(A:A,[1]TDSheet!$A:$AG,33,0)</f>
        <v>58.8</v>
      </c>
      <c r="AH19" s="13">
        <f>VLOOKUP(A:A,[3]TDSheet!$A:$D,4,0)</f>
        <v>79</v>
      </c>
      <c r="AI19" s="13">
        <f>VLOOKUP(A:A,[1]TDSheet!$A:$AI,35,0)</f>
        <v>0</v>
      </c>
      <c r="AJ19" s="13">
        <f t="shared" si="15"/>
        <v>35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259</v>
      </c>
      <c r="D20" s="8">
        <v>797</v>
      </c>
      <c r="E20" s="8">
        <v>867</v>
      </c>
      <c r="F20" s="8">
        <v>143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985</v>
      </c>
      <c r="K20" s="13">
        <f t="shared" si="11"/>
        <v>-118</v>
      </c>
      <c r="L20" s="13">
        <f>VLOOKUP(A:A,[1]TDSheet!$A:$N,14,0)</f>
        <v>100</v>
      </c>
      <c r="M20" s="13">
        <f>VLOOKUP(A:A,[1]TDSheet!$A:$X,24,0)</f>
        <v>200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2"/>
        <v>173.4</v>
      </c>
      <c r="X20" s="15">
        <v>220</v>
      </c>
      <c r="Y20" s="16">
        <f t="shared" si="13"/>
        <v>3.8235294117647056</v>
      </c>
      <c r="Z20" s="13">
        <f t="shared" si="14"/>
        <v>0.82468281430219148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38.6</v>
      </c>
      <c r="AF20" s="13">
        <f>VLOOKUP(A:A,[1]TDSheet!$A:$AF,32,0)</f>
        <v>90.8</v>
      </c>
      <c r="AG20" s="13">
        <f>VLOOKUP(A:A,[1]TDSheet!$A:$AG,33,0)</f>
        <v>105.6</v>
      </c>
      <c r="AH20" s="13">
        <f>VLOOKUP(A:A,[3]TDSheet!$A:$D,4,0)</f>
        <v>209</v>
      </c>
      <c r="AI20" s="13">
        <f>VLOOKUP(A:A,[1]TDSheet!$A:$AI,35,0)</f>
        <v>0</v>
      </c>
      <c r="AJ20" s="13">
        <f t="shared" si="15"/>
        <v>77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414.4</v>
      </c>
      <c r="D21" s="8">
        <v>430.24700000000001</v>
      </c>
      <c r="E21" s="8">
        <v>473.5</v>
      </c>
      <c r="F21" s="8">
        <v>329.72300000000001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532.66200000000003</v>
      </c>
      <c r="K21" s="13">
        <f t="shared" si="11"/>
        <v>-59.162000000000035</v>
      </c>
      <c r="L21" s="13">
        <f>VLOOKUP(A:A,[1]TDSheet!$A:$N,14,0)</f>
        <v>50</v>
      </c>
      <c r="M21" s="13">
        <f>VLOOKUP(A:A,[1]TDSheet!$A:$X,24,0)</f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2"/>
        <v>94.7</v>
      </c>
      <c r="X21" s="15">
        <v>120</v>
      </c>
      <c r="Y21" s="16">
        <f t="shared" si="13"/>
        <v>5.2769060190073915</v>
      </c>
      <c r="Z21" s="13">
        <f t="shared" si="14"/>
        <v>3.4817634635691657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92.399199999999993</v>
      </c>
      <c r="AF21" s="13">
        <f>VLOOKUP(A:A,[1]TDSheet!$A:$AF,32,0)</f>
        <v>79.943200000000004</v>
      </c>
      <c r="AG21" s="13">
        <f>VLOOKUP(A:A,[1]TDSheet!$A:$AG,33,0)</f>
        <v>86.353999999999999</v>
      </c>
      <c r="AH21" s="13">
        <f>VLOOKUP(A:A,[3]TDSheet!$A:$D,4,0)</f>
        <v>123.166</v>
      </c>
      <c r="AI21" s="13">
        <f>VLOOKUP(A:A,[1]TDSheet!$A:$AI,35,0)</f>
        <v>0</v>
      </c>
      <c r="AJ21" s="13">
        <f t="shared" si="15"/>
        <v>120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3867.038</v>
      </c>
      <c r="D22" s="8">
        <v>8142.0039999999999</v>
      </c>
      <c r="E22" s="8">
        <v>7726.28</v>
      </c>
      <c r="F22" s="8">
        <v>4031.78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8112.8680000000004</v>
      </c>
      <c r="K22" s="13">
        <f t="shared" si="11"/>
        <v>-386.58800000000065</v>
      </c>
      <c r="L22" s="13">
        <f>VLOOKUP(A:A,[1]TDSheet!$A:$N,14,0)</f>
        <v>1600</v>
      </c>
      <c r="M22" s="13">
        <f>VLOOKUP(A:A,[1]TDSheet!$A:$X,24,0)</f>
        <v>1500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2"/>
        <v>1545.2559999999999</v>
      </c>
      <c r="X22" s="15">
        <v>2100</v>
      </c>
      <c r="Y22" s="16">
        <f t="shared" si="13"/>
        <v>5.9742722241492681</v>
      </c>
      <c r="Z22" s="13">
        <f t="shared" si="14"/>
        <v>2.6091340205118119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1064.8502000000001</v>
      </c>
      <c r="AF22" s="13">
        <f>VLOOKUP(A:A,[1]TDSheet!$A:$AF,32,0)</f>
        <v>990.88799999999992</v>
      </c>
      <c r="AG22" s="13">
        <f>VLOOKUP(A:A,[1]TDSheet!$A:$AG,33,0)</f>
        <v>1109.3524</v>
      </c>
      <c r="AH22" s="13">
        <f>VLOOKUP(A:A,[3]TDSheet!$A:$D,4,0)</f>
        <v>2191.7910000000002</v>
      </c>
      <c r="AI22" s="13" t="str">
        <f>VLOOKUP(A:A,[1]TDSheet!$A:$AI,35,0)</f>
        <v>проддек</v>
      </c>
      <c r="AJ22" s="13">
        <f t="shared" si="15"/>
        <v>2100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339.7</v>
      </c>
      <c r="D23" s="8">
        <v>708.173</v>
      </c>
      <c r="E23" s="8">
        <v>587.59299999999996</v>
      </c>
      <c r="F23" s="8">
        <v>43.570999999999998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579.06899999999996</v>
      </c>
      <c r="K23" s="13">
        <f t="shared" si="11"/>
        <v>8.5240000000000009</v>
      </c>
      <c r="L23" s="13">
        <f>VLOOKUP(A:A,[1]TDSheet!$A:$N,14,0)</f>
        <v>100</v>
      </c>
      <c r="M23" s="13">
        <f>VLOOKUP(A:A,[1]TDSheet!$A:$X,24,0)</f>
        <v>90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2"/>
        <v>117.51859999999999</v>
      </c>
      <c r="X23" s="15">
        <v>120</v>
      </c>
      <c r="Y23" s="16">
        <f t="shared" si="13"/>
        <v>3.0086386325228522</v>
      </c>
      <c r="Z23" s="13">
        <f t="shared" si="14"/>
        <v>0.37075833102164252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71.063199999999995</v>
      </c>
      <c r="AF23" s="13">
        <f>VLOOKUP(A:A,[1]TDSheet!$A:$AF,32,0)</f>
        <v>70.570799999999991</v>
      </c>
      <c r="AG23" s="13">
        <f>VLOOKUP(A:A,[1]TDSheet!$A:$AG,33,0)</f>
        <v>65.6828</v>
      </c>
      <c r="AH23" s="13">
        <f>VLOOKUP(A:A,[3]TDSheet!$A:$D,4,0)</f>
        <v>180.928</v>
      </c>
      <c r="AI23" s="13">
        <f>VLOOKUP(A:A,[1]TDSheet!$A:$AI,35,0)</f>
        <v>0</v>
      </c>
      <c r="AJ23" s="13">
        <f t="shared" si="15"/>
        <v>120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1452.2329999999999</v>
      </c>
      <c r="D24" s="8">
        <v>2092.502</v>
      </c>
      <c r="E24" s="8">
        <v>1989.3140000000001</v>
      </c>
      <c r="F24" s="8">
        <v>1494.547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2063.2199999999998</v>
      </c>
      <c r="K24" s="13">
        <f t="shared" si="11"/>
        <v>-73.905999999999722</v>
      </c>
      <c r="L24" s="13">
        <f>VLOOKUP(A:A,[1]TDSheet!$A:$N,14,0)</f>
        <v>500</v>
      </c>
      <c r="M24" s="13">
        <f>VLOOKUP(A:A,[1]TDSheet!$A:$X,24,0)</f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2"/>
        <v>397.86279999999999</v>
      </c>
      <c r="X24" s="15">
        <v>300</v>
      </c>
      <c r="Y24" s="16">
        <f t="shared" si="13"/>
        <v>5.7671815510271385</v>
      </c>
      <c r="Z24" s="13">
        <f t="shared" si="14"/>
        <v>3.7564381490302687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0</v>
      </c>
      <c r="AF24" s="13">
        <f>VLOOKUP(A:A,[1]TDSheet!$A:$AF,32,0)</f>
        <v>85.828400000000002</v>
      </c>
      <c r="AG24" s="13">
        <f>VLOOKUP(A:A,[1]TDSheet!$A:$AG,33,0)</f>
        <v>314.32139999999998</v>
      </c>
      <c r="AH24" s="13">
        <f>VLOOKUP(A:A,[3]TDSheet!$A:$D,4,0)</f>
        <v>570.89400000000001</v>
      </c>
      <c r="AI24" s="13" t="e">
        <f>VLOOKUP(A:A,[1]TDSheet!$A:$AI,35,0)</f>
        <v>#N/A</v>
      </c>
      <c r="AJ24" s="13">
        <f t="shared" si="15"/>
        <v>300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378.23500000000001</v>
      </c>
      <c r="D25" s="8">
        <v>647.32000000000005</v>
      </c>
      <c r="E25" s="8">
        <v>707.84400000000005</v>
      </c>
      <c r="F25" s="8">
        <v>300.04500000000002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697.81399999999996</v>
      </c>
      <c r="K25" s="13">
        <f t="shared" si="11"/>
        <v>10.030000000000086</v>
      </c>
      <c r="L25" s="13">
        <f>VLOOKUP(A:A,[1]TDSheet!$A:$N,14,0)</f>
        <v>100</v>
      </c>
      <c r="M25" s="13">
        <f>VLOOKUP(A:A,[1]TDSheet!$A:$X,24,0)</f>
        <v>120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2"/>
        <v>141.56880000000001</v>
      </c>
      <c r="X25" s="15">
        <v>120</v>
      </c>
      <c r="Y25" s="16">
        <f t="shared" si="13"/>
        <v>4.5210879798373655</v>
      </c>
      <c r="Z25" s="13">
        <f t="shared" si="14"/>
        <v>2.1194288572058251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114.0252</v>
      </c>
      <c r="AF25" s="13">
        <f>VLOOKUP(A:A,[1]TDSheet!$A:$AF,32,0)</f>
        <v>101.048</v>
      </c>
      <c r="AG25" s="13">
        <f>VLOOKUP(A:A,[1]TDSheet!$A:$AG,33,0)</f>
        <v>105.6058</v>
      </c>
      <c r="AH25" s="13">
        <f>VLOOKUP(A:A,[3]TDSheet!$A:$D,4,0)</f>
        <v>154.53800000000001</v>
      </c>
      <c r="AI25" s="13">
        <f>VLOOKUP(A:A,[1]TDSheet!$A:$AI,35,0)</f>
        <v>0</v>
      </c>
      <c r="AJ25" s="13">
        <f t="shared" si="15"/>
        <v>120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126.251</v>
      </c>
      <c r="D26" s="8">
        <v>326.76400000000001</v>
      </c>
      <c r="E26" s="8">
        <v>313.80599999999998</v>
      </c>
      <c r="F26" s="8">
        <v>129.60599999999999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306.78300000000002</v>
      </c>
      <c r="K26" s="13">
        <f t="shared" si="11"/>
        <v>7.0229999999999677</v>
      </c>
      <c r="L26" s="13">
        <f>VLOOKUP(A:A,[1]TDSheet!$A:$N,14,0)</f>
        <v>30</v>
      </c>
      <c r="M26" s="13">
        <f>VLOOKUP(A:A,[1]TDSheet!$A:$X,24,0)</f>
        <v>0</v>
      </c>
      <c r="N26" s="13"/>
      <c r="O26" s="13"/>
      <c r="P26" s="13"/>
      <c r="Q26" s="13"/>
      <c r="R26" s="13"/>
      <c r="S26" s="13"/>
      <c r="T26" s="13"/>
      <c r="U26" s="13"/>
      <c r="V26" s="13"/>
      <c r="W26" s="13">
        <f t="shared" si="12"/>
        <v>62.761199999999995</v>
      </c>
      <c r="X26" s="15">
        <v>50</v>
      </c>
      <c r="Y26" s="16">
        <f t="shared" si="13"/>
        <v>3.3397385645908622</v>
      </c>
      <c r="Z26" s="13">
        <f t="shared" si="14"/>
        <v>2.0650656775205065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47.602400000000003</v>
      </c>
      <c r="AF26" s="13">
        <f>VLOOKUP(A:A,[1]TDSheet!$A:$AF,32,0)</f>
        <v>38.269999999999996</v>
      </c>
      <c r="AG26" s="13">
        <f>VLOOKUP(A:A,[1]TDSheet!$A:$AG,33,0)</f>
        <v>44.928199999999997</v>
      </c>
      <c r="AH26" s="13">
        <f>VLOOKUP(A:A,[3]TDSheet!$A:$D,4,0)</f>
        <v>70.742999999999995</v>
      </c>
      <c r="AI26" s="13">
        <f>VLOOKUP(A:A,[1]TDSheet!$A:$AI,35,0)</f>
        <v>0</v>
      </c>
      <c r="AJ26" s="13">
        <f t="shared" si="15"/>
        <v>50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132.43700000000001</v>
      </c>
      <c r="D27" s="8">
        <v>320.82299999999998</v>
      </c>
      <c r="E27" s="8">
        <v>329.82</v>
      </c>
      <c r="F27" s="8">
        <v>117.22499999999999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314.01600000000002</v>
      </c>
      <c r="K27" s="13">
        <f t="shared" si="11"/>
        <v>15.803999999999974</v>
      </c>
      <c r="L27" s="13">
        <f>VLOOKUP(A:A,[1]TDSheet!$A:$N,14,0)</f>
        <v>20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2"/>
        <v>65.963999999999999</v>
      </c>
      <c r="X27" s="15">
        <v>50</v>
      </c>
      <c r="Y27" s="16">
        <f t="shared" si="13"/>
        <v>2.8382905827421019</v>
      </c>
      <c r="Z27" s="13">
        <f t="shared" si="14"/>
        <v>1.7771056940149172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44.332799999999999</v>
      </c>
      <c r="AF27" s="13">
        <f>VLOOKUP(A:A,[1]TDSheet!$A:$AF,32,0)</f>
        <v>38.448599999999999</v>
      </c>
      <c r="AG27" s="13">
        <f>VLOOKUP(A:A,[1]TDSheet!$A:$AG,33,0)</f>
        <v>44.226199999999999</v>
      </c>
      <c r="AH27" s="13">
        <f>VLOOKUP(A:A,[3]TDSheet!$A:$D,4,0)</f>
        <v>79.597999999999999</v>
      </c>
      <c r="AI27" s="13">
        <f>VLOOKUP(A:A,[1]TDSheet!$A:$AI,35,0)</f>
        <v>0</v>
      </c>
      <c r="AJ27" s="13">
        <f t="shared" si="15"/>
        <v>50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63.304000000000002</v>
      </c>
      <c r="D28" s="8">
        <v>61.042000000000002</v>
      </c>
      <c r="E28" s="8">
        <v>45.503999999999998</v>
      </c>
      <c r="F28" s="8">
        <v>68.346000000000004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118.08499999999999</v>
      </c>
      <c r="K28" s="13">
        <f t="shared" si="11"/>
        <v>-72.580999999999989</v>
      </c>
      <c r="L28" s="13">
        <f>VLOOKUP(A:A,[1]TDSheet!$A:$N,14,0)</f>
        <v>30</v>
      </c>
      <c r="M28" s="13">
        <f>VLOOKUP(A:A,[1]TDSheet!$A:$X,24,0)</f>
        <v>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2"/>
        <v>9.1007999999999996</v>
      </c>
      <c r="X28" s="15"/>
      <c r="Y28" s="16">
        <f t="shared" si="13"/>
        <v>10.806302742616035</v>
      </c>
      <c r="Z28" s="13">
        <f t="shared" si="14"/>
        <v>7.5098892405063298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4.1088000000000005</v>
      </c>
      <c r="AF28" s="13">
        <f>VLOOKUP(A:A,[1]TDSheet!$A:$AF,32,0)</f>
        <v>5.2476000000000003</v>
      </c>
      <c r="AG28" s="13">
        <f>VLOOKUP(A:A,[1]TDSheet!$A:$AG,33,0)</f>
        <v>2.5364</v>
      </c>
      <c r="AH28" s="13">
        <f>VLOOKUP(A:A,[3]TDSheet!$A:$D,4,0)</f>
        <v>0.70199999999999996</v>
      </c>
      <c r="AI28" s="13">
        <f>VLOOKUP(A:A,[1]TDSheet!$A:$AI,35,0)</f>
        <v>0</v>
      </c>
      <c r="AJ28" s="13">
        <f t="shared" si="15"/>
        <v>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323.791</v>
      </c>
      <c r="D29" s="8">
        <v>597.04200000000003</v>
      </c>
      <c r="E29" s="8">
        <v>646.24099999999999</v>
      </c>
      <c r="F29" s="8">
        <v>231.631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656.7</v>
      </c>
      <c r="K29" s="13">
        <f t="shared" si="11"/>
        <v>-10.45900000000006</v>
      </c>
      <c r="L29" s="13">
        <f>VLOOKUP(A:A,[1]TDSheet!$A:$N,14,0)</f>
        <v>100</v>
      </c>
      <c r="M29" s="13">
        <f>VLOOKUP(A:A,[1]TDSheet!$A:$X,24,0)</f>
        <v>90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2"/>
        <v>129.2482</v>
      </c>
      <c r="X29" s="15">
        <v>150</v>
      </c>
      <c r="Y29" s="16">
        <f t="shared" si="13"/>
        <v>4.4227385758563758</v>
      </c>
      <c r="Z29" s="13">
        <f t="shared" si="14"/>
        <v>1.7921410124086834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124.19739999999999</v>
      </c>
      <c r="AF29" s="13">
        <f>VLOOKUP(A:A,[1]TDSheet!$A:$AF,32,0)</f>
        <v>89.391199999999998</v>
      </c>
      <c r="AG29" s="13">
        <f>VLOOKUP(A:A,[1]TDSheet!$A:$AG,33,0)</f>
        <v>93.484000000000009</v>
      </c>
      <c r="AH29" s="13">
        <f>VLOOKUP(A:A,[3]TDSheet!$A:$D,4,0)</f>
        <v>170.75700000000001</v>
      </c>
      <c r="AI29" s="13">
        <f>VLOOKUP(A:A,[1]TDSheet!$A:$AI,35,0)</f>
        <v>0</v>
      </c>
      <c r="AJ29" s="13">
        <f t="shared" si="15"/>
        <v>150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64.924999999999997</v>
      </c>
      <c r="D30" s="8">
        <v>193.214</v>
      </c>
      <c r="E30" s="8">
        <v>161.714</v>
      </c>
      <c r="F30" s="8">
        <v>86.924000000000007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166.05</v>
      </c>
      <c r="K30" s="13">
        <f t="shared" si="11"/>
        <v>-4.3360000000000127</v>
      </c>
      <c r="L30" s="13">
        <f>VLOOKUP(A:A,[1]TDSheet!$A:$N,14,0)</f>
        <v>30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2"/>
        <v>32.342799999999997</v>
      </c>
      <c r="X30" s="15">
        <v>20</v>
      </c>
      <c r="Y30" s="16">
        <f t="shared" si="13"/>
        <v>4.2335233807833585</v>
      </c>
      <c r="Z30" s="13">
        <f t="shared" si="14"/>
        <v>2.6875842536824273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32.47</v>
      </c>
      <c r="AF30" s="13">
        <f>VLOOKUP(A:A,[1]TDSheet!$A:$AF,32,0)</f>
        <v>26.977399999999999</v>
      </c>
      <c r="AG30" s="13">
        <f>VLOOKUP(A:A,[1]TDSheet!$A:$AG,33,0)</f>
        <v>33.4452</v>
      </c>
      <c r="AH30" s="13">
        <f>VLOOKUP(A:A,[3]TDSheet!$A:$D,4,0)</f>
        <v>40.957000000000001</v>
      </c>
      <c r="AI30" s="13">
        <f>VLOOKUP(A:A,[1]TDSheet!$A:$AI,35,0)</f>
        <v>0</v>
      </c>
      <c r="AJ30" s="13">
        <f t="shared" si="15"/>
        <v>20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97.102999999999994</v>
      </c>
      <c r="D31" s="8">
        <v>159.24</v>
      </c>
      <c r="E31" s="8">
        <v>213.99700000000001</v>
      </c>
      <c r="F31" s="8">
        <v>35.545999999999999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211.40600000000001</v>
      </c>
      <c r="K31" s="13">
        <f t="shared" si="11"/>
        <v>2.5910000000000082</v>
      </c>
      <c r="L31" s="13">
        <f>VLOOKUP(A:A,[1]TDSheet!$A:$N,14,0)</f>
        <v>30</v>
      </c>
      <c r="M31" s="13">
        <f>VLOOKUP(A:A,[1]TDSheet!$A:$X,24,0)</f>
        <v>30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2"/>
        <v>42.799400000000006</v>
      </c>
      <c r="X31" s="15">
        <v>30</v>
      </c>
      <c r="Y31" s="16">
        <f t="shared" si="13"/>
        <v>2.9333588788627871</v>
      </c>
      <c r="Z31" s="13">
        <f t="shared" si="14"/>
        <v>0.83052566157469487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33.9358</v>
      </c>
      <c r="AF31" s="13">
        <f>VLOOKUP(A:A,[1]TDSheet!$A:$AF,32,0)</f>
        <v>35.078600000000002</v>
      </c>
      <c r="AG31" s="13">
        <f>VLOOKUP(A:A,[1]TDSheet!$A:$AG,33,0)</f>
        <v>30.971399999999999</v>
      </c>
      <c r="AH31" s="13">
        <f>VLOOKUP(A:A,[3]TDSheet!$A:$D,4,0)</f>
        <v>10.88</v>
      </c>
      <c r="AI31" s="13">
        <f>VLOOKUP(A:A,[1]TDSheet!$A:$AI,35,0)</f>
        <v>0</v>
      </c>
      <c r="AJ31" s="13">
        <f t="shared" si="15"/>
        <v>30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583.553</v>
      </c>
      <c r="D32" s="8">
        <v>1147.002</v>
      </c>
      <c r="E32" s="8">
        <v>1229.6859999999999</v>
      </c>
      <c r="F32" s="8">
        <v>484.68299999999999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1224.2090000000001</v>
      </c>
      <c r="K32" s="13">
        <f t="shared" si="11"/>
        <v>5.4769999999998618</v>
      </c>
      <c r="L32" s="13">
        <f>VLOOKUP(A:A,[1]TDSheet!$A:$N,14,0)</f>
        <v>200</v>
      </c>
      <c r="M32" s="13">
        <f>VLOOKUP(A:A,[1]TDSheet!$A:$X,24,0)</f>
        <v>250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2"/>
        <v>245.93719999999999</v>
      </c>
      <c r="X32" s="15">
        <v>150</v>
      </c>
      <c r="Y32" s="16">
        <f t="shared" si="13"/>
        <v>4.410406396429658</v>
      </c>
      <c r="Z32" s="13">
        <f t="shared" si="14"/>
        <v>1.9707592019426099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241.93600000000001</v>
      </c>
      <c r="AF32" s="13">
        <f>VLOOKUP(A:A,[1]TDSheet!$A:$AF,32,0)</f>
        <v>216.36100000000002</v>
      </c>
      <c r="AG32" s="13">
        <f>VLOOKUP(A:A,[1]TDSheet!$A:$AG,33,0)</f>
        <v>222.20479999999998</v>
      </c>
      <c r="AH32" s="13">
        <f>VLOOKUP(A:A,[3]TDSheet!$A:$D,4,0)</f>
        <v>257.846</v>
      </c>
      <c r="AI32" s="13">
        <f>VLOOKUP(A:A,[1]TDSheet!$A:$AI,35,0)</f>
        <v>0</v>
      </c>
      <c r="AJ32" s="13">
        <f t="shared" si="15"/>
        <v>150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83.472999999999999</v>
      </c>
      <c r="D33" s="8">
        <v>79.090999999999994</v>
      </c>
      <c r="E33" s="8">
        <v>116.024</v>
      </c>
      <c r="F33" s="8">
        <v>36.859000000000002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133.44999999999999</v>
      </c>
      <c r="K33" s="13">
        <f t="shared" si="11"/>
        <v>-17.425999999999988</v>
      </c>
      <c r="L33" s="13">
        <f>VLOOKUP(A:A,[1]TDSheet!$A:$N,14,0)</f>
        <v>0</v>
      </c>
      <c r="M33" s="13">
        <f>VLOOKUP(A:A,[1]TDSheet!$A:$X,24,0)</f>
        <v>30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2"/>
        <v>23.204799999999999</v>
      </c>
      <c r="X33" s="15">
        <v>30</v>
      </c>
      <c r="Y33" s="16">
        <f t="shared" si="13"/>
        <v>4.1740932910432331</v>
      </c>
      <c r="Z33" s="13">
        <f t="shared" si="14"/>
        <v>1.588421361097704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16.190000000000001</v>
      </c>
      <c r="AF33" s="13">
        <f>VLOOKUP(A:A,[1]TDSheet!$A:$AF,32,0)</f>
        <v>14.5946</v>
      </c>
      <c r="AG33" s="13">
        <f>VLOOKUP(A:A,[1]TDSheet!$A:$AG,33,0)</f>
        <v>12.723600000000001</v>
      </c>
      <c r="AH33" s="13">
        <f>VLOOKUP(A:A,[3]TDSheet!$A:$D,4,0)</f>
        <v>16.596</v>
      </c>
      <c r="AI33" s="13" t="str">
        <f>VLOOKUP(A:A,[1]TDSheet!$A:$AI,35,0)</f>
        <v>увел</v>
      </c>
      <c r="AJ33" s="13">
        <f t="shared" si="15"/>
        <v>30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73.308000000000007</v>
      </c>
      <c r="D34" s="8">
        <v>130.36699999999999</v>
      </c>
      <c r="E34" s="8">
        <v>123.07899999999999</v>
      </c>
      <c r="F34" s="8">
        <v>75.408000000000001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132.19999999999999</v>
      </c>
      <c r="K34" s="13">
        <f t="shared" si="11"/>
        <v>-9.1209999999999951</v>
      </c>
      <c r="L34" s="13">
        <f>VLOOKUP(A:A,[1]TDSheet!$A:$N,14,0)</f>
        <v>30</v>
      </c>
      <c r="M34" s="13">
        <f>VLOOKUP(A:A,[1]TDSheet!$A:$X,24,0)</f>
        <v>20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2"/>
        <v>24.6158</v>
      </c>
      <c r="X34" s="15"/>
      <c r="Y34" s="16">
        <f t="shared" si="13"/>
        <v>5.0946140283882713</v>
      </c>
      <c r="Z34" s="13">
        <f t="shared" si="14"/>
        <v>3.0633983051536005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22.183199999999999</v>
      </c>
      <c r="AF34" s="13">
        <f>VLOOKUP(A:A,[1]TDSheet!$A:$AF,32,0)</f>
        <v>16.538</v>
      </c>
      <c r="AG34" s="13">
        <f>VLOOKUP(A:A,[1]TDSheet!$A:$AG,33,0)</f>
        <v>22.485800000000001</v>
      </c>
      <c r="AH34" s="13">
        <f>VLOOKUP(A:A,[3]TDSheet!$A:$D,4,0)</f>
        <v>31.103999999999999</v>
      </c>
      <c r="AI34" s="13" t="str">
        <f>VLOOKUP(A:A,[1]TDSheet!$A:$AI,35,0)</f>
        <v>увел</v>
      </c>
      <c r="AJ34" s="13">
        <f t="shared" si="15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77.488</v>
      </c>
      <c r="D35" s="8">
        <v>100.155</v>
      </c>
      <c r="E35" s="8">
        <v>94.174000000000007</v>
      </c>
      <c r="F35" s="8">
        <v>80.778999999999996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96.403000000000006</v>
      </c>
      <c r="K35" s="13">
        <f t="shared" si="11"/>
        <v>-2.2289999999999992</v>
      </c>
      <c r="L35" s="13">
        <f>VLOOKUP(A:A,[1]TDSheet!$A:$N,14,0)</f>
        <v>20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2"/>
        <v>18.834800000000001</v>
      </c>
      <c r="X35" s="15"/>
      <c r="Y35" s="16">
        <f t="shared" si="13"/>
        <v>5.3506806549578432</v>
      </c>
      <c r="Z35" s="13">
        <f t="shared" si="14"/>
        <v>4.2888164461528655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18.508000000000003</v>
      </c>
      <c r="AF35" s="13">
        <f>VLOOKUP(A:A,[1]TDSheet!$A:$AF,32,0)</f>
        <v>11.577</v>
      </c>
      <c r="AG35" s="13">
        <f>VLOOKUP(A:A,[1]TDSheet!$A:$AG,33,0)</f>
        <v>20.191600000000001</v>
      </c>
      <c r="AH35" s="13">
        <f>VLOOKUP(A:A,[3]TDSheet!$A:$D,4,0)</f>
        <v>18.829999999999998</v>
      </c>
      <c r="AI35" s="13" t="str">
        <f>VLOOKUP(A:A,[1]TDSheet!$A:$AI,35,0)</f>
        <v>склад</v>
      </c>
      <c r="AJ35" s="13">
        <f t="shared" si="15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62.09</v>
      </c>
      <c r="D36" s="8">
        <v>74.716999999999999</v>
      </c>
      <c r="E36" s="8">
        <v>93.951999999999998</v>
      </c>
      <c r="F36" s="8">
        <v>34.155000000000001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144.93700000000001</v>
      </c>
      <c r="K36" s="13">
        <f t="shared" si="11"/>
        <v>-50.985000000000014</v>
      </c>
      <c r="L36" s="13">
        <f>VLOOKUP(A:A,[1]TDSheet!$A:$N,14,0)</f>
        <v>20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2"/>
        <v>18.790399999999998</v>
      </c>
      <c r="X36" s="15">
        <v>30</v>
      </c>
      <c r="Y36" s="16">
        <f t="shared" si="13"/>
        <v>4.4786167404632158</v>
      </c>
      <c r="Z36" s="13">
        <f t="shared" si="14"/>
        <v>1.8176834979564036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19.428800000000003</v>
      </c>
      <c r="AF36" s="13">
        <f>VLOOKUP(A:A,[1]TDSheet!$A:$AF,32,0)</f>
        <v>13.858000000000001</v>
      </c>
      <c r="AG36" s="13">
        <f>VLOOKUP(A:A,[1]TDSheet!$A:$AG,33,0)</f>
        <v>13.433400000000001</v>
      </c>
      <c r="AH36" s="13">
        <f>VLOOKUP(A:A,[3]TDSheet!$A:$D,4,0)</f>
        <v>40.779000000000003</v>
      </c>
      <c r="AI36" s="13">
        <f>VLOOKUP(A:A,[1]TDSheet!$A:$AI,35,0)</f>
        <v>0</v>
      </c>
      <c r="AJ36" s="13">
        <f t="shared" si="15"/>
        <v>30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81.409000000000006</v>
      </c>
      <c r="D37" s="8">
        <v>103.818</v>
      </c>
      <c r="E37" s="8">
        <v>147.25399999999999</v>
      </c>
      <c r="F37" s="8">
        <v>33.664999999999999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173.6</v>
      </c>
      <c r="K37" s="13">
        <f t="shared" si="11"/>
        <v>-26.346000000000004</v>
      </c>
      <c r="L37" s="13">
        <f>VLOOKUP(A:A,[1]TDSheet!$A:$N,14,0)</f>
        <v>20</v>
      </c>
      <c r="M37" s="13">
        <f>VLOOKUP(A:A,[1]TDSheet!$A:$X,24,0)</f>
        <v>20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2"/>
        <v>29.450799999999997</v>
      </c>
      <c r="X37" s="15">
        <v>30</v>
      </c>
      <c r="Y37" s="16">
        <f t="shared" si="13"/>
        <v>3.5199383378380213</v>
      </c>
      <c r="Z37" s="13">
        <f t="shared" si="14"/>
        <v>1.1430928871202142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22.3064</v>
      </c>
      <c r="AF37" s="13">
        <f>VLOOKUP(A:A,[1]TDSheet!$A:$AF,32,0)</f>
        <v>17.79</v>
      </c>
      <c r="AG37" s="13">
        <f>VLOOKUP(A:A,[1]TDSheet!$A:$AG,33,0)</f>
        <v>17.654599999999999</v>
      </c>
      <c r="AH37" s="13">
        <f>VLOOKUP(A:A,[3]TDSheet!$A:$D,4,0)</f>
        <v>28.716000000000001</v>
      </c>
      <c r="AI37" s="13">
        <f>VLOOKUP(A:A,[1]TDSheet!$A:$AI,35,0)</f>
        <v>0</v>
      </c>
      <c r="AJ37" s="13">
        <f t="shared" si="15"/>
        <v>30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30.556000000000001</v>
      </c>
      <c r="D38" s="8">
        <v>129.83799999999999</v>
      </c>
      <c r="E38" s="8">
        <v>114.096</v>
      </c>
      <c r="F38" s="8">
        <v>42.707999999999998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157.351</v>
      </c>
      <c r="K38" s="13">
        <f t="shared" si="11"/>
        <v>-43.254999999999995</v>
      </c>
      <c r="L38" s="13">
        <f>VLOOKUP(A:A,[1]TDSheet!$A:$N,14,0)</f>
        <v>10</v>
      </c>
      <c r="M38" s="13">
        <f>VLOOKUP(A:A,[1]TDSheet!$A:$X,24,0)</f>
        <v>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2"/>
        <v>22.819200000000002</v>
      </c>
      <c r="X38" s="15">
        <v>30</v>
      </c>
      <c r="Y38" s="16">
        <f t="shared" si="13"/>
        <v>3.6244916561492073</v>
      </c>
      <c r="Z38" s="13">
        <f t="shared" si="14"/>
        <v>1.871581825830879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15.863800000000001</v>
      </c>
      <c r="AF38" s="13">
        <f>VLOOKUP(A:A,[1]TDSheet!$A:$AF,32,0)</f>
        <v>10.77</v>
      </c>
      <c r="AG38" s="13">
        <f>VLOOKUP(A:A,[1]TDSheet!$A:$AG,33,0)</f>
        <v>14.646799999999999</v>
      </c>
      <c r="AH38" s="13">
        <f>VLOOKUP(A:A,[3]TDSheet!$A:$D,4,0)</f>
        <v>37.936999999999998</v>
      </c>
      <c r="AI38" s="13">
        <f>VLOOKUP(A:A,[1]TDSheet!$A:$AI,35,0)</f>
        <v>0</v>
      </c>
      <c r="AJ38" s="13">
        <f t="shared" si="15"/>
        <v>30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1626</v>
      </c>
      <c r="D39" s="8">
        <v>3415</v>
      </c>
      <c r="E39" s="17">
        <v>3312</v>
      </c>
      <c r="F39" s="18">
        <v>954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2701</v>
      </c>
      <c r="K39" s="13">
        <f t="shared" si="11"/>
        <v>611</v>
      </c>
      <c r="L39" s="13">
        <f>VLOOKUP(A:A,[1]TDSheet!$A:$N,14,0)</f>
        <v>600</v>
      </c>
      <c r="M39" s="13">
        <f>VLOOKUP(A:A,[1]TDSheet!$A:$X,24,0)</f>
        <v>500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2"/>
        <v>662.4</v>
      </c>
      <c r="X39" s="15">
        <v>700</v>
      </c>
      <c r="Y39" s="16">
        <f t="shared" si="13"/>
        <v>4.1576086956521738</v>
      </c>
      <c r="Z39" s="13">
        <f t="shared" si="14"/>
        <v>1.4402173913043479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399</v>
      </c>
      <c r="AF39" s="13">
        <f>VLOOKUP(A:A,[1]TDSheet!$A:$AF,32,0)</f>
        <v>417.2</v>
      </c>
      <c r="AG39" s="13">
        <f>VLOOKUP(A:A,[1]TDSheet!$A:$AG,33,0)</f>
        <v>444</v>
      </c>
      <c r="AH39" s="13">
        <f>VLOOKUP(A:A,[3]TDSheet!$A:$D,4,0)</f>
        <v>930</v>
      </c>
      <c r="AI39" s="13" t="str">
        <f>VLOOKUP(A:A,[1]TDSheet!$A:$AI,35,0)</f>
        <v>декяб</v>
      </c>
      <c r="AJ39" s="13">
        <f t="shared" si="15"/>
        <v>244.99999999999997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3106</v>
      </c>
      <c r="D40" s="8">
        <v>4413</v>
      </c>
      <c r="E40" s="17">
        <v>4436</v>
      </c>
      <c r="F40" s="18">
        <v>2047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3068</v>
      </c>
      <c r="K40" s="13">
        <f t="shared" si="11"/>
        <v>1368</v>
      </c>
      <c r="L40" s="13">
        <f>VLOOKUP(A:A,[1]TDSheet!$A:$N,14,0)</f>
        <v>500</v>
      </c>
      <c r="M40" s="13">
        <f>VLOOKUP(A:A,[1]TDSheet!$A:$X,24,0)</f>
        <v>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2"/>
        <v>742</v>
      </c>
      <c r="X40" s="15">
        <v>700</v>
      </c>
      <c r="Y40" s="16">
        <f t="shared" si="13"/>
        <v>4.3760107816711589</v>
      </c>
      <c r="Z40" s="13">
        <f t="shared" si="14"/>
        <v>2.7587601078167117</v>
      </c>
      <c r="AA40" s="13"/>
      <c r="AB40" s="13"/>
      <c r="AC40" s="13"/>
      <c r="AD40" s="13">
        <f>VLOOKUP(A:A,[1]TDSheet!$A:$AD,30,0)</f>
        <v>726</v>
      </c>
      <c r="AE40" s="13">
        <f>VLOOKUP(A:A,[1]TDSheet!$A:$AE,31,0)</f>
        <v>745.4</v>
      </c>
      <c r="AF40" s="13">
        <f>VLOOKUP(A:A,[1]TDSheet!$A:$AF,32,0)</f>
        <v>686.6</v>
      </c>
      <c r="AG40" s="13">
        <f>VLOOKUP(A:A,[1]TDSheet!$A:$AG,33,0)</f>
        <v>659.2</v>
      </c>
      <c r="AH40" s="13">
        <f>VLOOKUP(A:A,[3]TDSheet!$A:$D,4,0)</f>
        <v>485</v>
      </c>
      <c r="AI40" s="13">
        <f>VLOOKUP(A:A,[1]TDSheet!$A:$AI,35,0)</f>
        <v>0</v>
      </c>
      <c r="AJ40" s="13">
        <f t="shared" si="15"/>
        <v>280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1562</v>
      </c>
      <c r="D41" s="8">
        <v>12196</v>
      </c>
      <c r="E41" s="8">
        <v>11867</v>
      </c>
      <c r="F41" s="8">
        <v>1837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11904</v>
      </c>
      <c r="K41" s="13">
        <f t="shared" si="11"/>
        <v>-37</v>
      </c>
      <c r="L41" s="13">
        <f>VLOOKUP(A:A,[1]TDSheet!$A:$N,14,0)</f>
        <v>1000</v>
      </c>
      <c r="M41" s="13">
        <f>VLOOKUP(A:A,[1]TDSheet!$A:$X,24,0)</f>
        <v>900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2"/>
        <v>1091.4000000000001</v>
      </c>
      <c r="X41" s="15">
        <v>800</v>
      </c>
      <c r="Y41" s="16">
        <f t="shared" si="13"/>
        <v>4.1570459959684802</v>
      </c>
      <c r="Z41" s="13">
        <f t="shared" si="14"/>
        <v>1.6831592450064137</v>
      </c>
      <c r="AA41" s="13"/>
      <c r="AB41" s="13"/>
      <c r="AC41" s="13"/>
      <c r="AD41" s="13">
        <f>VLOOKUP(A:A,[1]TDSheet!$A:$AD,30,0)</f>
        <v>6410</v>
      </c>
      <c r="AE41" s="13">
        <f>VLOOKUP(A:A,[1]TDSheet!$A:$AE,31,0)</f>
        <v>711.4</v>
      </c>
      <c r="AF41" s="13">
        <f>VLOOKUP(A:A,[1]TDSheet!$A:$AF,32,0)</f>
        <v>610.20000000000005</v>
      </c>
      <c r="AG41" s="13">
        <f>VLOOKUP(A:A,[1]TDSheet!$A:$AG,33,0)</f>
        <v>755.4</v>
      </c>
      <c r="AH41" s="13">
        <f>VLOOKUP(A:A,[3]TDSheet!$A:$D,4,0)</f>
        <v>1668</v>
      </c>
      <c r="AI41" s="13" t="str">
        <f>VLOOKUP(A:A,[1]TDSheet!$A:$AI,35,0)</f>
        <v>проддек</v>
      </c>
      <c r="AJ41" s="13">
        <f t="shared" si="15"/>
        <v>360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410.43400000000003</v>
      </c>
      <c r="D42" s="8">
        <v>628.13400000000001</v>
      </c>
      <c r="E42" s="8">
        <v>596.54300000000001</v>
      </c>
      <c r="F42" s="8">
        <v>414.87400000000002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572.91700000000003</v>
      </c>
      <c r="K42" s="13">
        <f t="shared" si="11"/>
        <v>23.625999999999976</v>
      </c>
      <c r="L42" s="13">
        <f>VLOOKUP(A:A,[1]TDSheet!$A:$N,14,0)</f>
        <v>80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2"/>
        <v>119.3086</v>
      </c>
      <c r="X42" s="15">
        <v>50</v>
      </c>
      <c r="Y42" s="16">
        <f t="shared" si="13"/>
        <v>4.566929793828777</v>
      </c>
      <c r="Z42" s="13">
        <f t="shared" si="14"/>
        <v>3.477318483328109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129.21359999999999</v>
      </c>
      <c r="AF42" s="13">
        <f>VLOOKUP(A:A,[1]TDSheet!$A:$AF,32,0)</f>
        <v>105.31780000000001</v>
      </c>
      <c r="AG42" s="13">
        <f>VLOOKUP(A:A,[1]TDSheet!$A:$AG,33,0)</f>
        <v>112.22260000000001</v>
      </c>
      <c r="AH42" s="13">
        <f>VLOOKUP(A:A,[3]TDSheet!$A:$D,4,0)</f>
        <v>174.27799999999999</v>
      </c>
      <c r="AI42" s="13">
        <f>VLOOKUP(A:A,[1]TDSheet!$A:$AI,35,0)</f>
        <v>0</v>
      </c>
      <c r="AJ42" s="13">
        <f t="shared" si="15"/>
        <v>50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2330</v>
      </c>
      <c r="D43" s="8">
        <v>20</v>
      </c>
      <c r="E43" s="8">
        <v>569</v>
      </c>
      <c r="F43" s="8">
        <v>1765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591</v>
      </c>
      <c r="K43" s="13">
        <f t="shared" si="11"/>
        <v>-22</v>
      </c>
      <c r="L43" s="13">
        <f>VLOOKUP(A:A,[1]TDSheet!$A:$N,14,0)</f>
        <v>500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2"/>
        <v>113.8</v>
      </c>
      <c r="X43" s="15"/>
      <c r="Y43" s="16">
        <f t="shared" si="13"/>
        <v>19.903339191564147</v>
      </c>
      <c r="Z43" s="13">
        <f t="shared" si="14"/>
        <v>15.509666080843585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143.80000000000001</v>
      </c>
      <c r="AF43" s="13">
        <f>VLOOKUP(A:A,[1]TDSheet!$A:$AF,32,0)</f>
        <v>88.2</v>
      </c>
      <c r="AG43" s="13">
        <f>VLOOKUP(A:A,[1]TDSheet!$A:$AG,33,0)</f>
        <v>97.4</v>
      </c>
      <c r="AH43" s="13">
        <f>VLOOKUP(A:A,[3]TDSheet!$A:$D,4,0)</f>
        <v>70</v>
      </c>
      <c r="AI43" s="13">
        <f>VLOOKUP(A:A,[1]TDSheet!$A:$AI,35,0)</f>
        <v>0</v>
      </c>
      <c r="AJ43" s="13">
        <f t="shared" si="15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790</v>
      </c>
      <c r="D44" s="8">
        <v>1483</v>
      </c>
      <c r="E44" s="8">
        <v>1653</v>
      </c>
      <c r="F44" s="8">
        <v>560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1736</v>
      </c>
      <c r="K44" s="13">
        <f t="shared" si="11"/>
        <v>-83</v>
      </c>
      <c r="L44" s="13">
        <f>VLOOKUP(A:A,[1]TDSheet!$A:$N,14,0)</f>
        <v>250</v>
      </c>
      <c r="M44" s="13">
        <f>VLOOKUP(A:A,[1]TDSheet!$A:$X,24,0)</f>
        <v>200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2"/>
        <v>330.6</v>
      </c>
      <c r="X44" s="15">
        <v>300</v>
      </c>
      <c r="Y44" s="16">
        <f t="shared" si="13"/>
        <v>3.9624924379915303</v>
      </c>
      <c r="Z44" s="13">
        <f t="shared" si="14"/>
        <v>1.6938898971566847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308</v>
      </c>
      <c r="AF44" s="13">
        <f>VLOOKUP(A:A,[1]TDSheet!$A:$AF,32,0)</f>
        <v>221.2</v>
      </c>
      <c r="AG44" s="13">
        <f>VLOOKUP(A:A,[1]TDSheet!$A:$AG,33,0)</f>
        <v>233</v>
      </c>
      <c r="AH44" s="13">
        <f>VLOOKUP(A:A,[3]TDSheet!$A:$D,4,0)</f>
        <v>302</v>
      </c>
      <c r="AI44" s="13">
        <f>VLOOKUP(A:A,[1]TDSheet!$A:$AI,35,0)</f>
        <v>0</v>
      </c>
      <c r="AJ44" s="13">
        <f t="shared" si="15"/>
        <v>105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122.76300000000001</v>
      </c>
      <c r="D45" s="8">
        <v>358.47800000000001</v>
      </c>
      <c r="E45" s="8">
        <v>369.96600000000001</v>
      </c>
      <c r="F45" s="8">
        <v>98.905000000000001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385.18299999999999</v>
      </c>
      <c r="K45" s="13">
        <f t="shared" si="11"/>
        <v>-15.216999999999985</v>
      </c>
      <c r="L45" s="13">
        <f>VLOOKUP(A:A,[1]TDSheet!$A:$N,14,0)</f>
        <v>70</v>
      </c>
      <c r="M45" s="13">
        <f>VLOOKUP(A:A,[1]TDSheet!$A:$X,24,0)</f>
        <v>80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2"/>
        <v>73.993200000000002</v>
      </c>
      <c r="X45" s="15">
        <v>60</v>
      </c>
      <c r="Y45" s="16">
        <f t="shared" si="13"/>
        <v>4.1747755199126404</v>
      </c>
      <c r="Z45" s="13">
        <f t="shared" si="14"/>
        <v>1.3366768838217566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54.248599999999996</v>
      </c>
      <c r="AF45" s="13">
        <f>VLOOKUP(A:A,[1]TDSheet!$A:$AF,32,0)</f>
        <v>41.451799999999999</v>
      </c>
      <c r="AG45" s="13">
        <f>VLOOKUP(A:A,[1]TDSheet!$A:$AG,33,0)</f>
        <v>50.9634</v>
      </c>
      <c r="AH45" s="13">
        <f>VLOOKUP(A:A,[3]TDSheet!$A:$D,4,0)</f>
        <v>89.103999999999999</v>
      </c>
      <c r="AI45" s="13">
        <f>VLOOKUP(A:A,[1]TDSheet!$A:$AI,35,0)</f>
        <v>0</v>
      </c>
      <c r="AJ45" s="13">
        <f t="shared" si="15"/>
        <v>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1088</v>
      </c>
      <c r="D46" s="8">
        <v>1274</v>
      </c>
      <c r="E46" s="8">
        <v>1490</v>
      </c>
      <c r="F46" s="8">
        <v>819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1608</v>
      </c>
      <c r="K46" s="13">
        <f t="shared" si="11"/>
        <v>-118</v>
      </c>
      <c r="L46" s="13">
        <f>VLOOKUP(A:A,[1]TDSheet!$A:$N,14,0)</f>
        <v>0</v>
      </c>
      <c r="M46" s="13">
        <f>VLOOKUP(A:A,[1]TDSheet!$A:$X,24,0)</f>
        <v>200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2"/>
        <v>298</v>
      </c>
      <c r="X46" s="15">
        <v>300</v>
      </c>
      <c r="Y46" s="16">
        <f t="shared" si="13"/>
        <v>4.4261744966442951</v>
      </c>
      <c r="Z46" s="13">
        <f t="shared" si="14"/>
        <v>2.7483221476510069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366</v>
      </c>
      <c r="AF46" s="13">
        <f>VLOOKUP(A:A,[1]TDSheet!$A:$AF,32,0)</f>
        <v>270</v>
      </c>
      <c r="AG46" s="13">
        <f>VLOOKUP(A:A,[1]TDSheet!$A:$AG,33,0)</f>
        <v>259.2</v>
      </c>
      <c r="AH46" s="13">
        <f>VLOOKUP(A:A,[3]TDSheet!$A:$D,4,0)</f>
        <v>271</v>
      </c>
      <c r="AI46" s="13" t="str">
        <f>VLOOKUP(A:A,[1]TDSheet!$A:$AI,35,0)</f>
        <v>склад</v>
      </c>
      <c r="AJ46" s="13">
        <f t="shared" si="15"/>
        <v>120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2120</v>
      </c>
      <c r="D47" s="8">
        <v>3084</v>
      </c>
      <c r="E47" s="8">
        <v>3271</v>
      </c>
      <c r="F47" s="8">
        <v>1881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3354</v>
      </c>
      <c r="K47" s="13">
        <f t="shared" si="11"/>
        <v>-83</v>
      </c>
      <c r="L47" s="13">
        <f>VLOOKUP(A:A,[1]TDSheet!$A:$N,14,0)</f>
        <v>800</v>
      </c>
      <c r="M47" s="13">
        <f>VLOOKUP(A:A,[1]TDSheet!$A:$X,24,0)</f>
        <v>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2"/>
        <v>654.20000000000005</v>
      </c>
      <c r="X47" s="15">
        <v>400</v>
      </c>
      <c r="Y47" s="16">
        <f t="shared" si="13"/>
        <v>4.7095689391623354</v>
      </c>
      <c r="Z47" s="13">
        <f t="shared" si="14"/>
        <v>2.8752675022928766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580.20000000000005</v>
      </c>
      <c r="AF47" s="13">
        <f>VLOOKUP(A:A,[1]TDSheet!$A:$AF,32,0)</f>
        <v>561</v>
      </c>
      <c r="AG47" s="13">
        <f>VLOOKUP(A:A,[1]TDSheet!$A:$AG,33,0)</f>
        <v>572.6</v>
      </c>
      <c r="AH47" s="13">
        <f>VLOOKUP(A:A,[3]TDSheet!$A:$D,4,0)</f>
        <v>703</v>
      </c>
      <c r="AI47" s="13">
        <f>VLOOKUP(A:A,[1]TDSheet!$A:$AI,35,0)</f>
        <v>0</v>
      </c>
      <c r="AJ47" s="13">
        <f t="shared" si="15"/>
        <v>160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46.527000000000001</v>
      </c>
      <c r="D48" s="8">
        <v>120.502</v>
      </c>
      <c r="E48" s="8">
        <v>140.12899999999999</v>
      </c>
      <c r="F48" s="8">
        <v>17.356999999999999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166.37799999999999</v>
      </c>
      <c r="K48" s="13">
        <f t="shared" si="11"/>
        <v>-26.248999999999995</v>
      </c>
      <c r="L48" s="13">
        <f>VLOOKUP(A:A,[1]TDSheet!$A:$N,14,0)</f>
        <v>20</v>
      </c>
      <c r="M48" s="13">
        <f>VLOOKUP(A:A,[1]TDSheet!$A:$X,24,0)</f>
        <v>30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2"/>
        <v>28.025799999999997</v>
      </c>
      <c r="X48" s="15">
        <v>30</v>
      </c>
      <c r="Y48" s="16">
        <f t="shared" si="13"/>
        <v>3.4738348236268015</v>
      </c>
      <c r="Z48" s="13">
        <f t="shared" si="14"/>
        <v>0.61932219597656446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15.704599999999999</v>
      </c>
      <c r="AF48" s="13">
        <f>VLOOKUP(A:A,[1]TDSheet!$A:$AF,32,0)</f>
        <v>12.7844</v>
      </c>
      <c r="AG48" s="13">
        <f>VLOOKUP(A:A,[1]TDSheet!$A:$AG,33,0)</f>
        <v>15.003200000000001</v>
      </c>
      <c r="AH48" s="13">
        <f>VLOOKUP(A:A,[3]TDSheet!$A:$D,4,0)</f>
        <v>32.749000000000002</v>
      </c>
      <c r="AI48" s="13">
        <f>VLOOKUP(A:A,[1]TDSheet!$A:$AI,35,0)</f>
        <v>0</v>
      </c>
      <c r="AJ48" s="13">
        <f t="shared" si="15"/>
        <v>30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144.696</v>
      </c>
      <c r="D49" s="8">
        <v>264.947</v>
      </c>
      <c r="E49" s="8">
        <v>306.93099999999998</v>
      </c>
      <c r="F49" s="8">
        <v>94.736999999999995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341.16899999999998</v>
      </c>
      <c r="K49" s="13">
        <f t="shared" si="11"/>
        <v>-34.238</v>
      </c>
      <c r="L49" s="13">
        <f>VLOOKUP(A:A,[1]TDSheet!$A:$N,14,0)</f>
        <v>40</v>
      </c>
      <c r="M49" s="13">
        <f>VLOOKUP(A:A,[1]TDSheet!$A:$X,24,0)</f>
        <v>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2"/>
        <v>61.386199999999995</v>
      </c>
      <c r="X49" s="15">
        <v>60</v>
      </c>
      <c r="Y49" s="16">
        <f t="shared" si="13"/>
        <v>3.1723253760617207</v>
      </c>
      <c r="Z49" s="13">
        <f t="shared" si="14"/>
        <v>1.5432947470278338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42.665599999999998</v>
      </c>
      <c r="AF49" s="13">
        <f>VLOOKUP(A:A,[1]TDSheet!$A:$AF,32,0)</f>
        <v>37.767200000000003</v>
      </c>
      <c r="AG49" s="13">
        <f>VLOOKUP(A:A,[1]TDSheet!$A:$AG,33,0)</f>
        <v>40.704999999999998</v>
      </c>
      <c r="AH49" s="13">
        <f>VLOOKUP(A:A,[3]TDSheet!$A:$D,4,0)</f>
        <v>66.363</v>
      </c>
      <c r="AI49" s="13">
        <f>VLOOKUP(A:A,[1]TDSheet!$A:$AI,35,0)</f>
        <v>0</v>
      </c>
      <c r="AJ49" s="13">
        <f t="shared" si="15"/>
        <v>60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766</v>
      </c>
      <c r="D50" s="8">
        <v>1298</v>
      </c>
      <c r="E50" s="8">
        <v>1713</v>
      </c>
      <c r="F50" s="8">
        <v>310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1731</v>
      </c>
      <c r="K50" s="13">
        <f t="shared" si="11"/>
        <v>-18</v>
      </c>
      <c r="L50" s="13">
        <f>VLOOKUP(A:A,[1]TDSheet!$A:$N,14,0)</f>
        <v>300</v>
      </c>
      <c r="M50" s="13">
        <f>VLOOKUP(A:A,[1]TDSheet!$A:$X,24,0)</f>
        <v>250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2"/>
        <v>342.6</v>
      </c>
      <c r="X50" s="15">
        <v>300</v>
      </c>
      <c r="Y50" s="16">
        <f t="shared" si="13"/>
        <v>3.3858727378867481</v>
      </c>
      <c r="Z50" s="13">
        <f t="shared" si="14"/>
        <v>0.90484530064214819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260</v>
      </c>
      <c r="AF50" s="13">
        <f>VLOOKUP(A:A,[1]TDSheet!$A:$AF,32,0)</f>
        <v>210.2</v>
      </c>
      <c r="AG50" s="13">
        <f>VLOOKUP(A:A,[1]TDSheet!$A:$AG,33,0)</f>
        <v>220.4</v>
      </c>
      <c r="AH50" s="13">
        <f>VLOOKUP(A:A,[3]TDSheet!$A:$D,4,0)</f>
        <v>373</v>
      </c>
      <c r="AI50" s="13">
        <f>VLOOKUP(A:A,[1]TDSheet!$A:$AI,35,0)</f>
        <v>0</v>
      </c>
      <c r="AJ50" s="13">
        <f t="shared" si="15"/>
        <v>105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1187</v>
      </c>
      <c r="D51" s="8">
        <v>2638</v>
      </c>
      <c r="E51" s="8">
        <v>2635</v>
      </c>
      <c r="F51" s="8">
        <v>1127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2675</v>
      </c>
      <c r="K51" s="13">
        <f t="shared" si="11"/>
        <v>-40</v>
      </c>
      <c r="L51" s="13">
        <f>VLOOKUP(A:A,[1]TDSheet!$A:$N,14,0)</f>
        <v>450</v>
      </c>
      <c r="M51" s="13">
        <f>VLOOKUP(A:A,[1]TDSheet!$A:$X,24,0)</f>
        <v>400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2"/>
        <v>527</v>
      </c>
      <c r="X51" s="15">
        <v>300</v>
      </c>
      <c r="Y51" s="16">
        <f t="shared" si="13"/>
        <v>4.3206831119544589</v>
      </c>
      <c r="Z51" s="13">
        <f t="shared" si="14"/>
        <v>2.1385199240986719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436.2</v>
      </c>
      <c r="AF51" s="13">
        <f>VLOOKUP(A:A,[1]TDSheet!$A:$AF,32,0)</f>
        <v>359.6</v>
      </c>
      <c r="AG51" s="13">
        <f>VLOOKUP(A:A,[1]TDSheet!$A:$AG,33,0)</f>
        <v>398.2</v>
      </c>
      <c r="AH51" s="13">
        <f>VLOOKUP(A:A,[3]TDSheet!$A:$D,4,0)</f>
        <v>577</v>
      </c>
      <c r="AI51" s="13">
        <f>VLOOKUP(A:A,[1]TDSheet!$A:$AI,35,0)</f>
        <v>0</v>
      </c>
      <c r="AJ51" s="13">
        <f t="shared" si="15"/>
        <v>105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981</v>
      </c>
      <c r="D52" s="8">
        <v>13681</v>
      </c>
      <c r="E52" s="8">
        <v>985</v>
      </c>
      <c r="F52" s="8">
        <v>299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1118</v>
      </c>
      <c r="K52" s="13">
        <f t="shared" si="11"/>
        <v>-133</v>
      </c>
      <c r="L52" s="13">
        <f>VLOOKUP(A:A,[1]TDSheet!$A:$N,14,0)</f>
        <v>200</v>
      </c>
      <c r="M52" s="13">
        <f>VLOOKUP(A:A,[1]TDSheet!$A:$X,24,0)</f>
        <v>200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2"/>
        <v>197</v>
      </c>
      <c r="X52" s="15">
        <v>200</v>
      </c>
      <c r="Y52" s="16">
        <f t="shared" si="13"/>
        <v>4.563451776649746</v>
      </c>
      <c r="Z52" s="13">
        <f t="shared" si="14"/>
        <v>1.5177664974619289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221.6</v>
      </c>
      <c r="AF52" s="13">
        <f>VLOOKUP(A:A,[1]TDSheet!$A:$AF,32,0)</f>
        <v>210.6</v>
      </c>
      <c r="AG52" s="13">
        <f>VLOOKUP(A:A,[1]TDSheet!$A:$AG,33,0)</f>
        <v>179.2</v>
      </c>
      <c r="AH52" s="13">
        <f>VLOOKUP(A:A,[3]TDSheet!$A:$D,4,0)</f>
        <v>143</v>
      </c>
      <c r="AI52" s="13">
        <f>VLOOKUP(A:A,[1]TDSheet!$A:$AI,35,0)</f>
        <v>0</v>
      </c>
      <c r="AJ52" s="13">
        <f t="shared" si="15"/>
        <v>80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228.86</v>
      </c>
      <c r="D53" s="8">
        <v>348.36599999999999</v>
      </c>
      <c r="E53" s="8">
        <v>400.505</v>
      </c>
      <c r="F53" s="8">
        <v>152.589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585.63099999999997</v>
      </c>
      <c r="K53" s="13">
        <f t="shared" si="11"/>
        <v>-185.12599999999998</v>
      </c>
      <c r="L53" s="13">
        <f>VLOOKUP(A:A,[1]TDSheet!$A:$N,14,0)</f>
        <v>120</v>
      </c>
      <c r="M53" s="13">
        <f>VLOOKUP(A:A,[1]TDSheet!$A:$X,24,0)</f>
        <v>70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2"/>
        <v>80.100999999999999</v>
      </c>
      <c r="X53" s="15">
        <v>50</v>
      </c>
      <c r="Y53" s="16">
        <f t="shared" si="13"/>
        <v>4.9011747668568431</v>
      </c>
      <c r="Z53" s="13">
        <f t="shared" si="14"/>
        <v>1.9049574911674012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75.546999999999997</v>
      </c>
      <c r="AF53" s="13">
        <f>VLOOKUP(A:A,[1]TDSheet!$A:$AF,32,0)</f>
        <v>55.254600000000003</v>
      </c>
      <c r="AG53" s="13">
        <f>VLOOKUP(A:A,[1]TDSheet!$A:$AG,33,0)</f>
        <v>59.636400000000002</v>
      </c>
      <c r="AH53" s="13">
        <f>VLOOKUP(A:A,[3]TDSheet!$A:$D,4,0)</f>
        <v>68.069999999999993</v>
      </c>
      <c r="AI53" s="13">
        <f>VLOOKUP(A:A,[1]TDSheet!$A:$AI,35,0)</f>
        <v>0</v>
      </c>
      <c r="AJ53" s="13">
        <f t="shared" si="15"/>
        <v>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184.09</v>
      </c>
      <c r="D54" s="8">
        <v>1320.0650000000001</v>
      </c>
      <c r="E54" s="8">
        <v>1144.9939999999999</v>
      </c>
      <c r="F54" s="8">
        <v>330.56400000000002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1121.402</v>
      </c>
      <c r="K54" s="13">
        <f t="shared" si="11"/>
        <v>23.591999999999871</v>
      </c>
      <c r="L54" s="13">
        <f>VLOOKUP(A:A,[1]TDSheet!$A:$N,14,0)</f>
        <v>250</v>
      </c>
      <c r="M54" s="13">
        <f>VLOOKUP(A:A,[1]TDSheet!$A:$X,24,0)</f>
        <v>200</v>
      </c>
      <c r="N54" s="13"/>
      <c r="O54" s="13"/>
      <c r="P54" s="13"/>
      <c r="Q54" s="13"/>
      <c r="R54" s="13"/>
      <c r="S54" s="13"/>
      <c r="T54" s="13"/>
      <c r="U54" s="13"/>
      <c r="V54" s="13"/>
      <c r="W54" s="13">
        <f t="shared" si="12"/>
        <v>228.99879999999999</v>
      </c>
      <c r="X54" s="15">
        <v>200</v>
      </c>
      <c r="Y54" s="16">
        <f t="shared" si="13"/>
        <v>4.2819613028539889</v>
      </c>
      <c r="Z54" s="13">
        <f t="shared" si="14"/>
        <v>1.443518481319553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135.00319999999999</v>
      </c>
      <c r="AF54" s="13">
        <f>VLOOKUP(A:A,[1]TDSheet!$A:$AF,32,0)</f>
        <v>102.1322</v>
      </c>
      <c r="AG54" s="13">
        <f>VLOOKUP(A:A,[1]TDSheet!$A:$AG,33,0)</f>
        <v>153.5478</v>
      </c>
      <c r="AH54" s="13">
        <f>VLOOKUP(A:A,[3]TDSheet!$A:$D,4,0)</f>
        <v>318.60899999999998</v>
      </c>
      <c r="AI54" s="13" t="str">
        <f>VLOOKUP(A:A,[1]TDSheet!$A:$AI,35,0)</f>
        <v>оконч</v>
      </c>
      <c r="AJ54" s="13">
        <f t="shared" si="15"/>
        <v>200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83.771000000000001</v>
      </c>
      <c r="D55" s="8">
        <v>52.435000000000002</v>
      </c>
      <c r="E55" s="8">
        <v>87.116</v>
      </c>
      <c r="F55" s="8">
        <v>49.09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93.305000000000007</v>
      </c>
      <c r="K55" s="13">
        <f t="shared" si="11"/>
        <v>-6.1890000000000072</v>
      </c>
      <c r="L55" s="13">
        <f>VLOOKUP(A:A,[1]TDSheet!$A:$N,14,0)</f>
        <v>0</v>
      </c>
      <c r="M55" s="13">
        <f>VLOOKUP(A:A,[1]TDSheet!$A:$X,24,0)</f>
        <v>20</v>
      </c>
      <c r="N55" s="13"/>
      <c r="O55" s="13"/>
      <c r="P55" s="13"/>
      <c r="Q55" s="13"/>
      <c r="R55" s="13"/>
      <c r="S55" s="13"/>
      <c r="T55" s="13"/>
      <c r="U55" s="13"/>
      <c r="V55" s="13"/>
      <c r="W55" s="13">
        <f t="shared" si="12"/>
        <v>17.423200000000001</v>
      </c>
      <c r="X55" s="15">
        <v>20</v>
      </c>
      <c r="Y55" s="16">
        <f t="shared" si="13"/>
        <v>5.1132972129115197</v>
      </c>
      <c r="Z55" s="13">
        <f t="shared" si="14"/>
        <v>2.8175076908948986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12.8316</v>
      </c>
      <c r="AF55" s="13">
        <f>VLOOKUP(A:A,[1]TDSheet!$A:$AF,32,0)</f>
        <v>14.614599999999999</v>
      </c>
      <c r="AG55" s="13">
        <f>VLOOKUP(A:A,[1]TDSheet!$A:$AG,33,0)</f>
        <v>12.016</v>
      </c>
      <c r="AH55" s="13">
        <f>VLOOKUP(A:A,[3]TDSheet!$A:$D,4,0)</f>
        <v>19.526</v>
      </c>
      <c r="AI55" s="13" t="str">
        <f>VLOOKUP(A:A,[1]TDSheet!$A:$AI,35,0)</f>
        <v>увел</v>
      </c>
      <c r="AJ55" s="13">
        <f t="shared" si="15"/>
        <v>20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1532.278</v>
      </c>
      <c r="D56" s="8">
        <v>6504.2489999999998</v>
      </c>
      <c r="E56" s="8">
        <v>3808.45</v>
      </c>
      <c r="F56" s="8">
        <v>1697.7260000000001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3741.34</v>
      </c>
      <c r="K56" s="13">
        <f t="shared" si="11"/>
        <v>67.109999999999673</v>
      </c>
      <c r="L56" s="13">
        <f>VLOOKUP(A:A,[1]TDSheet!$A:$N,14,0)</f>
        <v>900</v>
      </c>
      <c r="M56" s="13">
        <f>VLOOKUP(A:A,[1]TDSheet!$A:$X,24,0)</f>
        <v>800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2"/>
        <v>761.68999999999994</v>
      </c>
      <c r="X56" s="15">
        <v>400</v>
      </c>
      <c r="Y56" s="16">
        <f t="shared" si="13"/>
        <v>4.9859207814202637</v>
      </c>
      <c r="Z56" s="13">
        <f t="shared" si="14"/>
        <v>2.2288936443960146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716.76080000000002</v>
      </c>
      <c r="AF56" s="13">
        <f>VLOOKUP(A:A,[1]TDSheet!$A:$AF,32,0)</f>
        <v>622.12200000000007</v>
      </c>
      <c r="AG56" s="13">
        <f>VLOOKUP(A:A,[1]TDSheet!$A:$AG,33,0)</f>
        <v>642.16219999999998</v>
      </c>
      <c r="AH56" s="13">
        <f>VLOOKUP(A:A,[3]TDSheet!$A:$D,4,0)</f>
        <v>768.94399999999996</v>
      </c>
      <c r="AI56" s="13" t="str">
        <f>VLOOKUP(A:A,[1]TDSheet!$A:$AI,35,0)</f>
        <v>оконч</v>
      </c>
      <c r="AJ56" s="13">
        <f t="shared" si="15"/>
        <v>400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1352</v>
      </c>
      <c r="D57" s="8">
        <v>4681</v>
      </c>
      <c r="E57" s="8">
        <v>4910</v>
      </c>
      <c r="F57" s="8">
        <v>997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5061</v>
      </c>
      <c r="K57" s="13">
        <f t="shared" si="11"/>
        <v>-151</v>
      </c>
      <c r="L57" s="13">
        <f>VLOOKUP(A:A,[1]TDSheet!$A:$N,14,0)</f>
        <v>800</v>
      </c>
      <c r="M57" s="13">
        <f>VLOOKUP(A:A,[1]TDSheet!$A:$X,24,0)</f>
        <v>700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2"/>
        <v>856</v>
      </c>
      <c r="X57" s="15">
        <v>900</v>
      </c>
      <c r="Y57" s="16">
        <f t="shared" si="13"/>
        <v>3.9684579439252334</v>
      </c>
      <c r="Z57" s="13">
        <f t="shared" si="14"/>
        <v>1.1647196261682242</v>
      </c>
      <c r="AA57" s="13"/>
      <c r="AB57" s="13"/>
      <c r="AC57" s="13"/>
      <c r="AD57" s="13">
        <f>VLOOKUP(A:A,[1]TDSheet!$A:$AD,30,0)</f>
        <v>630</v>
      </c>
      <c r="AE57" s="13">
        <f>VLOOKUP(A:A,[1]TDSheet!$A:$AE,31,0)</f>
        <v>572.6</v>
      </c>
      <c r="AF57" s="13">
        <f>VLOOKUP(A:A,[1]TDSheet!$A:$AF,32,0)</f>
        <v>461.8</v>
      </c>
      <c r="AG57" s="13">
        <f>VLOOKUP(A:A,[1]TDSheet!$A:$AG,33,0)</f>
        <v>554.79999999999995</v>
      </c>
      <c r="AH57" s="13">
        <f>VLOOKUP(A:A,[3]TDSheet!$A:$D,4,0)</f>
        <v>1092</v>
      </c>
      <c r="AI57" s="13">
        <f>VLOOKUP(A:A,[1]TDSheet!$A:$AI,35,0)</f>
        <v>0</v>
      </c>
      <c r="AJ57" s="13">
        <f t="shared" si="15"/>
        <v>405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1862</v>
      </c>
      <c r="D58" s="8">
        <v>9025</v>
      </c>
      <c r="E58" s="8">
        <v>9005</v>
      </c>
      <c r="F58" s="8">
        <v>1774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9120</v>
      </c>
      <c r="K58" s="13">
        <f t="shared" si="11"/>
        <v>-115</v>
      </c>
      <c r="L58" s="13">
        <f>VLOOKUP(A:A,[1]TDSheet!$A:$N,14,0)</f>
        <v>1100</v>
      </c>
      <c r="M58" s="13">
        <f>VLOOKUP(A:A,[1]TDSheet!$A:$X,24,0)</f>
        <v>800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2"/>
        <v>1083</v>
      </c>
      <c r="X58" s="15">
        <v>900</v>
      </c>
      <c r="Y58" s="16">
        <f t="shared" si="13"/>
        <v>4.2234533702677748</v>
      </c>
      <c r="Z58" s="13">
        <f t="shared" si="14"/>
        <v>1.6380424746075715</v>
      </c>
      <c r="AA58" s="13"/>
      <c r="AB58" s="13"/>
      <c r="AC58" s="13"/>
      <c r="AD58" s="13">
        <f>VLOOKUP(A:A,[1]TDSheet!$A:$AD,30,0)</f>
        <v>3590</v>
      </c>
      <c r="AE58" s="13">
        <f>VLOOKUP(A:A,[1]TDSheet!$A:$AE,31,0)</f>
        <v>676.8</v>
      </c>
      <c r="AF58" s="13">
        <f>VLOOKUP(A:A,[1]TDSheet!$A:$AF,32,0)</f>
        <v>620</v>
      </c>
      <c r="AG58" s="13">
        <f>VLOOKUP(A:A,[1]TDSheet!$A:$AG,33,0)</f>
        <v>756.4</v>
      </c>
      <c r="AH58" s="13">
        <f>VLOOKUP(A:A,[3]TDSheet!$A:$D,4,0)</f>
        <v>1567</v>
      </c>
      <c r="AI58" s="13" t="str">
        <f>VLOOKUP(A:A,[1]TDSheet!$A:$AI,35,0)</f>
        <v>проддек</v>
      </c>
      <c r="AJ58" s="13">
        <f t="shared" si="15"/>
        <v>405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637</v>
      </c>
      <c r="D59" s="8">
        <v>1672</v>
      </c>
      <c r="E59" s="8">
        <v>1865</v>
      </c>
      <c r="F59" s="8">
        <v>402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1870</v>
      </c>
      <c r="K59" s="13">
        <f t="shared" si="11"/>
        <v>-5</v>
      </c>
      <c r="L59" s="13">
        <f>VLOOKUP(A:A,[1]TDSheet!$A:$N,14,0)</f>
        <v>350</v>
      </c>
      <c r="M59" s="13">
        <f>VLOOKUP(A:A,[1]TDSheet!$A:$X,24,0)</f>
        <v>300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2"/>
        <v>373</v>
      </c>
      <c r="X59" s="15">
        <v>500</v>
      </c>
      <c r="Y59" s="16">
        <f t="shared" si="13"/>
        <v>4.1608579088471851</v>
      </c>
      <c r="Z59" s="13">
        <f t="shared" si="14"/>
        <v>1.0777479892761395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289.8</v>
      </c>
      <c r="AF59" s="13">
        <f>VLOOKUP(A:A,[1]TDSheet!$A:$AF,32,0)</f>
        <v>204</v>
      </c>
      <c r="AG59" s="13">
        <f>VLOOKUP(A:A,[1]TDSheet!$A:$AG,33,0)</f>
        <v>236.4</v>
      </c>
      <c r="AH59" s="13">
        <f>VLOOKUP(A:A,[3]TDSheet!$A:$D,4,0)</f>
        <v>525</v>
      </c>
      <c r="AI59" s="13">
        <f>VLOOKUP(A:A,[1]TDSheet!$A:$AI,35,0)</f>
        <v>0</v>
      </c>
      <c r="AJ59" s="13">
        <f t="shared" si="15"/>
        <v>225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347</v>
      </c>
      <c r="D60" s="8">
        <v>3962</v>
      </c>
      <c r="E60" s="8">
        <v>397</v>
      </c>
      <c r="F60" s="8">
        <v>43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496</v>
      </c>
      <c r="K60" s="13">
        <f t="shared" si="11"/>
        <v>-99</v>
      </c>
      <c r="L60" s="13">
        <f>VLOOKUP(A:A,[1]TDSheet!$A:$N,14,0)</f>
        <v>70</v>
      </c>
      <c r="M60" s="13">
        <f>VLOOKUP(A:A,[1]TDSheet!$A:$X,24,0)</f>
        <v>90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2"/>
        <v>79.400000000000006</v>
      </c>
      <c r="X60" s="15">
        <v>80</v>
      </c>
      <c r="Y60" s="16">
        <f t="shared" si="13"/>
        <v>3.5642317380352644</v>
      </c>
      <c r="Z60" s="13">
        <f t="shared" si="14"/>
        <v>0.54156171284634758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111</v>
      </c>
      <c r="AF60" s="13">
        <f>VLOOKUP(A:A,[1]TDSheet!$A:$AF,32,0)</f>
        <v>83.2</v>
      </c>
      <c r="AG60" s="13">
        <f>VLOOKUP(A:A,[1]TDSheet!$A:$AG,33,0)</f>
        <v>73.599999999999994</v>
      </c>
      <c r="AH60" s="13">
        <f>VLOOKUP(A:A,[3]TDSheet!$A:$D,4,0)</f>
        <v>62</v>
      </c>
      <c r="AI60" s="13" t="e">
        <f>VLOOKUP(A:A,[1]TDSheet!$A:$AI,35,0)</f>
        <v>#N/A</v>
      </c>
      <c r="AJ60" s="13">
        <f t="shared" si="15"/>
        <v>32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240</v>
      </c>
      <c r="D61" s="8">
        <v>3093</v>
      </c>
      <c r="E61" s="8">
        <v>419</v>
      </c>
      <c r="F61" s="8">
        <v>332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431</v>
      </c>
      <c r="K61" s="13">
        <f t="shared" si="11"/>
        <v>-12</v>
      </c>
      <c r="L61" s="13">
        <f>VLOOKUP(A:A,[1]TDSheet!$A:$N,14,0)</f>
        <v>70</v>
      </c>
      <c r="M61" s="13">
        <f>VLOOKUP(A:A,[1]TDSheet!$A:$X,24,0)</f>
        <v>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2"/>
        <v>83.8</v>
      </c>
      <c r="X61" s="15"/>
      <c r="Y61" s="16">
        <f t="shared" si="13"/>
        <v>4.7971360381861574</v>
      </c>
      <c r="Z61" s="13">
        <f t="shared" si="14"/>
        <v>3.9618138424821003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94</v>
      </c>
      <c r="AF61" s="13">
        <f>VLOOKUP(A:A,[1]TDSheet!$A:$AF,32,0)</f>
        <v>69.2</v>
      </c>
      <c r="AG61" s="13">
        <f>VLOOKUP(A:A,[1]TDSheet!$A:$AG,33,0)</f>
        <v>73</v>
      </c>
      <c r="AH61" s="13">
        <f>VLOOKUP(A:A,[3]TDSheet!$A:$D,4,0)</f>
        <v>61</v>
      </c>
      <c r="AI61" s="13" t="e">
        <f>VLOOKUP(A:A,[1]TDSheet!$A:$AI,35,0)</f>
        <v>#N/A</v>
      </c>
      <c r="AJ61" s="13">
        <f t="shared" si="15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1039.117</v>
      </c>
      <c r="D62" s="8">
        <v>1895.367</v>
      </c>
      <c r="E62" s="17">
        <v>2317</v>
      </c>
      <c r="F62" s="17">
        <v>360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1836.454</v>
      </c>
      <c r="K62" s="13">
        <f t="shared" si="11"/>
        <v>480.54600000000005</v>
      </c>
      <c r="L62" s="13">
        <f>VLOOKUP(A:A,[1]TDSheet!$A:$N,14,0)</f>
        <v>300</v>
      </c>
      <c r="M62" s="13">
        <f>VLOOKUP(A:A,[1]TDSheet!$A:$X,24,0)</f>
        <v>500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2"/>
        <v>463.4</v>
      </c>
      <c r="X62" s="15">
        <v>600</v>
      </c>
      <c r="Y62" s="16">
        <f t="shared" si="13"/>
        <v>3.7980146741476046</v>
      </c>
      <c r="Z62" s="13">
        <f t="shared" si="14"/>
        <v>0.77686663789382826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233</v>
      </c>
      <c r="AF62" s="13">
        <f>VLOOKUP(A:A,[1]TDSheet!$A:$AF,32,0)</f>
        <v>264</v>
      </c>
      <c r="AG62" s="13">
        <f>VLOOKUP(A:A,[1]TDSheet!$A:$AG,33,0)</f>
        <v>265.8</v>
      </c>
      <c r="AH62" s="13">
        <f>VLOOKUP(A:A,[3]TDSheet!$A:$D,4,0)</f>
        <v>572.78399999999999</v>
      </c>
      <c r="AI62" s="13" t="str">
        <f>VLOOKUP(A:A,[1]TDSheet!$A:$AI,35,0)</f>
        <v>проддек</v>
      </c>
      <c r="AJ62" s="13">
        <f t="shared" si="15"/>
        <v>600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1528</v>
      </c>
      <c r="D63" s="8">
        <v>10</v>
      </c>
      <c r="E63" s="8">
        <v>251</v>
      </c>
      <c r="F63" s="8">
        <v>1282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260</v>
      </c>
      <c r="K63" s="13">
        <f t="shared" si="11"/>
        <v>-9</v>
      </c>
      <c r="L63" s="13">
        <f>VLOOKUP(A:A,[1]TDSheet!$A:$N,14,0)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2"/>
        <v>50.2</v>
      </c>
      <c r="X63" s="15"/>
      <c r="Y63" s="16">
        <f t="shared" si="13"/>
        <v>25.537848605577686</v>
      </c>
      <c r="Z63" s="13">
        <f t="shared" si="14"/>
        <v>25.537848605577686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91.4</v>
      </c>
      <c r="AF63" s="13">
        <f>VLOOKUP(A:A,[1]TDSheet!$A:$AF,32,0)</f>
        <v>50.6</v>
      </c>
      <c r="AG63" s="13">
        <f>VLOOKUP(A:A,[1]TDSheet!$A:$AG,33,0)</f>
        <v>51.6</v>
      </c>
      <c r="AH63" s="13">
        <f>VLOOKUP(A:A,[3]TDSheet!$A:$D,4,0)</f>
        <v>29</v>
      </c>
      <c r="AI63" s="13" t="e">
        <f>VLOOKUP(A:A,[1]TDSheet!$A:$AI,35,0)</f>
        <v>#N/A</v>
      </c>
      <c r="AJ63" s="13">
        <f t="shared" si="15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177.15100000000001</v>
      </c>
      <c r="D64" s="8">
        <v>346.54199999999997</v>
      </c>
      <c r="E64" s="8">
        <v>412.92500000000001</v>
      </c>
      <c r="F64" s="8">
        <v>97.36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407.84399999999999</v>
      </c>
      <c r="K64" s="13">
        <f t="shared" si="11"/>
        <v>5.0810000000000173</v>
      </c>
      <c r="L64" s="13">
        <f>VLOOKUP(A:A,[1]TDSheet!$A:$N,14,0)</f>
        <v>50</v>
      </c>
      <c r="M64" s="13">
        <f>VLOOKUP(A:A,[1]TDSheet!$A:$X,24,0)</f>
        <v>50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2"/>
        <v>82.585000000000008</v>
      </c>
      <c r="X64" s="15">
        <v>80</v>
      </c>
      <c r="Y64" s="16">
        <f t="shared" si="13"/>
        <v>3.3584791427014591</v>
      </c>
      <c r="Z64" s="13">
        <f t="shared" si="14"/>
        <v>1.1789065810982622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54.456800000000001</v>
      </c>
      <c r="AF64" s="13">
        <f>VLOOKUP(A:A,[1]TDSheet!$A:$AF,32,0)</f>
        <v>44.238600000000005</v>
      </c>
      <c r="AG64" s="13">
        <f>VLOOKUP(A:A,[1]TDSheet!$A:$AG,33,0)</f>
        <v>49.528399999999998</v>
      </c>
      <c r="AH64" s="13">
        <f>VLOOKUP(A:A,[3]TDSheet!$A:$D,4,0)</f>
        <v>103.43600000000001</v>
      </c>
      <c r="AI64" s="13" t="e">
        <f>VLOOKUP(A:A,[1]TDSheet!$A:$AI,35,0)</f>
        <v>#N/A</v>
      </c>
      <c r="AJ64" s="13">
        <f t="shared" si="15"/>
        <v>80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1910</v>
      </c>
      <c r="D65" s="8">
        <v>2980</v>
      </c>
      <c r="E65" s="8">
        <v>3773</v>
      </c>
      <c r="F65" s="8">
        <v>1034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3824</v>
      </c>
      <c r="K65" s="13">
        <f t="shared" si="11"/>
        <v>-51</v>
      </c>
      <c r="L65" s="13">
        <f>VLOOKUP(A:A,[1]TDSheet!$A:$N,14,0)</f>
        <v>600</v>
      </c>
      <c r="M65" s="13">
        <f>VLOOKUP(A:A,[1]TDSheet!$A:$X,24,0)</f>
        <v>300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2"/>
        <v>539.79999999999995</v>
      </c>
      <c r="X65" s="15">
        <v>400</v>
      </c>
      <c r="Y65" s="16">
        <f t="shared" si="13"/>
        <v>4.3238236383845869</v>
      </c>
      <c r="Z65" s="13">
        <f t="shared" si="14"/>
        <v>1.9155242682474993</v>
      </c>
      <c r="AA65" s="13"/>
      <c r="AB65" s="13"/>
      <c r="AC65" s="13"/>
      <c r="AD65" s="13">
        <f>VLOOKUP(A:A,[1]TDSheet!$A:$AD,30,0)</f>
        <v>1074</v>
      </c>
      <c r="AE65" s="13">
        <f>VLOOKUP(A:A,[1]TDSheet!$A:$AE,31,0)</f>
        <v>464.8</v>
      </c>
      <c r="AF65" s="13">
        <f>VLOOKUP(A:A,[1]TDSheet!$A:$AF,32,0)</f>
        <v>476.2</v>
      </c>
      <c r="AG65" s="13">
        <f>VLOOKUP(A:A,[1]TDSheet!$A:$AG,33,0)</f>
        <v>457.8</v>
      </c>
      <c r="AH65" s="13">
        <f>VLOOKUP(A:A,[3]TDSheet!$A:$D,4,0)</f>
        <v>611</v>
      </c>
      <c r="AI65" s="13">
        <f>VLOOKUP(A:A,[1]TDSheet!$A:$AI,35,0)</f>
        <v>0</v>
      </c>
      <c r="AJ65" s="13">
        <f t="shared" si="15"/>
        <v>160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1596</v>
      </c>
      <c r="D66" s="8">
        <v>1603</v>
      </c>
      <c r="E66" s="8">
        <v>2456</v>
      </c>
      <c r="F66" s="8">
        <v>662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2547</v>
      </c>
      <c r="K66" s="13">
        <f t="shared" si="11"/>
        <v>-91</v>
      </c>
      <c r="L66" s="13">
        <f>VLOOKUP(A:A,[1]TDSheet!$A:$N,14,0)</f>
        <v>500</v>
      </c>
      <c r="M66" s="13">
        <f>VLOOKUP(A:A,[1]TDSheet!$A:$X,24,0)</f>
        <v>400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2"/>
        <v>491.2</v>
      </c>
      <c r="X66" s="15">
        <v>500</v>
      </c>
      <c r="Y66" s="16">
        <f t="shared" si="13"/>
        <v>4.1978827361563518</v>
      </c>
      <c r="Z66" s="13">
        <f t="shared" si="14"/>
        <v>1.3477198697068404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423.8</v>
      </c>
      <c r="AF66" s="13">
        <f>VLOOKUP(A:A,[1]TDSheet!$A:$AF,32,0)</f>
        <v>394.4</v>
      </c>
      <c r="AG66" s="13">
        <f>VLOOKUP(A:A,[1]TDSheet!$A:$AG,33,0)</f>
        <v>385.2</v>
      </c>
      <c r="AH66" s="13">
        <f>VLOOKUP(A:A,[3]TDSheet!$A:$D,4,0)</f>
        <v>572</v>
      </c>
      <c r="AI66" s="13">
        <f>VLOOKUP(A:A,[1]TDSheet!$A:$AI,35,0)</f>
        <v>0</v>
      </c>
      <c r="AJ66" s="13">
        <f t="shared" si="15"/>
        <v>200</v>
      </c>
      <c r="AK66" s="13"/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281.80399999999997</v>
      </c>
      <c r="D67" s="8">
        <v>548.80399999999997</v>
      </c>
      <c r="E67" s="8">
        <v>676.10400000000004</v>
      </c>
      <c r="F67" s="8">
        <v>136.62100000000001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679.44500000000005</v>
      </c>
      <c r="K67" s="13">
        <f t="shared" si="11"/>
        <v>-3.3410000000000082</v>
      </c>
      <c r="L67" s="13">
        <f>VLOOKUP(A:A,[1]TDSheet!$A:$N,14,0)</f>
        <v>110</v>
      </c>
      <c r="M67" s="13">
        <f>VLOOKUP(A:A,[1]TDSheet!$A:$X,24,0)</f>
        <v>80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2"/>
        <v>135.2208</v>
      </c>
      <c r="X67" s="15">
        <v>150</v>
      </c>
      <c r="Y67" s="16">
        <f t="shared" si="13"/>
        <v>3.5247609835173286</v>
      </c>
      <c r="Z67" s="13">
        <f t="shared" si="14"/>
        <v>1.0103549158117686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98.272000000000006</v>
      </c>
      <c r="AF67" s="13">
        <f>VLOOKUP(A:A,[1]TDSheet!$A:$AF,32,0)</f>
        <v>79.919600000000003</v>
      </c>
      <c r="AG67" s="13">
        <f>VLOOKUP(A:A,[1]TDSheet!$A:$AG,33,0)</f>
        <v>84.443600000000004</v>
      </c>
      <c r="AH67" s="13">
        <f>VLOOKUP(A:A,[3]TDSheet!$A:$D,4,0)</f>
        <v>192.69200000000001</v>
      </c>
      <c r="AI67" s="13" t="e">
        <f>VLOOKUP(A:A,[1]TDSheet!$A:$AI,35,0)</f>
        <v>#N/A</v>
      </c>
      <c r="AJ67" s="13">
        <f t="shared" si="15"/>
        <v>150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221.51599999999999</v>
      </c>
      <c r="D68" s="8">
        <v>373.25900000000001</v>
      </c>
      <c r="E68" s="8">
        <v>544.36599999999999</v>
      </c>
      <c r="F68" s="8">
        <v>38.182000000000002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565.59900000000005</v>
      </c>
      <c r="K68" s="13">
        <f t="shared" si="11"/>
        <v>-21.233000000000061</v>
      </c>
      <c r="L68" s="13">
        <f>VLOOKUP(A:A,[1]TDSheet!$A:$N,14,0)</f>
        <v>60</v>
      </c>
      <c r="M68" s="13">
        <f>VLOOKUP(A:A,[1]TDSheet!$A:$X,24,0)</f>
        <v>70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2"/>
        <v>108.8732</v>
      </c>
      <c r="X68" s="15">
        <v>100</v>
      </c>
      <c r="Y68" s="16">
        <f t="shared" si="13"/>
        <v>2.463250827568217</v>
      </c>
      <c r="Z68" s="13">
        <f t="shared" si="14"/>
        <v>0.35070155006006992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78.049400000000006</v>
      </c>
      <c r="AF68" s="13">
        <f>VLOOKUP(A:A,[1]TDSheet!$A:$AF,32,0)</f>
        <v>55.965800000000002</v>
      </c>
      <c r="AG68" s="13">
        <f>VLOOKUP(A:A,[1]TDSheet!$A:$AG,33,0)</f>
        <v>58.438199999999995</v>
      </c>
      <c r="AH68" s="13">
        <f>VLOOKUP(A:A,[3]TDSheet!$A:$D,4,0)</f>
        <v>113.342</v>
      </c>
      <c r="AI68" s="13" t="e">
        <f>VLOOKUP(A:A,[1]TDSheet!$A:$AI,35,0)</f>
        <v>#N/A</v>
      </c>
      <c r="AJ68" s="13">
        <f t="shared" si="15"/>
        <v>100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470.60300000000001</v>
      </c>
      <c r="D69" s="8">
        <v>959.02499999999998</v>
      </c>
      <c r="E69" s="8">
        <v>1071.5530000000001</v>
      </c>
      <c r="F69" s="8">
        <v>331.02499999999998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1091.2809999999999</v>
      </c>
      <c r="K69" s="13">
        <f t="shared" si="11"/>
        <v>-19.727999999999838</v>
      </c>
      <c r="L69" s="13">
        <f>VLOOKUP(A:A,[1]TDSheet!$A:$N,14,0)</f>
        <v>170</v>
      </c>
      <c r="M69" s="13">
        <f>VLOOKUP(A:A,[1]TDSheet!$A:$X,24,0)</f>
        <v>120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2"/>
        <v>214.31060000000002</v>
      </c>
      <c r="X69" s="15">
        <v>200</v>
      </c>
      <c r="Y69" s="16">
        <f t="shared" si="13"/>
        <v>3.8310050926085779</v>
      </c>
      <c r="Z69" s="13">
        <f t="shared" si="14"/>
        <v>1.5446039533275533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174.8826</v>
      </c>
      <c r="AF69" s="13">
        <f>VLOOKUP(A:A,[1]TDSheet!$A:$AF,32,0)</f>
        <v>136.4742</v>
      </c>
      <c r="AG69" s="13">
        <f>VLOOKUP(A:A,[1]TDSheet!$A:$AG,33,0)</f>
        <v>148.68260000000001</v>
      </c>
      <c r="AH69" s="13">
        <f>VLOOKUP(A:A,[3]TDSheet!$A:$D,4,0)</f>
        <v>307.738</v>
      </c>
      <c r="AI69" s="13" t="e">
        <f>VLOOKUP(A:A,[1]TDSheet!$A:$AI,35,0)</f>
        <v>#N/A</v>
      </c>
      <c r="AJ69" s="13">
        <f t="shared" si="15"/>
        <v>200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280.44799999999998</v>
      </c>
      <c r="D70" s="8">
        <v>534.60599999999999</v>
      </c>
      <c r="E70" s="8">
        <v>584.77099999999996</v>
      </c>
      <c r="F70" s="8">
        <v>207.273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599.55899999999997</v>
      </c>
      <c r="K70" s="13">
        <f t="shared" si="11"/>
        <v>-14.788000000000011</v>
      </c>
      <c r="L70" s="13">
        <f>VLOOKUP(A:A,[1]TDSheet!$A:$N,14,0)</f>
        <v>80</v>
      </c>
      <c r="M70" s="13">
        <f>VLOOKUP(A:A,[1]TDSheet!$A:$X,24,0)</f>
        <v>50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2"/>
        <v>116.95419999999999</v>
      </c>
      <c r="X70" s="15">
        <v>120</v>
      </c>
      <c r="Y70" s="16">
        <f t="shared" si="13"/>
        <v>3.9098467605267708</v>
      </c>
      <c r="Z70" s="13">
        <f t="shared" si="14"/>
        <v>1.7722578582043229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93.2714</v>
      </c>
      <c r="AF70" s="13">
        <f>VLOOKUP(A:A,[1]TDSheet!$A:$AF,32,0)</f>
        <v>77.381799999999998</v>
      </c>
      <c r="AG70" s="13">
        <f>VLOOKUP(A:A,[1]TDSheet!$A:$AG,33,0)</f>
        <v>83.201999999999998</v>
      </c>
      <c r="AH70" s="13">
        <f>VLOOKUP(A:A,[3]TDSheet!$A:$D,4,0)</f>
        <v>134.43299999999999</v>
      </c>
      <c r="AI70" s="13" t="e">
        <f>VLOOKUP(A:A,[1]TDSheet!$A:$AI,35,0)</f>
        <v>#N/A</v>
      </c>
      <c r="AJ70" s="13">
        <f t="shared" si="15"/>
        <v>120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132</v>
      </c>
      <c r="D71" s="8">
        <v>82</v>
      </c>
      <c r="E71" s="8">
        <v>171</v>
      </c>
      <c r="F71" s="8">
        <v>40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217</v>
      </c>
      <c r="K71" s="13">
        <f t="shared" si="11"/>
        <v>-46</v>
      </c>
      <c r="L71" s="13">
        <f>VLOOKUP(A:A,[1]TDSheet!$A:$N,14,0)</f>
        <v>30</v>
      </c>
      <c r="M71" s="13">
        <f>VLOOKUP(A:A,[1]TDSheet!$A:$X,24,0)</f>
        <v>20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2"/>
        <v>34.200000000000003</v>
      </c>
      <c r="X71" s="15">
        <v>30</v>
      </c>
      <c r="Y71" s="16">
        <f t="shared" si="13"/>
        <v>3.5087719298245612</v>
      </c>
      <c r="Z71" s="13">
        <f t="shared" si="14"/>
        <v>1.1695906432748537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31.2</v>
      </c>
      <c r="AF71" s="13">
        <f>VLOOKUP(A:A,[1]TDSheet!$A:$AF,32,0)</f>
        <v>19.399999999999999</v>
      </c>
      <c r="AG71" s="13">
        <f>VLOOKUP(A:A,[1]TDSheet!$A:$AG,33,0)</f>
        <v>26.2</v>
      </c>
      <c r="AH71" s="13">
        <f>VLOOKUP(A:A,[3]TDSheet!$A:$D,4,0)</f>
        <v>29</v>
      </c>
      <c r="AI71" s="13">
        <f>VLOOKUP(A:A,[1]TDSheet!$A:$AI,35,0)</f>
        <v>0</v>
      </c>
      <c r="AJ71" s="13">
        <f t="shared" si="15"/>
        <v>18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224</v>
      </c>
      <c r="D72" s="8">
        <v>486</v>
      </c>
      <c r="E72" s="8">
        <v>550</v>
      </c>
      <c r="F72" s="8">
        <v>150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588</v>
      </c>
      <c r="K72" s="13">
        <f t="shared" ref="K72:K123" si="16">E72-J72</f>
        <v>-38</v>
      </c>
      <c r="L72" s="13">
        <f>VLOOKUP(A:A,[1]TDSheet!$A:$N,14,0)</f>
        <v>120</v>
      </c>
      <c r="M72" s="13">
        <f>VLOOKUP(A:A,[1]TDSheet!$A:$X,24,0)</f>
        <v>60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23" si="17">(E72-AD72)/5</f>
        <v>110</v>
      </c>
      <c r="X72" s="15">
        <v>90</v>
      </c>
      <c r="Y72" s="16">
        <f t="shared" ref="Y72:Y123" si="18">(F72+L72+M72+X72)/W72</f>
        <v>3.8181818181818183</v>
      </c>
      <c r="Z72" s="13">
        <f t="shared" ref="Z72:Z123" si="19">F72/W72</f>
        <v>1.3636363636363635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74</v>
      </c>
      <c r="AF72" s="13">
        <f>VLOOKUP(A:A,[1]TDSheet!$A:$AF,32,0)</f>
        <v>68</v>
      </c>
      <c r="AG72" s="13">
        <f>VLOOKUP(A:A,[1]TDSheet!$A:$AG,33,0)</f>
        <v>76.2</v>
      </c>
      <c r="AH72" s="13">
        <f>VLOOKUP(A:A,[3]TDSheet!$A:$D,4,0)</f>
        <v>178</v>
      </c>
      <c r="AI72" s="13" t="str">
        <f>VLOOKUP(A:A,[1]TDSheet!$A:$AI,35,0)</f>
        <v>проддек</v>
      </c>
      <c r="AJ72" s="13">
        <f t="shared" ref="AJ72:AJ123" si="20">X72*H72</f>
        <v>54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312</v>
      </c>
      <c r="D73" s="8">
        <v>1064</v>
      </c>
      <c r="E73" s="8">
        <v>877</v>
      </c>
      <c r="F73" s="8">
        <v>480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917</v>
      </c>
      <c r="K73" s="13">
        <f t="shared" si="16"/>
        <v>-40</v>
      </c>
      <c r="L73" s="13">
        <f>VLOOKUP(A:A,[1]TDSheet!$A:$N,14,0)</f>
        <v>220</v>
      </c>
      <c r="M73" s="13">
        <f>VLOOKUP(A:A,[1]TDSheet!$A:$X,24,0)</f>
        <v>0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f t="shared" si="17"/>
        <v>175.4</v>
      </c>
      <c r="X73" s="15">
        <v>100</v>
      </c>
      <c r="Y73" s="16">
        <f t="shared" si="18"/>
        <v>4.5610034207525656</v>
      </c>
      <c r="Z73" s="13">
        <f t="shared" si="19"/>
        <v>2.7366020524515391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176.2</v>
      </c>
      <c r="AF73" s="13">
        <f>VLOOKUP(A:A,[1]TDSheet!$A:$AF,32,0)</f>
        <v>115.4</v>
      </c>
      <c r="AG73" s="13">
        <f>VLOOKUP(A:A,[1]TDSheet!$A:$AG,33,0)</f>
        <v>140.4</v>
      </c>
      <c r="AH73" s="13">
        <f>VLOOKUP(A:A,[3]TDSheet!$A:$D,4,0)</f>
        <v>221</v>
      </c>
      <c r="AI73" s="13" t="str">
        <f>VLOOKUP(A:A,[1]TDSheet!$A:$AI,35,0)</f>
        <v>оконч</v>
      </c>
      <c r="AJ73" s="13">
        <f t="shared" si="20"/>
        <v>60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85.709000000000003</v>
      </c>
      <c r="D74" s="8">
        <v>98.885999999999996</v>
      </c>
      <c r="E74" s="8">
        <v>124.354</v>
      </c>
      <c r="F74" s="8">
        <v>52.045000000000002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129.261</v>
      </c>
      <c r="K74" s="13">
        <f t="shared" si="16"/>
        <v>-4.9069999999999965</v>
      </c>
      <c r="L74" s="13">
        <f>VLOOKUP(A:A,[1]TDSheet!$A:$N,14,0)</f>
        <v>20</v>
      </c>
      <c r="M74" s="13">
        <f>VLOOKUP(A:A,[1]TDSheet!$A:$X,24,0)</f>
        <v>30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7"/>
        <v>24.870799999999999</v>
      </c>
      <c r="X74" s="15"/>
      <c r="Y74" s="16">
        <f t="shared" si="18"/>
        <v>4.1030043263586213</v>
      </c>
      <c r="Z74" s="13">
        <f t="shared" si="19"/>
        <v>2.0926146324203483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27.556999999999999</v>
      </c>
      <c r="AF74" s="13">
        <f>VLOOKUP(A:A,[1]TDSheet!$A:$AF,32,0)</f>
        <v>26.904800000000002</v>
      </c>
      <c r="AG74" s="13">
        <f>VLOOKUP(A:A,[1]TDSheet!$A:$AG,33,0)</f>
        <v>22.277200000000001</v>
      </c>
      <c r="AH74" s="13">
        <f>VLOOKUP(A:A,[3]TDSheet!$A:$D,4,0)</f>
        <v>16.391999999999999</v>
      </c>
      <c r="AI74" s="13">
        <f>VLOOKUP(A:A,[1]TDSheet!$A:$AI,35,0)</f>
        <v>0</v>
      </c>
      <c r="AJ74" s="13">
        <f t="shared" si="20"/>
        <v>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367</v>
      </c>
      <c r="D75" s="8">
        <v>747</v>
      </c>
      <c r="E75" s="8">
        <v>852</v>
      </c>
      <c r="F75" s="8">
        <v>227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888</v>
      </c>
      <c r="K75" s="13">
        <f t="shared" si="16"/>
        <v>-36</v>
      </c>
      <c r="L75" s="13">
        <f>VLOOKUP(A:A,[1]TDSheet!$A:$N,14,0)</f>
        <v>120</v>
      </c>
      <c r="M75" s="13">
        <f>VLOOKUP(A:A,[1]TDSheet!$A:$X,24,0)</f>
        <v>100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7"/>
        <v>170.4</v>
      </c>
      <c r="X75" s="15">
        <v>150</v>
      </c>
      <c r="Y75" s="16">
        <f t="shared" si="18"/>
        <v>3.503521126760563</v>
      </c>
      <c r="Z75" s="13">
        <f t="shared" si="19"/>
        <v>1.3321596244131455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111.8</v>
      </c>
      <c r="AF75" s="13">
        <f>VLOOKUP(A:A,[1]TDSheet!$A:$AF,32,0)</f>
        <v>100.4</v>
      </c>
      <c r="AG75" s="13">
        <f>VLOOKUP(A:A,[1]TDSheet!$A:$AG,33,0)</f>
        <v>108</v>
      </c>
      <c r="AH75" s="13">
        <f>VLOOKUP(A:A,[3]TDSheet!$A:$D,4,0)</f>
        <v>229</v>
      </c>
      <c r="AI75" s="13">
        <f>VLOOKUP(A:A,[1]TDSheet!$A:$AI,35,0)</f>
        <v>0</v>
      </c>
      <c r="AJ75" s="13">
        <f t="shared" si="20"/>
        <v>90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507</v>
      </c>
      <c r="D76" s="8">
        <v>998</v>
      </c>
      <c r="E76" s="8">
        <v>1242</v>
      </c>
      <c r="F76" s="8">
        <v>227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1273</v>
      </c>
      <c r="K76" s="13">
        <f t="shared" si="16"/>
        <v>-31</v>
      </c>
      <c r="L76" s="13">
        <f>VLOOKUP(A:A,[1]TDSheet!$A:$N,14,0)</f>
        <v>230</v>
      </c>
      <c r="M76" s="13">
        <f>VLOOKUP(A:A,[1]TDSheet!$A:$X,24,0)</f>
        <v>150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7"/>
        <v>248.4</v>
      </c>
      <c r="X76" s="15">
        <v>250</v>
      </c>
      <c r="Y76" s="16">
        <f t="shared" si="18"/>
        <v>3.4500805152979064</v>
      </c>
      <c r="Z76" s="13">
        <f t="shared" si="19"/>
        <v>0.91384863123993554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197.2</v>
      </c>
      <c r="AF76" s="13">
        <f>VLOOKUP(A:A,[1]TDSheet!$A:$AF,32,0)</f>
        <v>146.19999999999999</v>
      </c>
      <c r="AG76" s="13">
        <f>VLOOKUP(A:A,[1]TDSheet!$A:$AG,33,0)</f>
        <v>155</v>
      </c>
      <c r="AH76" s="13">
        <f>VLOOKUP(A:A,[3]TDSheet!$A:$D,4,0)</f>
        <v>358</v>
      </c>
      <c r="AI76" s="13" t="str">
        <f>VLOOKUP(A:A,[1]TDSheet!$A:$AI,35,0)</f>
        <v>декяб</v>
      </c>
      <c r="AJ76" s="13">
        <f t="shared" si="20"/>
        <v>150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337</v>
      </c>
      <c r="D77" s="8">
        <v>701</v>
      </c>
      <c r="E77" s="8">
        <v>627</v>
      </c>
      <c r="F77" s="8">
        <v>383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704</v>
      </c>
      <c r="K77" s="13">
        <f t="shared" si="16"/>
        <v>-77</v>
      </c>
      <c r="L77" s="13">
        <f>VLOOKUP(A:A,[1]TDSheet!$A:$N,14,0)</f>
        <v>100</v>
      </c>
      <c r="M77" s="13">
        <f>VLOOKUP(A:A,[1]TDSheet!$A:$X,24,0)</f>
        <v>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7"/>
        <v>125.4</v>
      </c>
      <c r="X77" s="15">
        <v>100</v>
      </c>
      <c r="Y77" s="16">
        <f t="shared" si="18"/>
        <v>4.6491228070175437</v>
      </c>
      <c r="Z77" s="13">
        <f t="shared" si="19"/>
        <v>3.0542264752791066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114</v>
      </c>
      <c r="AF77" s="13">
        <f>VLOOKUP(A:A,[1]TDSheet!$A:$AF,32,0)</f>
        <v>97.8</v>
      </c>
      <c r="AG77" s="13">
        <f>VLOOKUP(A:A,[1]TDSheet!$A:$AG,33,0)</f>
        <v>104.8</v>
      </c>
      <c r="AH77" s="13">
        <f>VLOOKUP(A:A,[3]TDSheet!$A:$D,4,0)</f>
        <v>175</v>
      </c>
      <c r="AI77" s="13">
        <f>VLOOKUP(A:A,[1]TDSheet!$A:$AI,35,0)</f>
        <v>0</v>
      </c>
      <c r="AJ77" s="13">
        <f t="shared" si="20"/>
        <v>40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513</v>
      </c>
      <c r="D78" s="8">
        <v>339</v>
      </c>
      <c r="E78" s="8">
        <v>587</v>
      </c>
      <c r="F78" s="8">
        <v>252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634</v>
      </c>
      <c r="K78" s="13">
        <f t="shared" si="16"/>
        <v>-47</v>
      </c>
      <c r="L78" s="13">
        <f>VLOOKUP(A:A,[1]TDSheet!$A:$N,14,0)</f>
        <v>100</v>
      </c>
      <c r="M78" s="13">
        <f>VLOOKUP(A:A,[1]TDSheet!$A:$X,24,0)</f>
        <v>100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7"/>
        <v>117.4</v>
      </c>
      <c r="X78" s="15">
        <v>100</v>
      </c>
      <c r="Y78" s="16">
        <f t="shared" si="18"/>
        <v>4.7018739352640546</v>
      </c>
      <c r="Z78" s="13">
        <f t="shared" si="19"/>
        <v>2.1465076660988074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125.6</v>
      </c>
      <c r="AF78" s="13">
        <f>VLOOKUP(A:A,[1]TDSheet!$A:$AF,32,0)</f>
        <v>114.6</v>
      </c>
      <c r="AG78" s="13">
        <f>VLOOKUP(A:A,[1]TDSheet!$A:$AG,33,0)</f>
        <v>100.6</v>
      </c>
      <c r="AH78" s="13">
        <f>VLOOKUP(A:A,[3]TDSheet!$A:$D,4,0)</f>
        <v>125</v>
      </c>
      <c r="AI78" s="13">
        <f>VLOOKUP(A:A,[1]TDSheet!$A:$AI,35,0)</f>
        <v>0</v>
      </c>
      <c r="AJ78" s="13">
        <f t="shared" si="20"/>
        <v>33</v>
      </c>
      <c r="AK78" s="13"/>
      <c r="AL78" s="13"/>
      <c r="AM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355</v>
      </c>
      <c r="D79" s="8">
        <v>418</v>
      </c>
      <c r="E79" s="8">
        <v>542</v>
      </c>
      <c r="F79" s="8">
        <v>223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591</v>
      </c>
      <c r="K79" s="13">
        <f t="shared" si="16"/>
        <v>-49</v>
      </c>
      <c r="L79" s="13">
        <f>VLOOKUP(A:A,[1]TDSheet!$A:$N,14,0)</f>
        <v>120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7"/>
        <v>108.4</v>
      </c>
      <c r="X79" s="15">
        <v>100</v>
      </c>
      <c r="Y79" s="16">
        <f t="shared" si="18"/>
        <v>4.086715867158671</v>
      </c>
      <c r="Z79" s="13">
        <f t="shared" si="19"/>
        <v>2.0571955719557193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77.2</v>
      </c>
      <c r="AF79" s="13">
        <f>VLOOKUP(A:A,[1]TDSheet!$A:$AF,32,0)</f>
        <v>84.8</v>
      </c>
      <c r="AG79" s="13">
        <f>VLOOKUP(A:A,[1]TDSheet!$A:$AG,33,0)</f>
        <v>80</v>
      </c>
      <c r="AH79" s="13">
        <f>VLOOKUP(A:A,[3]TDSheet!$A:$D,4,0)</f>
        <v>169</v>
      </c>
      <c r="AI79" s="13">
        <f>VLOOKUP(A:A,[1]TDSheet!$A:$AI,35,0)</f>
        <v>0</v>
      </c>
      <c r="AJ79" s="13">
        <f t="shared" si="20"/>
        <v>35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140</v>
      </c>
      <c r="D80" s="8">
        <v>167</v>
      </c>
      <c r="E80" s="8">
        <v>270</v>
      </c>
      <c r="F80" s="8">
        <v>31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284</v>
      </c>
      <c r="K80" s="13">
        <f t="shared" si="16"/>
        <v>-14</v>
      </c>
      <c r="L80" s="13">
        <f>VLOOKUP(A:A,[1]TDSheet!$A:$N,14,0)</f>
        <v>100</v>
      </c>
      <c r="M80" s="13">
        <f>VLOOKUP(A:A,[1]TDSheet!$A:$X,24,0)</f>
        <v>50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f t="shared" si="17"/>
        <v>54</v>
      </c>
      <c r="X80" s="15">
        <v>30</v>
      </c>
      <c r="Y80" s="16">
        <f t="shared" si="18"/>
        <v>3.9074074074074074</v>
      </c>
      <c r="Z80" s="13">
        <f t="shared" si="19"/>
        <v>0.57407407407407407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42.6</v>
      </c>
      <c r="AF80" s="13">
        <f>VLOOKUP(A:A,[1]TDSheet!$A:$AF,32,0)</f>
        <v>38.799999999999997</v>
      </c>
      <c r="AG80" s="13">
        <f>VLOOKUP(A:A,[1]TDSheet!$A:$AG,33,0)</f>
        <v>44</v>
      </c>
      <c r="AH80" s="13">
        <f>VLOOKUP(A:A,[3]TDSheet!$A:$D,4,0)</f>
        <v>101</v>
      </c>
      <c r="AI80" s="13">
        <f>VLOOKUP(A:A,[1]TDSheet!$A:$AI,35,0)</f>
        <v>0</v>
      </c>
      <c r="AJ80" s="13">
        <f t="shared" si="20"/>
        <v>9.9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2233</v>
      </c>
      <c r="D81" s="8">
        <v>4500</v>
      </c>
      <c r="E81" s="8">
        <v>5363</v>
      </c>
      <c r="F81" s="8">
        <v>1241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5558</v>
      </c>
      <c r="K81" s="13">
        <f t="shared" si="16"/>
        <v>-195</v>
      </c>
      <c r="L81" s="13">
        <f>VLOOKUP(A:A,[1]TDSheet!$A:$N,14,0)</f>
        <v>600</v>
      </c>
      <c r="M81" s="13">
        <f>VLOOKUP(A:A,[1]TDSheet!$A:$X,24,0)</f>
        <v>600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7"/>
        <v>733</v>
      </c>
      <c r="X81" s="15">
        <v>500</v>
      </c>
      <c r="Y81" s="16">
        <f t="shared" si="18"/>
        <v>4.0122783083219646</v>
      </c>
      <c r="Z81" s="13">
        <f t="shared" si="19"/>
        <v>1.6930422919508867</v>
      </c>
      <c r="AA81" s="13"/>
      <c r="AB81" s="13"/>
      <c r="AC81" s="13"/>
      <c r="AD81" s="13">
        <f>VLOOKUP(A:A,[1]TDSheet!$A:$AD,30,0)</f>
        <v>1698</v>
      </c>
      <c r="AE81" s="13">
        <f>VLOOKUP(A:A,[1]TDSheet!$A:$AE,31,0)</f>
        <v>820.6</v>
      </c>
      <c r="AF81" s="13">
        <f>VLOOKUP(A:A,[1]TDSheet!$A:$AF,32,0)</f>
        <v>593.4</v>
      </c>
      <c r="AG81" s="13">
        <f>VLOOKUP(A:A,[1]TDSheet!$A:$AG,33,0)</f>
        <v>600.4</v>
      </c>
      <c r="AH81" s="13">
        <f>VLOOKUP(A:A,[3]TDSheet!$A:$D,4,0)</f>
        <v>790</v>
      </c>
      <c r="AI81" s="13" t="str">
        <f>VLOOKUP(A:A,[1]TDSheet!$A:$AI,35,0)</f>
        <v>оконч</v>
      </c>
      <c r="AJ81" s="13">
        <f t="shared" si="20"/>
        <v>175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3967</v>
      </c>
      <c r="D82" s="8">
        <v>15910</v>
      </c>
      <c r="E82" s="8">
        <v>17444</v>
      </c>
      <c r="F82" s="8">
        <v>2285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17501</v>
      </c>
      <c r="K82" s="13">
        <f t="shared" si="16"/>
        <v>-57</v>
      </c>
      <c r="L82" s="13">
        <f>VLOOKUP(A:A,[1]TDSheet!$A:$N,14,0)</f>
        <v>1500</v>
      </c>
      <c r="M82" s="13">
        <f>VLOOKUP(A:A,[1]TDSheet!$A:$X,24,0)</f>
        <v>1700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7"/>
        <v>1830.4</v>
      </c>
      <c r="X82" s="15">
        <v>1800</v>
      </c>
      <c r="Y82" s="16">
        <f t="shared" si="18"/>
        <v>3.9800043706293704</v>
      </c>
      <c r="Z82" s="13">
        <f t="shared" si="19"/>
        <v>1.248361013986014</v>
      </c>
      <c r="AA82" s="13"/>
      <c r="AB82" s="13"/>
      <c r="AC82" s="13"/>
      <c r="AD82" s="13">
        <f>VLOOKUP(A:A,[1]TDSheet!$A:$AD,30,0)</f>
        <v>8292</v>
      </c>
      <c r="AE82" s="13">
        <f>VLOOKUP(A:A,[1]TDSheet!$A:$AE,31,0)</f>
        <v>1241.8</v>
      </c>
      <c r="AF82" s="13">
        <f>VLOOKUP(A:A,[1]TDSheet!$A:$AF,32,0)</f>
        <v>1201.4000000000001</v>
      </c>
      <c r="AG82" s="13">
        <f>VLOOKUP(A:A,[1]TDSheet!$A:$AG,33,0)</f>
        <v>1329.2</v>
      </c>
      <c r="AH82" s="13">
        <f>VLOOKUP(A:A,[3]TDSheet!$A:$D,4,0)</f>
        <v>2287</v>
      </c>
      <c r="AI82" s="13" t="str">
        <f>VLOOKUP(A:A,[1]TDSheet!$A:$AI,35,0)</f>
        <v>декяб</v>
      </c>
      <c r="AJ82" s="13">
        <f t="shared" si="20"/>
        <v>630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50</v>
      </c>
      <c r="D83" s="8">
        <v>114</v>
      </c>
      <c r="E83" s="8">
        <v>50</v>
      </c>
      <c r="F83" s="8">
        <v>107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63</v>
      </c>
      <c r="K83" s="13">
        <f t="shared" si="16"/>
        <v>-13</v>
      </c>
      <c r="L83" s="13">
        <f>VLOOKUP(A:A,[1]TDSheet!$A:$N,14,0)</f>
        <v>0</v>
      </c>
      <c r="M83" s="13">
        <f>VLOOKUP(A:A,[1]TDSheet!$A:$X,24,0)</f>
        <v>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7"/>
        <v>10</v>
      </c>
      <c r="X83" s="15"/>
      <c r="Y83" s="16">
        <f t="shared" si="18"/>
        <v>10.7</v>
      </c>
      <c r="Z83" s="13">
        <f t="shared" si="19"/>
        <v>10.7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3.2</v>
      </c>
      <c r="AF83" s="13">
        <f>VLOOKUP(A:A,[1]TDSheet!$A:$AF,32,0)</f>
        <v>5.4</v>
      </c>
      <c r="AG83" s="13">
        <f>VLOOKUP(A:A,[1]TDSheet!$A:$AG,33,0)</f>
        <v>5.6</v>
      </c>
      <c r="AH83" s="13">
        <f>VLOOKUP(A:A,[3]TDSheet!$A:$D,4,0)</f>
        <v>17</v>
      </c>
      <c r="AI83" s="13" t="str">
        <f>VLOOKUP(A:A,[1]TDSheet!$A:$AI,35,0)</f>
        <v>Паша пз</v>
      </c>
      <c r="AJ83" s="13">
        <f t="shared" si="20"/>
        <v>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-2</v>
      </c>
      <c r="D84" s="8">
        <v>2</v>
      </c>
      <c r="E84" s="8">
        <v>0</v>
      </c>
      <c r="F84" s="8"/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v>0</v>
      </c>
      <c r="K84" s="13">
        <f t="shared" si="16"/>
        <v>0</v>
      </c>
      <c r="L84" s="13">
        <f>VLOOKUP(A:A,[1]TDSheet!$A:$N,14,0)</f>
        <v>20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7"/>
        <v>0</v>
      </c>
      <c r="X84" s="15">
        <v>30</v>
      </c>
      <c r="Y84" s="16" t="e">
        <f t="shared" si="18"/>
        <v>#DIV/0!</v>
      </c>
      <c r="Z84" s="13" t="e">
        <f t="shared" si="19"/>
        <v>#DIV/0!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0</v>
      </c>
      <c r="AF84" s="13">
        <f>VLOOKUP(A:A,[1]TDSheet!$A:$AF,32,0)</f>
        <v>11.2</v>
      </c>
      <c r="AG84" s="13">
        <f>VLOOKUP(A:A,[1]TDSheet!$A:$AG,33,0)</f>
        <v>12</v>
      </c>
      <c r="AH84" s="13">
        <v>0</v>
      </c>
      <c r="AI84" s="13" t="str">
        <f>VLOOKUP(A:A,[1]TDSheet!$A:$AI,35,0)</f>
        <v>увел</v>
      </c>
      <c r="AJ84" s="13">
        <f t="shared" si="20"/>
        <v>1.7999999999999998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-2</v>
      </c>
      <c r="D85" s="8">
        <v>56</v>
      </c>
      <c r="E85" s="8">
        <v>29</v>
      </c>
      <c r="F85" s="8">
        <v>14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214</v>
      </c>
      <c r="K85" s="13">
        <f t="shared" si="16"/>
        <v>-185</v>
      </c>
      <c r="L85" s="13">
        <f>VLOOKUP(A:A,[1]TDSheet!$A:$N,14,0)</f>
        <v>0</v>
      </c>
      <c r="M85" s="13">
        <f>VLOOKUP(A:A,[1]TDSheet!$A:$X,24,0)</f>
        <v>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7"/>
        <v>5.8</v>
      </c>
      <c r="X85" s="15">
        <v>30</v>
      </c>
      <c r="Y85" s="16">
        <f t="shared" si="18"/>
        <v>7.5862068965517242</v>
      </c>
      <c r="Z85" s="13">
        <f t="shared" si="19"/>
        <v>2.4137931034482758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</v>
      </c>
      <c r="AF85" s="13">
        <f>VLOOKUP(A:A,[1]TDSheet!$A:$AF,32,0)</f>
        <v>11</v>
      </c>
      <c r="AG85" s="13">
        <f>VLOOKUP(A:A,[1]TDSheet!$A:$AG,33,0)</f>
        <v>2</v>
      </c>
      <c r="AH85" s="13">
        <f>VLOOKUP(A:A,[3]TDSheet!$A:$D,4,0)</f>
        <v>5</v>
      </c>
      <c r="AI85" s="13" t="str">
        <f>VLOOKUP(A:A,[1]TDSheet!$A:$AI,35,0)</f>
        <v>увел</v>
      </c>
      <c r="AJ85" s="13">
        <f t="shared" si="20"/>
        <v>1.7999999999999998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-3</v>
      </c>
      <c r="D86" s="8">
        <v>105</v>
      </c>
      <c r="E86" s="8">
        <v>74</v>
      </c>
      <c r="F86" s="8">
        <v>22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127</v>
      </c>
      <c r="K86" s="13">
        <f t="shared" si="16"/>
        <v>-53</v>
      </c>
      <c r="L86" s="13">
        <f>VLOOKUP(A:A,[1]TDSheet!$A:$N,14,0)</f>
        <v>0</v>
      </c>
      <c r="M86" s="13">
        <f>VLOOKUP(A:A,[1]TDSheet!$A:$X,24,0)</f>
        <v>20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7"/>
        <v>14.8</v>
      </c>
      <c r="X86" s="15">
        <v>30</v>
      </c>
      <c r="Y86" s="16">
        <f t="shared" si="18"/>
        <v>4.8648648648648649</v>
      </c>
      <c r="Z86" s="13">
        <f t="shared" si="19"/>
        <v>1.4864864864864864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</v>
      </c>
      <c r="AF86" s="13">
        <f>VLOOKUP(A:A,[1]TDSheet!$A:$AF,32,0)</f>
        <v>7</v>
      </c>
      <c r="AG86" s="13">
        <f>VLOOKUP(A:A,[1]TDSheet!$A:$AG,33,0)</f>
        <v>7</v>
      </c>
      <c r="AH86" s="13">
        <f>VLOOKUP(A:A,[3]TDSheet!$A:$D,4,0)</f>
        <v>12</v>
      </c>
      <c r="AI86" s="13" t="str">
        <f>VLOOKUP(A:A,[1]TDSheet!$A:$AI,35,0)</f>
        <v>Паша пз</v>
      </c>
      <c r="AJ86" s="13">
        <f t="shared" si="20"/>
        <v>4.5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413</v>
      </c>
      <c r="D87" s="8">
        <v>1024</v>
      </c>
      <c r="E87" s="8">
        <v>1076</v>
      </c>
      <c r="F87" s="8">
        <v>344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1103</v>
      </c>
      <c r="K87" s="13">
        <f t="shared" si="16"/>
        <v>-27</v>
      </c>
      <c r="L87" s="13">
        <f>VLOOKUP(A:A,[1]TDSheet!$A:$N,14,0)</f>
        <v>250</v>
      </c>
      <c r="M87" s="13">
        <f>VLOOKUP(A:A,[1]TDSheet!$A:$X,24,0)</f>
        <v>150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7"/>
        <v>215.2</v>
      </c>
      <c r="X87" s="15">
        <v>150</v>
      </c>
      <c r="Y87" s="16">
        <f t="shared" si="18"/>
        <v>4.1542750929368033</v>
      </c>
      <c r="Z87" s="13">
        <f t="shared" si="19"/>
        <v>1.5985130111524164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92.2</v>
      </c>
      <c r="AF87" s="13">
        <f>VLOOKUP(A:A,[1]TDSheet!$A:$AF,32,0)</f>
        <v>137.6</v>
      </c>
      <c r="AG87" s="13">
        <f>VLOOKUP(A:A,[1]TDSheet!$A:$AG,33,0)</f>
        <v>156.4</v>
      </c>
      <c r="AH87" s="13">
        <f>VLOOKUP(A:A,[3]TDSheet!$A:$D,4,0)</f>
        <v>234</v>
      </c>
      <c r="AI87" s="13" t="str">
        <f>VLOOKUP(A:A,[1]TDSheet!$A:$AI,35,0)</f>
        <v>склад</v>
      </c>
      <c r="AJ87" s="13">
        <f t="shared" si="20"/>
        <v>60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248.39400000000001</v>
      </c>
      <c r="D88" s="8">
        <v>578.85900000000004</v>
      </c>
      <c r="E88" s="8">
        <v>288.303</v>
      </c>
      <c r="F88" s="8">
        <v>81.260000000000005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368.96800000000002</v>
      </c>
      <c r="K88" s="13">
        <f t="shared" si="16"/>
        <v>-80.66500000000002</v>
      </c>
      <c r="L88" s="13">
        <f>VLOOKUP(A:A,[1]TDSheet!$A:$N,14,0)</f>
        <v>30</v>
      </c>
      <c r="M88" s="13">
        <f>VLOOKUP(A:A,[1]TDSheet!$A:$X,24,0)</f>
        <v>50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7"/>
        <v>57.660600000000002</v>
      </c>
      <c r="X88" s="15">
        <v>50</v>
      </c>
      <c r="Y88" s="16">
        <f t="shared" si="18"/>
        <v>3.6638536539682205</v>
      </c>
      <c r="Z88" s="13">
        <f t="shared" si="19"/>
        <v>1.4092812076183738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41.977999999999994</v>
      </c>
      <c r="AF88" s="13">
        <f>VLOOKUP(A:A,[1]TDSheet!$A:$AF,32,0)</f>
        <v>47.464999999999996</v>
      </c>
      <c r="AG88" s="13">
        <f>VLOOKUP(A:A,[1]TDSheet!$A:$AG,33,0)</f>
        <v>40.229599999999998</v>
      </c>
      <c r="AH88" s="13">
        <f>VLOOKUP(A:A,[3]TDSheet!$A:$D,4,0)</f>
        <v>37.700000000000003</v>
      </c>
      <c r="AI88" s="13" t="str">
        <f>VLOOKUP(A:A,[1]TDSheet!$A:$AI,35,0)</f>
        <v>увел</v>
      </c>
      <c r="AJ88" s="13">
        <f t="shared" si="20"/>
        <v>50</v>
      </c>
      <c r="AK88" s="13"/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11.278</v>
      </c>
      <c r="D89" s="8">
        <v>33.927999999999997</v>
      </c>
      <c r="E89" s="8">
        <v>11.6</v>
      </c>
      <c r="F89" s="8">
        <v>2.5150000000000001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12.45</v>
      </c>
      <c r="K89" s="13">
        <f t="shared" si="16"/>
        <v>-0.84999999999999964</v>
      </c>
      <c r="L89" s="13">
        <f>VLOOKUP(A:A,[1]TDSheet!$A:$N,14,0)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7"/>
        <v>2.3199999999999998</v>
      </c>
      <c r="X89" s="15">
        <v>10</v>
      </c>
      <c r="Y89" s="16">
        <f t="shared" si="18"/>
        <v>5.3943965517241388</v>
      </c>
      <c r="Z89" s="13">
        <f t="shared" si="19"/>
        <v>1.0840517241379313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5.2124000000000006</v>
      </c>
      <c r="AF89" s="13">
        <f>VLOOKUP(A:A,[1]TDSheet!$A:$AF,32,0)</f>
        <v>4.3452000000000002</v>
      </c>
      <c r="AG89" s="13">
        <f>VLOOKUP(A:A,[1]TDSheet!$A:$AG,33,0)</f>
        <v>3.4799999999999995</v>
      </c>
      <c r="AH89" s="13">
        <f>VLOOKUP(A:A,[3]TDSheet!$A:$D,4,0)</f>
        <v>1.45</v>
      </c>
      <c r="AI89" s="13" t="str">
        <f>VLOOKUP(A:A,[1]TDSheet!$A:$AI,35,0)</f>
        <v>увел</v>
      </c>
      <c r="AJ89" s="13">
        <f t="shared" si="20"/>
        <v>10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344</v>
      </c>
      <c r="D90" s="8">
        <v>138</v>
      </c>
      <c r="E90" s="8">
        <v>438</v>
      </c>
      <c r="F90" s="8">
        <v>40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454</v>
      </c>
      <c r="K90" s="13">
        <f t="shared" si="16"/>
        <v>-16</v>
      </c>
      <c r="L90" s="13">
        <f>VLOOKUP(A:A,[1]TDSheet!$A:$N,14,0)</f>
        <v>0</v>
      </c>
      <c r="M90" s="13">
        <f>VLOOKUP(A:A,[1]TDSheet!$A:$X,24,0)</f>
        <v>70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7"/>
        <v>87.6</v>
      </c>
      <c r="X90" s="15">
        <v>120</v>
      </c>
      <c r="Y90" s="16">
        <f t="shared" si="18"/>
        <v>2.6255707762557079</v>
      </c>
      <c r="Z90" s="13">
        <f t="shared" si="19"/>
        <v>0.45662100456621008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57.6</v>
      </c>
      <c r="AF90" s="13">
        <f>VLOOKUP(A:A,[1]TDSheet!$A:$AF,32,0)</f>
        <v>62.8</v>
      </c>
      <c r="AG90" s="13">
        <f>VLOOKUP(A:A,[1]TDSheet!$A:$AG,33,0)</f>
        <v>40</v>
      </c>
      <c r="AH90" s="13">
        <f>VLOOKUP(A:A,[3]TDSheet!$A:$D,4,0)</f>
        <v>120</v>
      </c>
      <c r="AI90" s="13" t="str">
        <f>VLOOKUP(A:A,[1]TDSheet!$A:$AI,35,0)</f>
        <v>увел</v>
      </c>
      <c r="AJ90" s="13">
        <f t="shared" si="20"/>
        <v>48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158.167</v>
      </c>
      <c r="D91" s="8">
        <v>181.505</v>
      </c>
      <c r="E91" s="8">
        <v>50.784999999999997</v>
      </c>
      <c r="F91" s="8">
        <v>26.542999999999999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224.70500000000001</v>
      </c>
      <c r="K91" s="13">
        <f t="shared" si="16"/>
        <v>-173.92000000000002</v>
      </c>
      <c r="L91" s="13">
        <f>VLOOKUP(A:A,[1]TDSheet!$A:$N,14,0)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7"/>
        <v>10.157</v>
      </c>
      <c r="X91" s="15">
        <v>50</v>
      </c>
      <c r="Y91" s="16">
        <f t="shared" si="18"/>
        <v>7.535985034951266</v>
      </c>
      <c r="Z91" s="13">
        <f t="shared" si="19"/>
        <v>2.6132716353253911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32.333199999999998</v>
      </c>
      <c r="AF91" s="13">
        <f>VLOOKUP(A:A,[1]TDSheet!$A:$AF,32,0)</f>
        <v>24.320599999999999</v>
      </c>
      <c r="AG91" s="13">
        <f>VLOOKUP(A:A,[1]TDSheet!$A:$AG,33,0)</f>
        <v>18.8474</v>
      </c>
      <c r="AH91" s="13">
        <f>VLOOKUP(A:A,[3]TDSheet!$A:$D,4,0)</f>
        <v>8.6999999999999993</v>
      </c>
      <c r="AI91" s="13" t="str">
        <f>VLOOKUP(A:A,[1]TDSheet!$A:$AI,35,0)</f>
        <v>увел</v>
      </c>
      <c r="AJ91" s="13">
        <f t="shared" si="20"/>
        <v>50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12</v>
      </c>
      <c r="C92" s="8">
        <v>11</v>
      </c>
      <c r="D92" s="8">
        <v>10</v>
      </c>
      <c r="E92" s="8">
        <v>11</v>
      </c>
      <c r="F92" s="8">
        <v>10</v>
      </c>
      <c r="G92" s="19" t="s">
        <v>149</v>
      </c>
      <c r="H92" s="21">
        <v>0</v>
      </c>
      <c r="I92" s="1" t="e">
        <f>VLOOKUP(A:A,[1]TDSheet!$A:$I,9,0)</f>
        <v>#N/A</v>
      </c>
      <c r="J92" s="13">
        <f>VLOOKUP(A:A,[2]TDSheet!$A:$F,6,0)</f>
        <v>13</v>
      </c>
      <c r="K92" s="13">
        <f t="shared" si="16"/>
        <v>-2</v>
      </c>
      <c r="L92" s="13">
        <f>VLOOKUP(A:A,[1]TDSheet!$A:$N,14,0)</f>
        <v>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7"/>
        <v>2.2000000000000002</v>
      </c>
      <c r="X92" s="15"/>
      <c r="Y92" s="16">
        <f t="shared" si="18"/>
        <v>4.545454545454545</v>
      </c>
      <c r="Z92" s="13">
        <f t="shared" si="19"/>
        <v>4.545454545454545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2.4</v>
      </c>
      <c r="AF92" s="13">
        <f>VLOOKUP(A:A,[1]TDSheet!$A:$AF,32,0)</f>
        <v>1</v>
      </c>
      <c r="AG92" s="13">
        <f>VLOOKUP(A:A,[1]TDSheet!$A:$AG,33,0)</f>
        <v>1.4</v>
      </c>
      <c r="AH92" s="13">
        <v>0</v>
      </c>
      <c r="AI92" s="20" t="s">
        <v>150</v>
      </c>
      <c r="AJ92" s="13">
        <f t="shared" si="20"/>
        <v>0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88</v>
      </c>
      <c r="D93" s="8">
        <v>81</v>
      </c>
      <c r="E93" s="8">
        <v>96</v>
      </c>
      <c r="F93" s="8">
        <v>70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130</v>
      </c>
      <c r="K93" s="13">
        <f t="shared" si="16"/>
        <v>-34</v>
      </c>
      <c r="L93" s="13">
        <f>VLOOKUP(A:A,[1]TDSheet!$A:$N,14,0)</f>
        <v>20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7"/>
        <v>19.2</v>
      </c>
      <c r="X93" s="15">
        <v>20</v>
      </c>
      <c r="Y93" s="16">
        <f t="shared" si="18"/>
        <v>5.729166666666667</v>
      </c>
      <c r="Z93" s="13">
        <f t="shared" si="19"/>
        <v>3.6458333333333335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23.8</v>
      </c>
      <c r="AF93" s="13">
        <f>VLOOKUP(A:A,[1]TDSheet!$A:$AF,32,0)</f>
        <v>19.2</v>
      </c>
      <c r="AG93" s="13">
        <f>VLOOKUP(A:A,[1]TDSheet!$A:$AG,33,0)</f>
        <v>17.8</v>
      </c>
      <c r="AH93" s="13">
        <f>VLOOKUP(A:A,[3]TDSheet!$A:$D,4,0)</f>
        <v>31</v>
      </c>
      <c r="AI93" s="13">
        <f>VLOOKUP(A:A,[1]TDSheet!$A:$AI,35,0)</f>
        <v>0</v>
      </c>
      <c r="AJ93" s="13">
        <f t="shared" si="20"/>
        <v>4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81</v>
      </c>
      <c r="D94" s="8">
        <v>80</v>
      </c>
      <c r="E94" s="8">
        <v>93</v>
      </c>
      <c r="F94" s="8">
        <v>67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146</v>
      </c>
      <c r="K94" s="13">
        <f t="shared" si="16"/>
        <v>-53</v>
      </c>
      <c r="L94" s="13">
        <f>VLOOKUP(A:A,[1]TDSheet!$A:$N,14,0)</f>
        <v>20</v>
      </c>
      <c r="M94" s="13">
        <f>VLOOKUP(A:A,[1]TDSheet!$A:$X,24,0)</f>
        <v>20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7"/>
        <v>18.600000000000001</v>
      </c>
      <c r="X94" s="15">
        <v>20</v>
      </c>
      <c r="Y94" s="16">
        <f t="shared" si="18"/>
        <v>6.8279569892473111</v>
      </c>
      <c r="Z94" s="13">
        <f t="shared" si="19"/>
        <v>3.6021505376344085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21.6</v>
      </c>
      <c r="AF94" s="13">
        <f>VLOOKUP(A:A,[1]TDSheet!$A:$AF,32,0)</f>
        <v>18.2</v>
      </c>
      <c r="AG94" s="13">
        <f>VLOOKUP(A:A,[1]TDSheet!$A:$AG,33,0)</f>
        <v>15.6</v>
      </c>
      <c r="AH94" s="13">
        <f>VLOOKUP(A:A,[3]TDSheet!$A:$D,4,0)</f>
        <v>25</v>
      </c>
      <c r="AI94" s="13" t="str">
        <f>VLOOKUP(A:A,[1]TDSheet!$A:$AI,35,0)</f>
        <v>увел</v>
      </c>
      <c r="AJ94" s="13">
        <f t="shared" si="20"/>
        <v>4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165</v>
      </c>
      <c r="D95" s="8">
        <v>136</v>
      </c>
      <c r="E95" s="8">
        <v>179</v>
      </c>
      <c r="F95" s="8">
        <v>119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338</v>
      </c>
      <c r="K95" s="13">
        <f t="shared" si="16"/>
        <v>-159</v>
      </c>
      <c r="L95" s="13">
        <f>VLOOKUP(A:A,[1]TDSheet!$A:$N,14,0)</f>
        <v>30</v>
      </c>
      <c r="M95" s="13">
        <f>VLOOKUP(A:A,[1]TDSheet!$A:$X,24,0)</f>
        <v>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7"/>
        <v>35.799999999999997</v>
      </c>
      <c r="X95" s="15">
        <v>30</v>
      </c>
      <c r="Y95" s="16">
        <f t="shared" si="18"/>
        <v>5</v>
      </c>
      <c r="Z95" s="13">
        <f t="shared" si="19"/>
        <v>3.3240223463687153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52.2</v>
      </c>
      <c r="AF95" s="13">
        <f>VLOOKUP(A:A,[1]TDSheet!$A:$AF,32,0)</f>
        <v>33</v>
      </c>
      <c r="AG95" s="13">
        <f>VLOOKUP(A:A,[1]TDSheet!$A:$AG,33,0)</f>
        <v>31.8</v>
      </c>
      <c r="AH95" s="13">
        <f>VLOOKUP(A:A,[3]TDSheet!$A:$D,4,0)</f>
        <v>45</v>
      </c>
      <c r="AI95" s="13" t="str">
        <f>VLOOKUP(A:A,[1]TDSheet!$A:$AI,35,0)</f>
        <v>увел</v>
      </c>
      <c r="AJ95" s="13">
        <f t="shared" si="20"/>
        <v>6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202</v>
      </c>
      <c r="D96" s="8">
        <v>417</v>
      </c>
      <c r="E96" s="8">
        <v>397</v>
      </c>
      <c r="F96" s="8">
        <v>201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458</v>
      </c>
      <c r="K96" s="13">
        <f t="shared" si="16"/>
        <v>-61</v>
      </c>
      <c r="L96" s="13">
        <f>VLOOKUP(A:A,[1]TDSheet!$A:$N,14,0)</f>
        <v>80</v>
      </c>
      <c r="M96" s="13">
        <f>VLOOKUP(A:A,[1]TDSheet!$A:$X,24,0)</f>
        <v>60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7"/>
        <v>79.400000000000006</v>
      </c>
      <c r="X96" s="15">
        <v>70</v>
      </c>
      <c r="Y96" s="16">
        <f t="shared" si="18"/>
        <v>5.1763224181360199</v>
      </c>
      <c r="Z96" s="13">
        <f t="shared" si="19"/>
        <v>2.5314861460957179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50.2</v>
      </c>
      <c r="AF96" s="13">
        <f>VLOOKUP(A:A,[1]TDSheet!$A:$AF,32,0)</f>
        <v>62.8</v>
      </c>
      <c r="AG96" s="13">
        <f>VLOOKUP(A:A,[1]TDSheet!$A:$AG,33,0)</f>
        <v>71.400000000000006</v>
      </c>
      <c r="AH96" s="13">
        <f>VLOOKUP(A:A,[3]TDSheet!$A:$D,4,0)</f>
        <v>131</v>
      </c>
      <c r="AI96" s="13" t="str">
        <f>VLOOKUP(A:A,[1]TDSheet!$A:$AI,35,0)</f>
        <v>декяб</v>
      </c>
      <c r="AJ96" s="13">
        <f t="shared" si="20"/>
        <v>21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269.26600000000002</v>
      </c>
      <c r="D97" s="8">
        <v>382.245</v>
      </c>
      <c r="E97" s="8">
        <v>490.245</v>
      </c>
      <c r="F97" s="8">
        <v>152.33000000000001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486.17200000000003</v>
      </c>
      <c r="K97" s="13">
        <f t="shared" si="16"/>
        <v>4.0729999999999791</v>
      </c>
      <c r="L97" s="13">
        <f>VLOOKUP(A:A,[1]TDSheet!$A:$N,14,0)</f>
        <v>100</v>
      </c>
      <c r="M97" s="13">
        <f>VLOOKUP(A:A,[1]TDSheet!$A:$X,24,0)</f>
        <v>60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7"/>
        <v>98.049000000000007</v>
      </c>
      <c r="X97" s="15">
        <v>100</v>
      </c>
      <c r="Y97" s="16">
        <f t="shared" si="18"/>
        <v>4.2053463064386172</v>
      </c>
      <c r="Z97" s="13">
        <f t="shared" si="19"/>
        <v>1.5536109496272272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72.641999999999996</v>
      </c>
      <c r="AF97" s="13">
        <f>VLOOKUP(A:A,[1]TDSheet!$A:$AF,32,0)</f>
        <v>68.959599999999995</v>
      </c>
      <c r="AG97" s="13">
        <f>VLOOKUP(A:A,[1]TDSheet!$A:$AG,33,0)</f>
        <v>71.498999999999995</v>
      </c>
      <c r="AH97" s="13">
        <f>VLOOKUP(A:A,[3]TDSheet!$A:$D,4,0)</f>
        <v>135.667</v>
      </c>
      <c r="AI97" s="13" t="e">
        <f>VLOOKUP(A:A,[1]TDSheet!$A:$AI,35,0)</f>
        <v>#N/A</v>
      </c>
      <c r="AJ97" s="13">
        <f t="shared" si="20"/>
        <v>100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2806.7710000000002</v>
      </c>
      <c r="D98" s="8">
        <v>3994.0169999999998</v>
      </c>
      <c r="E98" s="8">
        <v>4013.308</v>
      </c>
      <c r="F98" s="8">
        <v>2671.1959999999999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4119.2190000000001</v>
      </c>
      <c r="K98" s="13">
        <f t="shared" si="16"/>
        <v>-105.91100000000006</v>
      </c>
      <c r="L98" s="13">
        <f>VLOOKUP(A:A,[1]TDSheet!$A:$N,14,0)</f>
        <v>1000</v>
      </c>
      <c r="M98" s="13">
        <f>VLOOKUP(A:A,[1]TDSheet!$A:$X,24,0)</f>
        <v>500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f t="shared" si="17"/>
        <v>802.66160000000002</v>
      </c>
      <c r="X98" s="15">
        <v>500</v>
      </c>
      <c r="Y98" s="16">
        <f t="shared" si="18"/>
        <v>5.8196330807403767</v>
      </c>
      <c r="Z98" s="13">
        <f t="shared" si="19"/>
        <v>3.3279230001784064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656.98019999999997</v>
      </c>
      <c r="AF98" s="13">
        <f>VLOOKUP(A:A,[1]TDSheet!$A:$AF,32,0)</f>
        <v>606.52060000000006</v>
      </c>
      <c r="AG98" s="13">
        <f>VLOOKUP(A:A,[1]TDSheet!$A:$AG,33,0)</f>
        <v>638.93860000000006</v>
      </c>
      <c r="AH98" s="13">
        <f>VLOOKUP(A:A,[3]TDSheet!$A:$D,4,0)</f>
        <v>1019.078</v>
      </c>
      <c r="AI98" s="13">
        <f>VLOOKUP(A:A,[1]TDSheet!$A:$AI,35,0)</f>
        <v>0</v>
      </c>
      <c r="AJ98" s="13">
        <f t="shared" si="20"/>
        <v>500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6507.8710000000001</v>
      </c>
      <c r="D99" s="8">
        <v>9042.15</v>
      </c>
      <c r="E99" s="8">
        <v>11697.504000000001</v>
      </c>
      <c r="F99" s="8">
        <v>3561.5430000000001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11989.896000000001</v>
      </c>
      <c r="K99" s="13">
        <f t="shared" si="16"/>
        <v>-292.39199999999983</v>
      </c>
      <c r="L99" s="13">
        <f>VLOOKUP(A:A,[1]TDSheet!$A:$N,14,0)</f>
        <v>3050</v>
      </c>
      <c r="M99" s="13">
        <f>VLOOKUP(A:A,[1]TDSheet!$A:$X,24,0)</f>
        <v>2000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f t="shared" si="17"/>
        <v>2339.5008000000003</v>
      </c>
      <c r="X99" s="23">
        <v>2800</v>
      </c>
      <c r="Y99" s="16">
        <f t="shared" si="18"/>
        <v>4.8777683683630277</v>
      </c>
      <c r="Z99" s="13">
        <f t="shared" si="19"/>
        <v>1.5223516914377631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1561.9904000000001</v>
      </c>
      <c r="AF99" s="13">
        <f>VLOOKUP(A:A,[1]TDSheet!$A:$AF,32,0)</f>
        <v>1433.4450000000002</v>
      </c>
      <c r="AG99" s="13">
        <f>VLOOKUP(A:A,[1]TDSheet!$A:$AG,33,0)</f>
        <v>1393.7703999999999</v>
      </c>
      <c r="AH99" s="13">
        <f>VLOOKUP(A:A,[3]TDSheet!$A:$D,4,0)</f>
        <v>3090.25</v>
      </c>
      <c r="AI99" s="13" t="str">
        <f>VLOOKUP(A:A,[1]TDSheet!$A:$AI,35,0)</f>
        <v>проддек</v>
      </c>
      <c r="AJ99" s="13">
        <f t="shared" si="20"/>
        <v>2800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2776.1729999999998</v>
      </c>
      <c r="D100" s="8">
        <v>7576.9930000000004</v>
      </c>
      <c r="E100" s="17">
        <v>6136</v>
      </c>
      <c r="F100" s="18">
        <v>2615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4744.0529999999999</v>
      </c>
      <c r="K100" s="13">
        <f t="shared" si="16"/>
        <v>1391.9470000000001</v>
      </c>
      <c r="L100" s="13">
        <f>VLOOKUP(A:A,[1]TDSheet!$A:$N,14,0)</f>
        <v>1200</v>
      </c>
      <c r="M100" s="13">
        <f>VLOOKUP(A:A,[1]TDSheet!$A:$X,24,0)</f>
        <v>1000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1227.2</v>
      </c>
      <c r="X100" s="15">
        <v>1300</v>
      </c>
      <c r="Y100" s="16">
        <f t="shared" si="18"/>
        <v>4.9828878748370276</v>
      </c>
      <c r="Z100" s="13">
        <f t="shared" si="19"/>
        <v>2.1308670143415904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730.6</v>
      </c>
      <c r="AF100" s="13">
        <f>VLOOKUP(A:A,[1]TDSheet!$A:$AF,32,0)</f>
        <v>706</v>
      </c>
      <c r="AG100" s="13">
        <f>VLOOKUP(A:A,[1]TDSheet!$A:$AG,33,0)</f>
        <v>818.2</v>
      </c>
      <c r="AH100" s="13">
        <f>VLOOKUP(A:A,[3]TDSheet!$A:$D,4,0)</f>
        <v>1323.877</v>
      </c>
      <c r="AI100" s="13" t="str">
        <f>VLOOKUP(A:A,[1]TDSheet!$A:$AI,35,0)</f>
        <v>декяб</v>
      </c>
      <c r="AJ100" s="13">
        <f t="shared" si="20"/>
        <v>1300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20.355</v>
      </c>
      <c r="D101" s="8"/>
      <c r="E101" s="8">
        <v>2.6840000000000002</v>
      </c>
      <c r="F101" s="8">
        <v>17.670999999999999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15.602</v>
      </c>
      <c r="K101" s="13">
        <f t="shared" si="16"/>
        <v>-12.917999999999999</v>
      </c>
      <c r="L101" s="13">
        <f>VLOOKUP(A:A,[1]TDSheet!$A:$N,14,0)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0.53680000000000005</v>
      </c>
      <c r="X101" s="15">
        <v>10</v>
      </c>
      <c r="Y101" s="16">
        <f t="shared" si="18"/>
        <v>51.548062593144557</v>
      </c>
      <c r="Z101" s="13">
        <f t="shared" si="19"/>
        <v>32.919150521609531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2.1472000000000002</v>
      </c>
      <c r="AF101" s="13">
        <f>VLOOKUP(A:A,[1]TDSheet!$A:$AF,32,0)</f>
        <v>2.6756000000000002</v>
      </c>
      <c r="AG101" s="13">
        <f>VLOOKUP(A:A,[1]TDSheet!$A:$AG,33,0)</f>
        <v>1.6161999999999999</v>
      </c>
      <c r="AH101" s="13">
        <v>0</v>
      </c>
      <c r="AI101" s="22" t="s">
        <v>152</v>
      </c>
      <c r="AJ101" s="13">
        <f t="shared" si="20"/>
        <v>10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14.741</v>
      </c>
      <c r="D102" s="8">
        <v>10.664</v>
      </c>
      <c r="E102" s="8">
        <v>8.0500000000000007</v>
      </c>
      <c r="F102" s="8">
        <v>17.355</v>
      </c>
      <c r="G102" s="19" t="s">
        <v>149</v>
      </c>
      <c r="H102" s="21">
        <v>0</v>
      </c>
      <c r="I102" s="1" t="e">
        <f>VLOOKUP(A:A,[1]TDSheet!$A:$I,9,0)</f>
        <v>#N/A</v>
      </c>
      <c r="J102" s="13">
        <f>VLOOKUP(A:A,[2]TDSheet!$A:$F,6,0)</f>
        <v>10.45</v>
      </c>
      <c r="K102" s="13">
        <f t="shared" si="16"/>
        <v>-2.3999999999999986</v>
      </c>
      <c r="L102" s="13">
        <f>VLOOKUP(A:A,[1]TDSheet!$A:$N,14,0)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1.61</v>
      </c>
      <c r="X102" s="15"/>
      <c r="Y102" s="16">
        <f t="shared" si="18"/>
        <v>10.779503105590061</v>
      </c>
      <c r="Z102" s="13">
        <f t="shared" si="19"/>
        <v>10.779503105590061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1.611</v>
      </c>
      <c r="AF102" s="13">
        <f>VLOOKUP(A:A,[1]TDSheet!$A:$AF,32,0)</f>
        <v>2.6797999999999997</v>
      </c>
      <c r="AG102" s="13">
        <f>VLOOKUP(A:A,[1]TDSheet!$A:$AG,33,0)</f>
        <v>1.0756000000000001</v>
      </c>
      <c r="AH102" s="13">
        <v>0</v>
      </c>
      <c r="AI102" s="20" t="s">
        <v>150</v>
      </c>
      <c r="AJ102" s="13">
        <f t="shared" si="20"/>
        <v>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137.34700000000001</v>
      </c>
      <c r="D103" s="8">
        <v>291.26600000000002</v>
      </c>
      <c r="E103" s="8">
        <v>240.61199999999999</v>
      </c>
      <c r="F103" s="8">
        <v>161.857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275.83999999999997</v>
      </c>
      <c r="K103" s="13">
        <f t="shared" si="16"/>
        <v>-35.22799999999998</v>
      </c>
      <c r="L103" s="13">
        <f>VLOOKUP(A:A,[1]TDSheet!$A:$N,14,0)</f>
        <v>50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48.122399999999999</v>
      </c>
      <c r="X103" s="15">
        <v>50</v>
      </c>
      <c r="Y103" s="16">
        <f t="shared" si="18"/>
        <v>5.4414783967549409</v>
      </c>
      <c r="Z103" s="13">
        <f t="shared" si="19"/>
        <v>3.3634440510032753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38.247599999999998</v>
      </c>
      <c r="AF103" s="13">
        <f>VLOOKUP(A:A,[1]TDSheet!$A:$AF,32,0)</f>
        <v>32.875399999999999</v>
      </c>
      <c r="AG103" s="13">
        <f>VLOOKUP(A:A,[1]TDSheet!$A:$AG,33,0)</f>
        <v>38.097200000000001</v>
      </c>
      <c r="AH103" s="13">
        <f>VLOOKUP(A:A,[3]TDSheet!$A:$D,4,0)</f>
        <v>59.597999999999999</v>
      </c>
      <c r="AI103" s="13">
        <f>VLOOKUP(A:A,[1]TDSheet!$A:$AI,35,0)</f>
        <v>0</v>
      </c>
      <c r="AJ103" s="13">
        <f t="shared" si="20"/>
        <v>50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98</v>
      </c>
      <c r="D104" s="8">
        <v>241</v>
      </c>
      <c r="E104" s="8">
        <v>253</v>
      </c>
      <c r="F104" s="8">
        <v>79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278</v>
      </c>
      <c r="K104" s="13">
        <f t="shared" si="16"/>
        <v>-25</v>
      </c>
      <c r="L104" s="13">
        <f>VLOOKUP(A:A,[1]TDSheet!$A:$N,14,0)</f>
        <v>50</v>
      </c>
      <c r="M104" s="13">
        <f>VLOOKUP(A:A,[1]TDSheet!$A:$X,24,0)</f>
        <v>30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50.6</v>
      </c>
      <c r="X104" s="15">
        <v>40</v>
      </c>
      <c r="Y104" s="16">
        <f t="shared" si="18"/>
        <v>3.9328063241106719</v>
      </c>
      <c r="Z104" s="13">
        <f t="shared" si="19"/>
        <v>1.5612648221343872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38.6</v>
      </c>
      <c r="AF104" s="13">
        <f>VLOOKUP(A:A,[1]TDSheet!$A:$AF,32,0)</f>
        <v>29.4</v>
      </c>
      <c r="AG104" s="13">
        <f>VLOOKUP(A:A,[1]TDSheet!$A:$AG,33,0)</f>
        <v>33.200000000000003</v>
      </c>
      <c r="AH104" s="13">
        <f>VLOOKUP(A:A,[3]TDSheet!$A:$D,4,0)</f>
        <v>36</v>
      </c>
      <c r="AI104" s="13" t="e">
        <f>VLOOKUP(A:A,[1]TDSheet!$A:$AI,35,0)</f>
        <v>#N/A</v>
      </c>
      <c r="AJ104" s="13">
        <f t="shared" si="20"/>
        <v>20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12</v>
      </c>
      <c r="C105" s="8">
        <v>24</v>
      </c>
      <c r="D105" s="8">
        <v>14</v>
      </c>
      <c r="E105" s="8">
        <v>13</v>
      </c>
      <c r="F105" s="8">
        <v>20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32</v>
      </c>
      <c r="K105" s="13">
        <f t="shared" si="16"/>
        <v>-19</v>
      </c>
      <c r="L105" s="13">
        <f>VLOOKUP(A:A,[1]TDSheet!$A:$N,14,0)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2.6</v>
      </c>
      <c r="X105" s="15"/>
      <c r="Y105" s="16">
        <f t="shared" si="18"/>
        <v>7.6923076923076916</v>
      </c>
      <c r="Z105" s="13">
        <f t="shared" si="19"/>
        <v>7.6923076923076916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2.8</v>
      </c>
      <c r="AF105" s="13">
        <f>VLOOKUP(A:A,[1]TDSheet!$A:$AF,32,0)</f>
        <v>4.4000000000000004</v>
      </c>
      <c r="AG105" s="13">
        <f>VLOOKUP(A:A,[1]TDSheet!$A:$AG,33,0)</f>
        <v>3</v>
      </c>
      <c r="AH105" s="13">
        <v>0</v>
      </c>
      <c r="AI105" s="13" t="str">
        <f>VLOOKUP(A:A,[1]TDSheet!$A:$AI,35,0)</f>
        <v>увел</v>
      </c>
      <c r="AJ105" s="13">
        <f t="shared" si="20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11</v>
      </c>
      <c r="D106" s="8"/>
      <c r="E106" s="8">
        <v>9</v>
      </c>
      <c r="F106" s="8">
        <v>2</v>
      </c>
      <c r="G106" s="19" t="s">
        <v>149</v>
      </c>
      <c r="H106" s="21">
        <v>0</v>
      </c>
      <c r="I106" s="1" t="e">
        <f>VLOOKUP(A:A,[1]TDSheet!$A:$I,9,0)</f>
        <v>#N/A</v>
      </c>
      <c r="J106" s="13">
        <f>VLOOKUP(A:A,[2]TDSheet!$A:$F,6,0)</f>
        <v>21</v>
      </c>
      <c r="K106" s="13">
        <f t="shared" si="16"/>
        <v>-12</v>
      </c>
      <c r="L106" s="13">
        <f>VLOOKUP(A:A,[1]TDSheet!$A:$N,14,0)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1.8</v>
      </c>
      <c r="X106" s="15"/>
      <c r="Y106" s="16">
        <f t="shared" si="18"/>
        <v>1.1111111111111112</v>
      </c>
      <c r="Z106" s="13">
        <f t="shared" si="19"/>
        <v>1.1111111111111112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2.8</v>
      </c>
      <c r="AF106" s="13">
        <f>VLOOKUP(A:A,[1]TDSheet!$A:$AF,32,0)</f>
        <v>1.8</v>
      </c>
      <c r="AG106" s="13">
        <f>VLOOKUP(A:A,[1]TDSheet!$A:$AG,33,0)</f>
        <v>1.4</v>
      </c>
      <c r="AH106" s="13">
        <v>0</v>
      </c>
      <c r="AI106" s="20" t="s">
        <v>150</v>
      </c>
      <c r="AJ106" s="13">
        <f t="shared" si="20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18</v>
      </c>
      <c r="D107" s="8">
        <v>12</v>
      </c>
      <c r="E107" s="8">
        <v>15</v>
      </c>
      <c r="F107" s="8">
        <v>15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32</v>
      </c>
      <c r="K107" s="13">
        <f t="shared" si="16"/>
        <v>-17</v>
      </c>
      <c r="L107" s="13">
        <f>VLOOKUP(A:A,[1]TDSheet!$A:$N,14,0)</f>
        <v>0</v>
      </c>
      <c r="M107" s="13">
        <f>VLOOKUP(A:A,[1]TDSheet!$A:$X,24,0)</f>
        <v>30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3</v>
      </c>
      <c r="X107" s="15"/>
      <c r="Y107" s="16">
        <f t="shared" si="18"/>
        <v>15</v>
      </c>
      <c r="Z107" s="13">
        <f t="shared" si="19"/>
        <v>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5</v>
      </c>
      <c r="AF107" s="13">
        <f>VLOOKUP(A:A,[1]TDSheet!$A:$AF,32,0)</f>
        <v>3.2</v>
      </c>
      <c r="AG107" s="13">
        <f>VLOOKUP(A:A,[1]TDSheet!$A:$AG,33,0)</f>
        <v>2.8</v>
      </c>
      <c r="AH107" s="13">
        <f>VLOOKUP(A:A,[3]TDSheet!$A:$D,4,0)</f>
        <v>3</v>
      </c>
      <c r="AI107" s="13" t="str">
        <f>VLOOKUP(A:A,[1]TDSheet!$A:$AI,35,0)</f>
        <v>Паша пз</v>
      </c>
      <c r="AJ107" s="13">
        <f t="shared" si="20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56</v>
      </c>
      <c r="D108" s="8">
        <v>12</v>
      </c>
      <c r="E108" s="8">
        <v>35</v>
      </c>
      <c r="F108" s="8">
        <v>29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</v>
      </c>
      <c r="K108" s="13">
        <f t="shared" si="16"/>
        <v>-28</v>
      </c>
      <c r="L108" s="13">
        <f>VLOOKUP(A:A,[1]TDSheet!$A:$N,14,0)</f>
        <v>0</v>
      </c>
      <c r="M108" s="13">
        <f>VLOOKUP(A:A,[1]TDSheet!$A:$X,24,0)</f>
        <v>30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7</v>
      </c>
      <c r="X108" s="15"/>
      <c r="Y108" s="16">
        <f t="shared" si="18"/>
        <v>8.4285714285714288</v>
      </c>
      <c r="Z108" s="13">
        <f t="shared" si="19"/>
        <v>4.1428571428571432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9.4</v>
      </c>
      <c r="AF108" s="13">
        <f>VLOOKUP(A:A,[1]TDSheet!$A:$AF,32,0)</f>
        <v>9</v>
      </c>
      <c r="AG108" s="13">
        <f>VLOOKUP(A:A,[1]TDSheet!$A:$AG,33,0)</f>
        <v>6</v>
      </c>
      <c r="AH108" s="13">
        <f>VLOOKUP(A:A,[3]TDSheet!$A:$D,4,0)</f>
        <v>1</v>
      </c>
      <c r="AI108" s="13" t="str">
        <f>VLOOKUP(A:A,[1]TDSheet!$A:$AI,35,0)</f>
        <v>Паша пз</v>
      </c>
      <c r="AJ108" s="13">
        <f t="shared" si="20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55</v>
      </c>
      <c r="D109" s="8">
        <v>13</v>
      </c>
      <c r="E109" s="8">
        <v>31</v>
      </c>
      <c r="F109" s="8">
        <v>18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70</v>
      </c>
      <c r="K109" s="13">
        <f t="shared" si="16"/>
        <v>-39</v>
      </c>
      <c r="L109" s="13">
        <f>VLOOKUP(A:A,[1]TDSheet!$A:$N,14,0)</f>
        <v>0</v>
      </c>
      <c r="M109" s="13">
        <f>VLOOKUP(A:A,[1]TDSheet!$A:$X,24,0)</f>
        <v>30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6.2</v>
      </c>
      <c r="X109" s="15"/>
      <c r="Y109" s="16">
        <f t="shared" si="18"/>
        <v>7.7419354838709671</v>
      </c>
      <c r="Z109" s="13">
        <f t="shared" si="19"/>
        <v>2.903225806451613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10.4</v>
      </c>
      <c r="AF109" s="13">
        <f>VLOOKUP(A:A,[1]TDSheet!$A:$AF,32,0)</f>
        <v>10.199999999999999</v>
      </c>
      <c r="AG109" s="13">
        <f>VLOOKUP(A:A,[1]TDSheet!$A:$AG,33,0)</f>
        <v>8</v>
      </c>
      <c r="AH109" s="13">
        <f>VLOOKUP(A:A,[3]TDSheet!$A:$D,4,0)</f>
        <v>3</v>
      </c>
      <c r="AI109" s="13" t="str">
        <f>VLOOKUP(A:A,[1]TDSheet!$A:$AI,35,0)</f>
        <v>Паша пз</v>
      </c>
      <c r="AJ109" s="13">
        <f t="shared" si="20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17.663</v>
      </c>
      <c r="D110" s="8">
        <v>0.73</v>
      </c>
      <c r="E110" s="8">
        <v>3.65</v>
      </c>
      <c r="F110" s="8">
        <v>0.41199999999999998</v>
      </c>
      <c r="G110" s="19" t="s">
        <v>149</v>
      </c>
      <c r="H110" s="21">
        <v>0</v>
      </c>
      <c r="I110" s="1" t="e">
        <f>VLOOKUP(A:A,[1]TDSheet!$A:$I,9,0)</f>
        <v>#N/A</v>
      </c>
      <c r="J110" s="13">
        <f>VLOOKUP(A:A,[2]TDSheet!$A:$F,6,0)</f>
        <v>10.5</v>
      </c>
      <c r="K110" s="13">
        <f t="shared" si="16"/>
        <v>-6.85</v>
      </c>
      <c r="L110" s="13">
        <f>VLOOKUP(A:A,[1]TDSheet!$A:$N,14,0)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0.73</v>
      </c>
      <c r="X110" s="15"/>
      <c r="Y110" s="16">
        <f t="shared" si="18"/>
        <v>0.56438356164383563</v>
      </c>
      <c r="Z110" s="13">
        <f t="shared" si="19"/>
        <v>0.56438356164383563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0.28620000000000001</v>
      </c>
      <c r="AF110" s="13">
        <f>VLOOKUP(A:A,[1]TDSheet!$A:$AF,32,0)</f>
        <v>0.88000000000000012</v>
      </c>
      <c r="AG110" s="13">
        <f>VLOOKUP(A:A,[1]TDSheet!$A:$AG,33,0)</f>
        <v>0.14599999999999999</v>
      </c>
      <c r="AH110" s="13">
        <v>0</v>
      </c>
      <c r="AI110" s="20" t="s">
        <v>150</v>
      </c>
      <c r="AJ110" s="13">
        <f t="shared" si="20"/>
        <v>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8.0250000000000004</v>
      </c>
      <c r="D111" s="8">
        <v>0.67500000000000004</v>
      </c>
      <c r="E111" s="8">
        <v>2.19</v>
      </c>
      <c r="F111" s="8">
        <v>-3.9E-2</v>
      </c>
      <c r="G111" s="19" t="s">
        <v>149</v>
      </c>
      <c r="H111" s="21">
        <v>0</v>
      </c>
      <c r="I111" s="1" t="e">
        <f>VLOOKUP(A:A,[1]TDSheet!$A:$I,9,0)</f>
        <v>#N/A</v>
      </c>
      <c r="J111" s="13">
        <f>VLOOKUP(A:A,[2]TDSheet!$A:$F,6,0)</f>
        <v>5</v>
      </c>
      <c r="K111" s="13">
        <f t="shared" si="16"/>
        <v>-2.81</v>
      </c>
      <c r="L111" s="13">
        <f>VLOOKUP(A:A,[1]TDSheet!$A:$N,14,0)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0.438</v>
      </c>
      <c r="X111" s="15"/>
      <c r="Y111" s="16">
        <f t="shared" si="18"/>
        <v>-8.9041095890410954E-2</v>
      </c>
      <c r="Z111" s="13">
        <f t="shared" si="19"/>
        <v>-8.9041095890410954E-2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0.1454</v>
      </c>
      <c r="AF111" s="13">
        <f>VLOOKUP(A:A,[1]TDSheet!$A:$AF,32,0)</f>
        <v>0.6</v>
      </c>
      <c r="AG111" s="13">
        <f>VLOOKUP(A:A,[1]TDSheet!$A:$AG,33,0)</f>
        <v>0.14599999999999999</v>
      </c>
      <c r="AH111" s="13">
        <v>0</v>
      </c>
      <c r="AI111" s="20" t="s">
        <v>151</v>
      </c>
      <c r="AJ111" s="13">
        <f t="shared" si="20"/>
        <v>0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12</v>
      </c>
      <c r="C112" s="8">
        <v>551</v>
      </c>
      <c r="D112" s="8">
        <v>747</v>
      </c>
      <c r="E112" s="8">
        <v>852</v>
      </c>
      <c r="F112" s="8">
        <v>414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904</v>
      </c>
      <c r="K112" s="13">
        <f t="shared" si="16"/>
        <v>-52</v>
      </c>
      <c r="L112" s="13">
        <f>VLOOKUP(A:A,[1]TDSheet!$A:$N,14,0)</f>
        <v>100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170.4</v>
      </c>
      <c r="X112" s="15">
        <v>200</v>
      </c>
      <c r="Y112" s="16">
        <f t="shared" si="18"/>
        <v>4.1901408450704221</v>
      </c>
      <c r="Z112" s="13">
        <f t="shared" si="19"/>
        <v>2.4295774647887325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159.6</v>
      </c>
      <c r="AF112" s="13">
        <f>VLOOKUP(A:A,[1]TDSheet!$A:$AF,32,0)</f>
        <v>133</v>
      </c>
      <c r="AG112" s="13">
        <f>VLOOKUP(A:A,[1]TDSheet!$A:$AG,33,0)</f>
        <v>128.80000000000001</v>
      </c>
      <c r="AH112" s="13">
        <f>VLOOKUP(A:A,[3]TDSheet!$A:$D,4,0)</f>
        <v>210</v>
      </c>
      <c r="AI112" s="13" t="e">
        <f>VLOOKUP(A:A,[1]TDSheet!$A:$AI,35,0)</f>
        <v>#N/A</v>
      </c>
      <c r="AJ112" s="13">
        <f t="shared" si="20"/>
        <v>60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405</v>
      </c>
      <c r="D113" s="8">
        <v>1814</v>
      </c>
      <c r="E113" s="8">
        <v>750</v>
      </c>
      <c r="F113" s="8">
        <v>266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803</v>
      </c>
      <c r="K113" s="13">
        <f t="shared" si="16"/>
        <v>-53</v>
      </c>
      <c r="L113" s="13">
        <f>VLOOKUP(A:A,[1]TDSheet!$A:$N,14,0)</f>
        <v>100</v>
      </c>
      <c r="M113" s="13">
        <f>VLOOKUP(A:A,[1]TDSheet!$A:$X,24,0)</f>
        <v>100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150</v>
      </c>
      <c r="X113" s="15">
        <v>150</v>
      </c>
      <c r="Y113" s="16">
        <f t="shared" si="18"/>
        <v>4.1066666666666665</v>
      </c>
      <c r="Z113" s="13">
        <f t="shared" si="19"/>
        <v>1.7733333333333334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121.4</v>
      </c>
      <c r="AF113" s="13">
        <f>VLOOKUP(A:A,[1]TDSheet!$A:$AF,32,0)</f>
        <v>104</v>
      </c>
      <c r="AG113" s="13">
        <f>VLOOKUP(A:A,[1]TDSheet!$A:$AG,33,0)</f>
        <v>109</v>
      </c>
      <c r="AH113" s="13">
        <f>VLOOKUP(A:A,[3]TDSheet!$A:$D,4,0)</f>
        <v>167</v>
      </c>
      <c r="AI113" s="13" t="e">
        <f>VLOOKUP(A:A,[1]TDSheet!$A:$AI,35,0)</f>
        <v>#N/A</v>
      </c>
      <c r="AJ113" s="13">
        <f t="shared" si="20"/>
        <v>45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490</v>
      </c>
      <c r="D114" s="8">
        <v>1889</v>
      </c>
      <c r="E114" s="8">
        <v>837</v>
      </c>
      <c r="F114" s="8">
        <v>380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900</v>
      </c>
      <c r="K114" s="13">
        <f t="shared" si="16"/>
        <v>-63</v>
      </c>
      <c r="L114" s="13">
        <f>VLOOKUP(A:A,[1]TDSheet!$A:$N,14,0)</f>
        <v>150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167.4</v>
      </c>
      <c r="X114" s="15">
        <v>180</v>
      </c>
      <c r="Y114" s="16">
        <f t="shared" si="18"/>
        <v>4.2413381123058542</v>
      </c>
      <c r="Z114" s="13">
        <f t="shared" si="19"/>
        <v>2.2700119474313021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173</v>
      </c>
      <c r="AF114" s="13">
        <f>VLOOKUP(A:A,[1]TDSheet!$A:$AF,32,0)</f>
        <v>131.6</v>
      </c>
      <c r="AG114" s="13">
        <f>VLOOKUP(A:A,[1]TDSheet!$A:$AG,33,0)</f>
        <v>138.80000000000001</v>
      </c>
      <c r="AH114" s="13">
        <f>VLOOKUP(A:A,[3]TDSheet!$A:$D,4,0)</f>
        <v>193</v>
      </c>
      <c r="AI114" s="13" t="e">
        <f>VLOOKUP(A:A,[1]TDSheet!$A:$AI,35,0)</f>
        <v>#N/A</v>
      </c>
      <c r="AJ114" s="13">
        <f t="shared" si="20"/>
        <v>54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377</v>
      </c>
      <c r="D115" s="8">
        <v>887</v>
      </c>
      <c r="E115" s="8">
        <v>535</v>
      </c>
      <c r="F115" s="8">
        <v>227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567</v>
      </c>
      <c r="K115" s="13">
        <f t="shared" si="16"/>
        <v>-32</v>
      </c>
      <c r="L115" s="13">
        <f>VLOOKUP(A:A,[1]TDSheet!$A:$N,14,0)</f>
        <v>70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107</v>
      </c>
      <c r="X115" s="15">
        <v>150</v>
      </c>
      <c r="Y115" s="16">
        <f t="shared" si="18"/>
        <v>4.1775700934579438</v>
      </c>
      <c r="Z115" s="13">
        <f t="shared" si="19"/>
        <v>2.1214953271028039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116.6</v>
      </c>
      <c r="AF115" s="13">
        <f>VLOOKUP(A:A,[1]TDSheet!$A:$AF,32,0)</f>
        <v>85</v>
      </c>
      <c r="AG115" s="13">
        <f>VLOOKUP(A:A,[1]TDSheet!$A:$AG,33,0)</f>
        <v>82.2</v>
      </c>
      <c r="AH115" s="13">
        <f>VLOOKUP(A:A,[3]TDSheet!$A:$D,4,0)</f>
        <v>114</v>
      </c>
      <c r="AI115" s="13" t="e">
        <f>VLOOKUP(A:A,[1]TDSheet!$A:$AI,35,0)</f>
        <v>#N/A</v>
      </c>
      <c r="AJ115" s="13">
        <f t="shared" si="20"/>
        <v>45</v>
      </c>
      <c r="AK115" s="13"/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66.391999999999996</v>
      </c>
      <c r="D116" s="8">
        <v>19.742000000000001</v>
      </c>
      <c r="E116" s="8">
        <v>30.207999999999998</v>
      </c>
      <c r="F116" s="8">
        <v>50.405999999999999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42.301000000000002</v>
      </c>
      <c r="K116" s="13">
        <f t="shared" si="16"/>
        <v>-12.093000000000004</v>
      </c>
      <c r="L116" s="13">
        <f>VLOOKUP(A:A,[1]TDSheet!$A:$N,14,0)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6.0415999999999999</v>
      </c>
      <c r="X116" s="15"/>
      <c r="Y116" s="16">
        <f t="shared" si="18"/>
        <v>8.3431541313559325</v>
      </c>
      <c r="Z116" s="13">
        <f t="shared" si="19"/>
        <v>8.3431541313559325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10.4338</v>
      </c>
      <c r="AF116" s="13">
        <f>VLOOKUP(A:A,[1]TDSheet!$A:$AF,32,0)</f>
        <v>10.9572</v>
      </c>
      <c r="AG116" s="13">
        <f>VLOOKUP(A:A,[1]TDSheet!$A:$AG,33,0)</f>
        <v>8.8054000000000006</v>
      </c>
      <c r="AH116" s="13">
        <f>VLOOKUP(A:A,[3]TDSheet!$A:$D,4,0)</f>
        <v>7.1539999999999999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19.818999999999999</v>
      </c>
      <c r="D117" s="8">
        <v>0.30499999999999999</v>
      </c>
      <c r="E117" s="8">
        <v>6.6669999999999998</v>
      </c>
      <c r="F117" s="8">
        <v>9.3330000000000002</v>
      </c>
      <c r="G117" s="19" t="s">
        <v>149</v>
      </c>
      <c r="H117" s="21">
        <v>0</v>
      </c>
      <c r="I117" s="1" t="e">
        <f>VLOOKUP(A:A,[1]TDSheet!$A:$I,9,0)</f>
        <v>#N/A</v>
      </c>
      <c r="J117" s="13">
        <f>VLOOKUP(A:A,[2]TDSheet!$A:$F,6,0)</f>
        <v>7.6369999999999996</v>
      </c>
      <c r="K117" s="13">
        <f t="shared" si="16"/>
        <v>-0.96999999999999975</v>
      </c>
      <c r="L117" s="13">
        <f>VLOOKUP(A:A,[1]TDSheet!$A:$N,14,0)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1.3333999999999999</v>
      </c>
      <c r="X117" s="15"/>
      <c r="Y117" s="16">
        <f t="shared" si="18"/>
        <v>6.9994000299985011</v>
      </c>
      <c r="Z117" s="13">
        <f t="shared" si="19"/>
        <v>6.9994000299985011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0.26</v>
      </c>
      <c r="AF117" s="13">
        <f>VLOOKUP(A:A,[1]TDSheet!$A:$AF,32,0)</f>
        <v>1.147</v>
      </c>
      <c r="AG117" s="13">
        <f>VLOOKUP(A:A,[1]TDSheet!$A:$AG,33,0)</f>
        <v>1.056</v>
      </c>
      <c r="AH117" s="13">
        <v>0</v>
      </c>
      <c r="AI117" s="20" t="s">
        <v>150</v>
      </c>
      <c r="AJ117" s="13">
        <f t="shared" si="20"/>
        <v>0</v>
      </c>
      <c r="AK117" s="13"/>
      <c r="AL117" s="13"/>
      <c r="AM117" s="13"/>
    </row>
    <row r="118" spans="1:39" s="1" customFormat="1" ht="21.95" customHeight="1" outlineLevel="1" x14ac:dyDescent="0.2">
      <c r="A118" s="7" t="s">
        <v>121</v>
      </c>
      <c r="B118" s="7" t="s">
        <v>12</v>
      </c>
      <c r="C118" s="8">
        <v>590</v>
      </c>
      <c r="D118" s="8">
        <v>501</v>
      </c>
      <c r="E118" s="8">
        <v>632</v>
      </c>
      <c r="F118" s="8">
        <v>432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770</v>
      </c>
      <c r="K118" s="13">
        <f t="shared" si="16"/>
        <v>-138</v>
      </c>
      <c r="L118" s="13">
        <f>VLOOKUP(A:A,[1]TDSheet!$A:$N,14,0)</f>
        <v>100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126.4</v>
      </c>
      <c r="X118" s="15">
        <v>150</v>
      </c>
      <c r="Y118" s="16">
        <f t="shared" si="18"/>
        <v>5.3955696202531644</v>
      </c>
      <c r="Z118" s="13">
        <f t="shared" si="19"/>
        <v>3.4177215189873418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139.6</v>
      </c>
      <c r="AF118" s="13">
        <f>VLOOKUP(A:A,[1]TDSheet!$A:$AF,32,0)</f>
        <v>130.4</v>
      </c>
      <c r="AG118" s="13">
        <f>VLOOKUP(A:A,[1]TDSheet!$A:$AG,33,0)</f>
        <v>112.8</v>
      </c>
      <c r="AH118" s="13">
        <f>VLOOKUP(A:A,[3]TDSheet!$A:$D,4,0)</f>
        <v>130</v>
      </c>
      <c r="AI118" s="13" t="str">
        <f>VLOOKUP(A:A,[1]TDSheet!$A:$AI,35,0)</f>
        <v>увел</v>
      </c>
      <c r="AJ118" s="13">
        <f t="shared" si="20"/>
        <v>42.000000000000007</v>
      </c>
      <c r="AK118" s="13"/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47</v>
      </c>
      <c r="D119" s="8">
        <v>1</v>
      </c>
      <c r="E119" s="8">
        <v>28</v>
      </c>
      <c r="F119" s="8">
        <v>14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52</v>
      </c>
      <c r="K119" s="13">
        <f t="shared" si="16"/>
        <v>-24</v>
      </c>
      <c r="L119" s="13">
        <f>VLOOKUP(A:A,[1]TDSheet!$A:$N,14,0)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5.6</v>
      </c>
      <c r="X119" s="15"/>
      <c r="Y119" s="16">
        <f t="shared" si="18"/>
        <v>2.5</v>
      </c>
      <c r="Z119" s="13">
        <f t="shared" si="19"/>
        <v>2.5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7.8</v>
      </c>
      <c r="AF119" s="13">
        <f>VLOOKUP(A:A,[1]TDSheet!$A:$AF,32,0)</f>
        <v>6.2</v>
      </c>
      <c r="AG119" s="13">
        <f>VLOOKUP(A:A,[1]TDSheet!$A:$AG,33,0)</f>
        <v>3</v>
      </c>
      <c r="AH119" s="13">
        <f>VLOOKUP(A:A,[3]TDSheet!$A:$D,4,0)</f>
        <v>5</v>
      </c>
      <c r="AI119" s="13" t="str">
        <f>VLOOKUP(A:A,[1]TDSheet!$A:$AI,35,0)</f>
        <v>увел</v>
      </c>
      <c r="AJ119" s="13">
        <f t="shared" si="20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99.460999999999999</v>
      </c>
      <c r="D120" s="8">
        <v>1371.9179999999999</v>
      </c>
      <c r="E120" s="17">
        <v>1476.144</v>
      </c>
      <c r="F120" s="18">
        <v>-164.12299999999999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1541.1079999999999</v>
      </c>
      <c r="K120" s="13">
        <f t="shared" si="16"/>
        <v>-64.963999999999942</v>
      </c>
      <c r="L120" s="13">
        <f>VLOOKUP(A:A,[1]TDSheet!$A:$N,14,0)</f>
        <v>0</v>
      </c>
      <c r="M120" s="13">
        <f>VLOOKUP(A:A,[1]TDSheet!$A:$X,24,0)</f>
        <v>0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>
        <f t="shared" si="17"/>
        <v>295.22879999999998</v>
      </c>
      <c r="X120" s="15"/>
      <c r="Y120" s="16">
        <f t="shared" si="18"/>
        <v>-0.55591798632111777</v>
      </c>
      <c r="Z120" s="13">
        <f t="shared" si="19"/>
        <v>-0.55591798632111777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178.822</v>
      </c>
      <c r="AF120" s="13">
        <f>VLOOKUP(A:A,[1]TDSheet!$A:$AF,32,0)</f>
        <v>168.971</v>
      </c>
      <c r="AG120" s="13">
        <f>VLOOKUP(A:A,[1]TDSheet!$A:$AG,33,0)</f>
        <v>180.04239999999999</v>
      </c>
      <c r="AH120" s="13">
        <f>VLOOKUP(A:A,[3]TDSheet!$A:$D,4,0)</f>
        <v>361.38299999999998</v>
      </c>
      <c r="AI120" s="13" t="e">
        <f>VLOOKUP(A:A,[1]TDSheet!$A:$AI,35,0)</f>
        <v>#N/A</v>
      </c>
      <c r="AJ120" s="13">
        <f t="shared" si="20"/>
        <v>0</v>
      </c>
      <c r="AK120" s="13"/>
      <c r="AL120" s="13"/>
      <c r="AM120" s="13"/>
    </row>
    <row r="121" spans="1:39" s="1" customFormat="1" ht="11.1" customHeight="1" outlineLevel="1" x14ac:dyDescent="0.2">
      <c r="A121" s="7" t="s">
        <v>124</v>
      </c>
      <c r="B121" s="7" t="s">
        <v>12</v>
      </c>
      <c r="C121" s="8">
        <v>-383</v>
      </c>
      <c r="D121" s="8">
        <v>1549</v>
      </c>
      <c r="E121" s="17">
        <v>1426</v>
      </c>
      <c r="F121" s="18">
        <v>-305</v>
      </c>
      <c r="G121" s="1" t="str">
        <f>VLOOKUP(A:A,[1]TDSheet!$A:$G,7,0)</f>
        <v>ак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1473</v>
      </c>
      <c r="K121" s="13">
        <f t="shared" si="16"/>
        <v>-47</v>
      </c>
      <c r="L121" s="13">
        <f>VLOOKUP(A:A,[1]TDSheet!$A:$N,14,0)</f>
        <v>0</v>
      </c>
      <c r="M121" s="13">
        <f>VLOOKUP(A:A,[1]TDSheet!$A:$X,24,0)</f>
        <v>0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>
        <f t="shared" si="17"/>
        <v>285.2</v>
      </c>
      <c r="X121" s="15"/>
      <c r="Y121" s="16">
        <f t="shared" si="18"/>
        <v>-1.0694249649368865</v>
      </c>
      <c r="Z121" s="13">
        <f t="shared" si="19"/>
        <v>-1.0694249649368865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269.39999999999998</v>
      </c>
      <c r="AF121" s="13">
        <f>VLOOKUP(A:A,[1]TDSheet!$A:$AF,32,0)</f>
        <v>268.8</v>
      </c>
      <c r="AG121" s="13">
        <f>VLOOKUP(A:A,[1]TDSheet!$A:$AG,33,0)</f>
        <v>243.6</v>
      </c>
      <c r="AH121" s="13">
        <f>VLOOKUP(A:A,[3]TDSheet!$A:$D,4,0)</f>
        <v>221</v>
      </c>
      <c r="AI121" s="13" t="e">
        <f>VLOOKUP(A:A,[1]TDSheet!$A:$AI,35,0)</f>
        <v>#N/A</v>
      </c>
      <c r="AJ121" s="13">
        <f t="shared" si="20"/>
        <v>0</v>
      </c>
      <c r="AK121" s="13"/>
      <c r="AL121" s="13"/>
      <c r="AM121" s="13"/>
    </row>
    <row r="122" spans="1:39" s="1" customFormat="1" ht="11.1" customHeight="1" outlineLevel="1" x14ac:dyDescent="0.2">
      <c r="A122" s="7" t="s">
        <v>125</v>
      </c>
      <c r="B122" s="7" t="s">
        <v>8</v>
      </c>
      <c r="C122" s="8">
        <v>143.6</v>
      </c>
      <c r="D122" s="8">
        <v>358.63</v>
      </c>
      <c r="E122" s="17">
        <v>485.82799999999997</v>
      </c>
      <c r="F122" s="17">
        <v>7.7720000000000002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496.90600000000001</v>
      </c>
      <c r="K122" s="13">
        <f t="shared" si="16"/>
        <v>-11.078000000000031</v>
      </c>
      <c r="L122" s="13">
        <f>VLOOKUP(A:A,[1]TDSheet!$A:$N,14,0)</f>
        <v>0</v>
      </c>
      <c r="M122" s="13">
        <f>VLOOKUP(A:A,[1]TDSheet!$A:$X,24,0)</f>
        <v>0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>
        <f t="shared" si="17"/>
        <v>97.165599999999998</v>
      </c>
      <c r="X122" s="15"/>
      <c r="Y122" s="16">
        <f t="shared" si="18"/>
        <v>7.9987155948195665E-2</v>
      </c>
      <c r="Z122" s="13">
        <f t="shared" si="19"/>
        <v>7.9987155948195665E-2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67.509199999999993</v>
      </c>
      <c r="AF122" s="13">
        <f>VLOOKUP(A:A,[1]TDSheet!$A:$AF,32,0)</f>
        <v>64.765999999999991</v>
      </c>
      <c r="AG122" s="13">
        <f>VLOOKUP(A:A,[1]TDSheet!$A:$AG,33,0)</f>
        <v>64.572199999999995</v>
      </c>
      <c r="AH122" s="13">
        <f>VLOOKUP(A:A,[3]TDSheet!$A:$D,4,0)</f>
        <v>119.22499999999999</v>
      </c>
      <c r="AI122" s="13" t="e">
        <f>VLOOKUP(A:A,[1]TDSheet!$A:$AI,35,0)</f>
        <v>#N/A</v>
      </c>
      <c r="AJ122" s="13">
        <f t="shared" si="20"/>
        <v>0</v>
      </c>
      <c r="AK122" s="13"/>
      <c r="AL122" s="13"/>
      <c r="AM122" s="13"/>
    </row>
    <row r="123" spans="1:39" s="1" customFormat="1" ht="11.1" customHeight="1" outlineLevel="1" x14ac:dyDescent="0.2">
      <c r="A123" s="7" t="s">
        <v>126</v>
      </c>
      <c r="B123" s="7" t="s">
        <v>12</v>
      </c>
      <c r="C123" s="8">
        <v>27</v>
      </c>
      <c r="D123" s="8">
        <v>536</v>
      </c>
      <c r="E123" s="17">
        <v>582</v>
      </c>
      <c r="F123" s="18">
        <v>-50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596</v>
      </c>
      <c r="K123" s="13">
        <f t="shared" si="16"/>
        <v>-14</v>
      </c>
      <c r="L123" s="13">
        <f>VLOOKUP(A:A,[1]TDSheet!$A:$N,14,0)</f>
        <v>0</v>
      </c>
      <c r="M123" s="13">
        <f>VLOOKUP(A:A,[1]TDSheet!$A:$X,24,0)</f>
        <v>0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>
        <f t="shared" si="17"/>
        <v>116.4</v>
      </c>
      <c r="X123" s="15"/>
      <c r="Y123" s="16">
        <f t="shared" si="18"/>
        <v>-0.42955326460481097</v>
      </c>
      <c r="Z123" s="13">
        <f t="shared" si="19"/>
        <v>-0.42955326460481097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86.4</v>
      </c>
      <c r="AF123" s="13">
        <f>VLOOKUP(A:A,[1]TDSheet!$A:$AF,32,0)</f>
        <v>78</v>
      </c>
      <c r="AG123" s="13">
        <f>VLOOKUP(A:A,[1]TDSheet!$A:$AG,33,0)</f>
        <v>75.400000000000006</v>
      </c>
      <c r="AH123" s="13">
        <f>VLOOKUP(A:A,[3]TDSheet!$A:$D,4,0)</f>
        <v>116</v>
      </c>
      <c r="AI123" s="13" t="e">
        <f>VLOOKUP(A:A,[1]TDSheet!$A:$AI,35,0)</f>
        <v>#N/A</v>
      </c>
      <c r="AJ123" s="13">
        <f t="shared" si="20"/>
        <v>0</v>
      </c>
      <c r="AK123" s="13"/>
      <c r="AL123" s="13"/>
      <c r="AM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2024-12-27T10:05:10Z</dcterms:modified>
</cp:coreProperties>
</file>