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06F282-CCDD-47E0-865E-2BDF59236C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Y301" i="1" s="1"/>
  <c r="P298" i="1"/>
  <c r="X295" i="1"/>
  <c r="X294" i="1"/>
  <c r="BO293" i="1"/>
  <c r="BM293" i="1"/>
  <c r="Y293" i="1"/>
  <c r="O675" i="1" s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75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92" i="1" l="1"/>
  <c r="BN392" i="1"/>
  <c r="Z392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51" i="1"/>
  <c r="BN551" i="1"/>
  <c r="Z551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675" i="1"/>
  <c r="X667" i="1"/>
  <c r="X668" i="1" s="1"/>
  <c r="Y34" i="1"/>
  <c r="Z48" i="1"/>
  <c r="BN48" i="1"/>
  <c r="Z63" i="1"/>
  <c r="BN63" i="1"/>
  <c r="Z75" i="1"/>
  <c r="BN75" i="1"/>
  <c r="Z85" i="1"/>
  <c r="BN85" i="1"/>
  <c r="Y97" i="1"/>
  <c r="Z99" i="1"/>
  <c r="BN99" i="1"/>
  <c r="Z112" i="1"/>
  <c r="BN112" i="1"/>
  <c r="Z122" i="1"/>
  <c r="BN122" i="1"/>
  <c r="Z132" i="1"/>
  <c r="BN132" i="1"/>
  <c r="Y144" i="1"/>
  <c r="Z148" i="1"/>
  <c r="BN148" i="1"/>
  <c r="Z154" i="1"/>
  <c r="BN154" i="1"/>
  <c r="Z177" i="1"/>
  <c r="BN177" i="1"/>
  <c r="Z197" i="1"/>
  <c r="BN197" i="1"/>
  <c r="Z210" i="1"/>
  <c r="BN210" i="1"/>
  <c r="Z222" i="1"/>
  <c r="BN222" i="1"/>
  <c r="Z232" i="1"/>
  <c r="BN232" i="1"/>
  <c r="Z252" i="1"/>
  <c r="BN252" i="1"/>
  <c r="Z265" i="1"/>
  <c r="BN265" i="1"/>
  <c r="Z282" i="1"/>
  <c r="BN282" i="1"/>
  <c r="Z293" i="1"/>
  <c r="Z294" i="1" s="1"/>
  <c r="BN293" i="1"/>
  <c r="BP293" i="1"/>
  <c r="Y294" i="1"/>
  <c r="Z298" i="1"/>
  <c r="BN298" i="1"/>
  <c r="BP298" i="1"/>
  <c r="Z337" i="1"/>
  <c r="BN337" i="1"/>
  <c r="Z361" i="1"/>
  <c r="BN361" i="1"/>
  <c r="Z375" i="1"/>
  <c r="BN375" i="1"/>
  <c r="BP379" i="1"/>
  <c r="BN379" i="1"/>
  <c r="Z379" i="1"/>
  <c r="BP420" i="1"/>
  <c r="BN420" i="1"/>
  <c r="Z420" i="1"/>
  <c r="Y438" i="1"/>
  <c r="Y437" i="1"/>
  <c r="BP435" i="1"/>
  <c r="BN435" i="1"/>
  <c r="Z435" i="1"/>
  <c r="Z437" i="1" s="1"/>
  <c r="BP484" i="1"/>
  <c r="BN484" i="1"/>
  <c r="Z484" i="1"/>
  <c r="BP492" i="1"/>
  <c r="BN492" i="1"/>
  <c r="Z492" i="1"/>
  <c r="BP504" i="1"/>
  <c r="BN504" i="1"/>
  <c r="Z504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220" i="1"/>
  <c r="BN220" i="1"/>
  <c r="Z220" i="1"/>
  <c r="BP230" i="1"/>
  <c r="BN230" i="1"/>
  <c r="Z230" i="1"/>
  <c r="Y247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9" i="1"/>
  <c r="BN309" i="1"/>
  <c r="Z309" i="1"/>
  <c r="BP359" i="1"/>
  <c r="BN359" i="1"/>
  <c r="Z359" i="1"/>
  <c r="BP369" i="1"/>
  <c r="BN369" i="1"/>
  <c r="Z369" i="1"/>
  <c r="Y388" i="1"/>
  <c r="BP383" i="1"/>
  <c r="BN383" i="1"/>
  <c r="Z383" i="1"/>
  <c r="X666" i="1"/>
  <c r="X669" i="1"/>
  <c r="Z27" i="1"/>
  <c r="BN27" i="1"/>
  <c r="Z32" i="1"/>
  <c r="BN32" i="1"/>
  <c r="C675" i="1"/>
  <c r="Z50" i="1"/>
  <c r="BN50" i="1"/>
  <c r="Z56" i="1"/>
  <c r="BN56" i="1"/>
  <c r="BP56" i="1"/>
  <c r="Z65" i="1"/>
  <c r="BN65" i="1"/>
  <c r="Z69" i="1"/>
  <c r="BN69" i="1"/>
  <c r="Y79" i="1"/>
  <c r="Z77" i="1"/>
  <c r="BN77" i="1"/>
  <c r="Y87" i="1"/>
  <c r="Z83" i="1"/>
  <c r="BN83" i="1"/>
  <c r="Z91" i="1"/>
  <c r="BN91" i="1"/>
  <c r="Z95" i="1"/>
  <c r="BN95" i="1"/>
  <c r="Y103" i="1"/>
  <c r="Z101" i="1"/>
  <c r="BN101" i="1"/>
  <c r="Z108" i="1"/>
  <c r="BN108" i="1"/>
  <c r="Y119" i="1"/>
  <c r="Z114" i="1"/>
  <c r="BN114" i="1"/>
  <c r="Z117" i="1"/>
  <c r="BN117" i="1"/>
  <c r="Z124" i="1"/>
  <c r="BN124" i="1"/>
  <c r="Z130" i="1"/>
  <c r="BN130" i="1"/>
  <c r="BP130" i="1"/>
  <c r="Z138" i="1"/>
  <c r="BN138" i="1"/>
  <c r="Z142" i="1"/>
  <c r="BN142" i="1"/>
  <c r="G675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BP206" i="1"/>
  <c r="BN206" i="1"/>
  <c r="Y224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Y387" i="1"/>
  <c r="BP398" i="1"/>
  <c r="BN398" i="1"/>
  <c r="Z398" i="1"/>
  <c r="BP422" i="1"/>
  <c r="BN422" i="1"/>
  <c r="Z422" i="1"/>
  <c r="BP446" i="1"/>
  <c r="BN446" i="1"/>
  <c r="Z446" i="1"/>
  <c r="BP456" i="1"/>
  <c r="BN456" i="1"/>
  <c r="Z456" i="1"/>
  <c r="BP462" i="1"/>
  <c r="BN462" i="1"/>
  <c r="Z462" i="1"/>
  <c r="BP487" i="1"/>
  <c r="BN487" i="1"/>
  <c r="Z487" i="1"/>
  <c r="BP497" i="1"/>
  <c r="BN497" i="1"/>
  <c r="Z497" i="1"/>
  <c r="BP510" i="1"/>
  <c r="BN510" i="1"/>
  <c r="Z510" i="1"/>
  <c r="BP521" i="1"/>
  <c r="BN521" i="1"/>
  <c r="Z521" i="1"/>
  <c r="BP535" i="1"/>
  <c r="BN535" i="1"/>
  <c r="Z535" i="1"/>
  <c r="BP553" i="1"/>
  <c r="BN553" i="1"/>
  <c r="Z553" i="1"/>
  <c r="BP577" i="1"/>
  <c r="BN577" i="1"/>
  <c r="Z577" i="1"/>
  <c r="Y651" i="1"/>
  <c r="BP649" i="1"/>
  <c r="BN649" i="1"/>
  <c r="Z649" i="1"/>
  <c r="Y212" i="1"/>
  <c r="Y371" i="1"/>
  <c r="BP418" i="1"/>
  <c r="BN418" i="1"/>
  <c r="Z418" i="1"/>
  <c r="BP426" i="1"/>
  <c r="BN426" i="1"/>
  <c r="Z426" i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500" i="1"/>
  <c r="BN500" i="1"/>
  <c r="Z500" i="1"/>
  <c r="BP520" i="1"/>
  <c r="BN520" i="1"/>
  <c r="Z520" i="1"/>
  <c r="Y529" i="1"/>
  <c r="Y528" i="1"/>
  <c r="BP527" i="1"/>
  <c r="BN527" i="1"/>
  <c r="Z527" i="1"/>
  <c r="Z528" i="1" s="1"/>
  <c r="Y538" i="1"/>
  <c r="BP532" i="1"/>
  <c r="BN532" i="1"/>
  <c r="Z532" i="1"/>
  <c r="BP549" i="1"/>
  <c r="BN549" i="1"/>
  <c r="Z549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Y35" i="1"/>
  <c r="Y39" i="1"/>
  <c r="Y43" i="1"/>
  <c r="Y53" i="1"/>
  <c r="Y78" i="1"/>
  <c r="Y88" i="1"/>
  <c r="Y109" i="1"/>
  <c r="Y118" i="1"/>
  <c r="Y13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L675" i="1"/>
  <c r="Y271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BP378" i="1"/>
  <c r="BN378" i="1"/>
  <c r="Z378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75" i="1"/>
  <c r="Y428" i="1"/>
  <c r="BP416" i="1"/>
  <c r="BN416" i="1"/>
  <c r="Z416" i="1"/>
  <c r="BP522" i="1"/>
  <c r="BN522" i="1"/>
  <c r="Z522" i="1"/>
  <c r="J675" i="1"/>
  <c r="H9" i="1"/>
  <c r="A10" i="1"/>
  <c r="Y24" i="1"/>
  <c r="Y59" i="1"/>
  <c r="D675" i="1"/>
  <c r="Y72" i="1"/>
  <c r="Y96" i="1"/>
  <c r="Y102" i="1"/>
  <c r="Y127" i="1"/>
  <c r="Y145" i="1"/>
  <c r="F9" i="1"/>
  <c r="J9" i="1"/>
  <c r="Z22" i="1"/>
  <c r="Z23" i="1" s="1"/>
  <c r="BN22" i="1"/>
  <c r="BP22" i="1"/>
  <c r="Y23" i="1"/>
  <c r="X665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Z82" i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75" i="1"/>
  <c r="Z107" i="1"/>
  <c r="BN107" i="1"/>
  <c r="Y110" i="1"/>
  <c r="Z113" i="1"/>
  <c r="BN113" i="1"/>
  <c r="Z115" i="1"/>
  <c r="BN115" i="1"/>
  <c r="Z116" i="1"/>
  <c r="BN116" i="1"/>
  <c r="F675" i="1"/>
  <c r="Z123" i="1"/>
  <c r="BN123" i="1"/>
  <c r="Z125" i="1"/>
  <c r="BN125" i="1"/>
  <c r="Y128" i="1"/>
  <c r="Z131" i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BN147" i="1"/>
  <c r="BP147" i="1"/>
  <c r="Z153" i="1"/>
  <c r="BN153" i="1"/>
  <c r="BP153" i="1"/>
  <c r="Z155" i="1"/>
  <c r="BN155" i="1"/>
  <c r="Y156" i="1"/>
  <c r="Z159" i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5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75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Y338" i="1"/>
  <c r="BP347" i="1"/>
  <c r="BN347" i="1"/>
  <c r="Z347" i="1"/>
  <c r="Y349" i="1"/>
  <c r="Y352" i="1"/>
  <c r="BP351" i="1"/>
  <c r="BN351" i="1"/>
  <c r="Z351" i="1"/>
  <c r="Z352" i="1" s="1"/>
  <c r="Y353" i="1"/>
  <c r="U675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Z387" i="1" s="1"/>
  <c r="BP391" i="1"/>
  <c r="BN391" i="1"/>
  <c r="Z391" i="1"/>
  <c r="BP399" i="1"/>
  <c r="BN399" i="1"/>
  <c r="Z399" i="1"/>
  <c r="Y401" i="1"/>
  <c r="V675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Y511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AA675" i="1"/>
  <c r="Y295" i="1"/>
  <c r="P675" i="1"/>
  <c r="Y302" i="1"/>
  <c r="Q675" i="1"/>
  <c r="Y311" i="1"/>
  <c r="T675" i="1"/>
  <c r="Y344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Z524" i="1" s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638" i="1" l="1"/>
  <c r="Z511" i="1"/>
  <c r="Z458" i="1"/>
  <c r="Z432" i="1"/>
  <c r="Z411" i="1"/>
  <c r="Z149" i="1"/>
  <c r="Z109" i="1"/>
  <c r="Z311" i="1"/>
  <c r="Z617" i="1"/>
  <c r="Z246" i="1"/>
  <c r="Z237" i="1"/>
  <c r="Z201" i="1"/>
  <c r="Z127" i="1"/>
  <c r="Z87" i="1"/>
  <c r="Z645" i="1"/>
  <c r="Z592" i="1"/>
  <c r="Z466" i="1"/>
  <c r="Z371" i="1"/>
  <c r="Z348" i="1"/>
  <c r="Z258" i="1"/>
  <c r="Z223" i="1"/>
  <c r="Z161" i="1"/>
  <c r="Z156" i="1"/>
  <c r="Z144" i="1"/>
  <c r="Z134" i="1"/>
  <c r="Z118" i="1"/>
  <c r="Z78" i="1"/>
  <c r="Z71" i="1"/>
  <c r="Z53" i="1"/>
  <c r="Z651" i="1"/>
  <c r="Z627" i="1"/>
  <c r="Z501" i="1"/>
  <c r="Z581" i="1"/>
  <c r="Z563" i="1"/>
  <c r="Z453" i="1"/>
  <c r="Y667" i="1"/>
  <c r="Y665" i="1"/>
  <c r="Z427" i="1"/>
  <c r="Z380" i="1"/>
  <c r="Z289" i="1"/>
  <c r="Z538" i="1"/>
  <c r="Z610" i="1"/>
  <c r="Z587" i="1"/>
  <c r="Z364" i="1"/>
  <c r="Z271" i="1"/>
  <c r="Z179" i="1"/>
  <c r="Z96" i="1"/>
  <c r="Z34" i="1"/>
  <c r="Y669" i="1"/>
  <c r="Y666" i="1"/>
  <c r="Y668" i="1" s="1"/>
  <c r="Z400" i="1"/>
  <c r="Z394" i="1"/>
  <c r="Z670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<sst xmlns="http://schemas.openxmlformats.org/spreadsheetml/2006/main" count="3148" uniqueCount="1087">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</sst>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6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1" t="s">
        <v>0</v>
      </c>
      <c r="E1" s="808"/>
      <c r="F1" s="808"/>
      <c r="G1" s="12" t="s">
        <v>1</v>
      </c>
      <c r="H1" s="85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1" t="s">
        <v>8</v>
      </c>
      <c r="B5" s="912"/>
      <c r="C5" s="913"/>
      <c r="D5" s="855"/>
      <c r="E5" s="856"/>
      <c r="F5" s="1150" t="s">
        <v>9</v>
      </c>
      <c r="G5" s="913"/>
      <c r="H5" s="855" t="s">
        <v>1086</v>
      </c>
      <c r="I5" s="1074"/>
      <c r="J5" s="1074"/>
      <c r="K5" s="1074"/>
      <c r="L5" s="1074"/>
      <c r="M5" s="856"/>
      <c r="N5" s="58"/>
      <c r="P5" s="24" t="s">
        <v>10</v>
      </c>
      <c r="Q5" s="1180">
        <v>45656</v>
      </c>
      <c r="R5" s="934"/>
      <c r="T5" s="983" t="s">
        <v>11</v>
      </c>
      <c r="U5" s="798"/>
      <c r="V5" s="985" t="s">
        <v>12</v>
      </c>
      <c r="W5" s="934"/>
      <c r="AB5" s="51"/>
      <c r="AC5" s="51"/>
      <c r="AD5" s="51"/>
      <c r="AE5" s="51"/>
    </row>
    <row r="6" spans="1:32" s="771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4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93" t="s">
        <v>16</v>
      </c>
      <c r="U6" s="798"/>
      <c r="V6" s="1057" t="s">
        <v>17</v>
      </c>
      <c r="W6" s="85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92"/>
      <c r="U7" s="798"/>
      <c r="V7" s="1058"/>
      <c r="W7" s="1059"/>
      <c r="AB7" s="51"/>
      <c r="AC7" s="51"/>
      <c r="AD7" s="51"/>
      <c r="AE7" s="51"/>
    </row>
    <row r="8" spans="1:32" s="771" customFormat="1" ht="25.5" customHeight="1" x14ac:dyDescent="0.2">
      <c r="A8" s="1216" t="s">
        <v>18</v>
      </c>
      <c r="B8" s="782"/>
      <c r="C8" s="78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2">
        <v>0.54166666666666663</v>
      </c>
      <c r="R8" s="823"/>
      <c r="T8" s="792"/>
      <c r="U8" s="798"/>
      <c r="V8" s="1058"/>
      <c r="W8" s="1059"/>
      <c r="AB8" s="51"/>
      <c r="AC8" s="51"/>
      <c r="AD8" s="51"/>
      <c r="AE8" s="51"/>
    </row>
    <row r="9" spans="1:32" s="771" customFormat="1" ht="39.950000000000003" customHeight="1" x14ac:dyDescent="0.2">
      <c r="A9" s="9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37"/>
      <c r="E9" s="785"/>
      <c r="F9" s="9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5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5"/>
      <c r="L9" s="785"/>
      <c r="M9" s="785"/>
      <c r="N9" s="769"/>
      <c r="P9" s="26" t="s">
        <v>21</v>
      </c>
      <c r="Q9" s="931"/>
      <c r="R9" s="932"/>
      <c r="T9" s="792"/>
      <c r="U9" s="798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37"/>
      <c r="E10" s="785"/>
      <c r="F10" s="9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48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4"/>
      <c r="R10" s="995"/>
      <c r="U10" s="24" t="s">
        <v>23</v>
      </c>
      <c r="V10" s="852" t="s">
        <v>24</v>
      </c>
      <c r="W10" s="85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06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52"/>
      <c r="R12" s="823"/>
      <c r="S12" s="23"/>
      <c r="U12" s="24"/>
      <c r="V12" s="808"/>
      <c r="W12" s="792"/>
      <c r="AB12" s="51"/>
      <c r="AC12" s="51"/>
      <c r="AD12" s="51"/>
      <c r="AE12" s="51"/>
    </row>
    <row r="13" spans="1:32" s="771" customFormat="1" ht="23.25" customHeight="1" x14ac:dyDescent="0.2">
      <c r="A13" s="96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6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2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46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4" t="s">
        <v>36</v>
      </c>
      <c r="B17" s="834" t="s">
        <v>37</v>
      </c>
      <c r="C17" s="930" t="s">
        <v>38</v>
      </c>
      <c r="D17" s="834" t="s">
        <v>39</v>
      </c>
      <c r="E17" s="902"/>
      <c r="F17" s="834" t="s">
        <v>40</v>
      </c>
      <c r="G17" s="834" t="s">
        <v>41</v>
      </c>
      <c r="H17" s="834" t="s">
        <v>42</v>
      </c>
      <c r="I17" s="834" t="s">
        <v>43</v>
      </c>
      <c r="J17" s="834" t="s">
        <v>44</v>
      </c>
      <c r="K17" s="834" t="s">
        <v>45</v>
      </c>
      <c r="L17" s="834" t="s">
        <v>46</v>
      </c>
      <c r="M17" s="834" t="s">
        <v>47</v>
      </c>
      <c r="N17" s="834" t="s">
        <v>48</v>
      </c>
      <c r="O17" s="834" t="s">
        <v>49</v>
      </c>
      <c r="P17" s="834" t="s">
        <v>50</v>
      </c>
      <c r="Q17" s="901"/>
      <c r="R17" s="901"/>
      <c r="S17" s="901"/>
      <c r="T17" s="902"/>
      <c r="U17" s="1215" t="s">
        <v>51</v>
      </c>
      <c r="V17" s="913"/>
      <c r="W17" s="834" t="s">
        <v>52</v>
      </c>
      <c r="X17" s="834" t="s">
        <v>53</v>
      </c>
      <c r="Y17" s="1213" t="s">
        <v>54</v>
      </c>
      <c r="Z17" s="1070" t="s">
        <v>55</v>
      </c>
      <c r="AA17" s="1045" t="s">
        <v>56</v>
      </c>
      <c r="AB17" s="1045" t="s">
        <v>57</v>
      </c>
      <c r="AC17" s="1045" t="s">
        <v>58</v>
      </c>
      <c r="AD17" s="1045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903"/>
      <c r="E18" s="905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5"/>
      <c r="X18" s="835"/>
      <c r="Y18" s="1214"/>
      <c r="Z18" s="1071"/>
      <c r="AA18" s="1046"/>
      <c r="AB18" s="1046"/>
      <c r="AC18" s="1046"/>
      <c r="AD18" s="1165"/>
      <c r="AE18" s="1166"/>
      <c r="AF18" s="1167"/>
      <c r="AG18" s="66"/>
      <c r="BD18" s="65"/>
    </row>
    <row r="19" spans="1:68" ht="27.75" hidden="1" customHeight="1" x14ac:dyDescent="0.2">
      <c r="A19" s="870" t="s">
        <v>63</v>
      </c>
      <c r="B19" s="871"/>
      <c r="C19" s="871"/>
      <c r="D19" s="871"/>
      <c r="E19" s="871"/>
      <c r="F19" s="871"/>
      <c r="G19" s="871"/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48"/>
      <c r="AB19" s="48"/>
      <c r="AC19" s="48"/>
    </row>
    <row r="20" spans="1:68" ht="16.5" hidden="1" customHeight="1" x14ac:dyDescent="0.25">
      <c r="A20" s="82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3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4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4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3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4"/>
      <c r="P34" s="781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4"/>
      <c r="P35" s="781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7"/>
      <c r="R37" s="787"/>
      <c r="S37" s="787"/>
      <c r="T37" s="788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3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4"/>
      <c r="P38" s="781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4"/>
      <c r="P39" s="781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7"/>
      <c r="R41" s="787"/>
      <c r="S41" s="787"/>
      <c r="T41" s="788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3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4"/>
      <c r="P42" s="781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4"/>
      <c r="P43" s="781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870" t="s">
        <v>111</v>
      </c>
      <c r="B44" s="871"/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N44" s="871"/>
      <c r="O44" s="871"/>
      <c r="P44" s="871"/>
      <c r="Q44" s="871"/>
      <c r="R44" s="871"/>
      <c r="S44" s="871"/>
      <c r="T44" s="871"/>
      <c r="U44" s="871"/>
      <c r="V44" s="871"/>
      <c r="W44" s="871"/>
      <c r="X44" s="871"/>
      <c r="Y44" s="871"/>
      <c r="Z44" s="871"/>
      <c r="AA44" s="48"/>
      <c r="AB44" s="48"/>
      <c r="AC44" s="48"/>
    </row>
    <row r="45" spans="1:68" ht="16.5" hidden="1" customHeight="1" x14ac:dyDescent="0.25">
      <c r="A45" s="82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2"/>
      <c r="AB45" s="772"/>
      <c r="AC45" s="77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3"/>
      <c r="AB46" s="773"/>
      <c r="AC46" s="77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89">
        <v>4607091385670</v>
      </c>
      <c r="E47" s="790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7"/>
      <c r="R47" s="787"/>
      <c r="S47" s="787"/>
      <c r="T47" s="788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9">
        <v>4607091385687</v>
      </c>
      <c r="E50" s="790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93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4"/>
      <c r="P53" s="781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hidden="1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4"/>
      <c r="P54" s="781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7"/>
      <c r="R56" s="787"/>
      <c r="S56" s="787"/>
      <c r="T56" s="788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3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4"/>
      <c r="P58" s="781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4"/>
      <c r="P59" s="781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82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2"/>
      <c r="AB60" s="772"/>
      <c r="AC60" s="77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7"/>
      <c r="R62" s="787"/>
      <c r="S62" s="787"/>
      <c r="T62" s="788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250</v>
      </c>
      <c r="Y64" s="778">
        <f t="shared" si="11"/>
        <v>259.20000000000005</v>
      </c>
      <c r="Z64" s="36">
        <f>IFERROR(IF(Y64=0,"",ROUNDUP(Y64/H64,0)*0.02039),"")</f>
        <v>0.48935999999999996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261.11111111111109</v>
      </c>
      <c r="BN64" s="64">
        <f t="shared" si="13"/>
        <v>270.72000000000003</v>
      </c>
      <c r="BO64" s="64">
        <f t="shared" si="14"/>
        <v>0.48225308641975301</v>
      </c>
      <c r="BP64" s="64">
        <f t="shared" si="15"/>
        <v>0.5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9">
        <v>4607091382952</v>
      </c>
      <c r="E68" s="790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9">
        <v>4680115881419</v>
      </c>
      <c r="E70" s="790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145</v>
      </c>
      <c r="M70" s="33" t="s">
        <v>117</v>
      </c>
      <c r="N70" s="33"/>
      <c r="O70" s="32">
        <v>50</v>
      </c>
      <c r="P70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93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4"/>
      <c r="P71" s="781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23.148148148148145</v>
      </c>
      <c r="Y71" s="779">
        <f>IFERROR(Y62/H62,"0")+IFERROR(Y63/H63,"0")+IFERROR(Y64/H64,"0")+IFERROR(Y65/H65,"0")+IFERROR(Y66/H66,"0")+IFERROR(Y67/H67,"0")+IFERROR(Y68/H68,"0")+IFERROR(Y69/H69,"0")+IFERROR(Y70/H70,"0")</f>
        <v>24.000000000000004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0.48935999999999996</v>
      </c>
      <c r="AA71" s="780"/>
      <c r="AB71" s="780"/>
      <c r="AC71" s="780"/>
    </row>
    <row r="72" spans="1:68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4"/>
      <c r="P72" s="781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250</v>
      </c>
      <c r="Y72" s="779">
        <f>IFERROR(SUM(Y62:Y70),"0")</f>
        <v>259.20000000000005</v>
      </c>
      <c r="Z72" s="37"/>
      <c r="AA72" s="780"/>
      <c r="AB72" s="780"/>
      <c r="AC72" s="78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73"/>
      <c r="AB73" s="773"/>
      <c r="AC73" s="77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89">
        <v>4680115881440</v>
      </c>
      <c r="E74" s="790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7"/>
      <c r="R74" s="787"/>
      <c r="S74" s="787"/>
      <c r="T74" s="788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9">
        <v>4680115882751</v>
      </c>
      <c r="E75" s="790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9">
        <v>4680115885950</v>
      </c>
      <c r="E76" s="790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9">
        <v>4680115881433</v>
      </c>
      <c r="E77" s="790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145</v>
      </c>
      <c r="M77" s="33" t="s">
        <v>117</v>
      </c>
      <c r="N77" s="33"/>
      <c r="O77" s="32">
        <v>50</v>
      </c>
      <c r="P77" s="10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93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4"/>
      <c r="P78" s="781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hidden="1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4"/>
      <c r="P79" s="781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9">
        <v>4680115885066</v>
      </c>
      <c r="E81" s="790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7"/>
      <c r="R81" s="787"/>
      <c r="S81" s="787"/>
      <c r="T81" s="788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9">
        <v>4680115885042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9">
        <v>4680115885080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9">
        <v>4680115885073</v>
      </c>
      <c r="E84" s="790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89">
        <v>4680115885059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89">
        <v>4680115885097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93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4"/>
      <c r="P87" s="781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4"/>
      <c r="P88" s="781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9">
        <v>4680115881891</v>
      </c>
      <c r="E90" s="790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7"/>
      <c r="R90" s="787"/>
      <c r="S90" s="787"/>
      <c r="T90" s="788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89">
        <v>4680115885769</v>
      </c>
      <c r="E91" s="790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89">
        <v>4680115884410</v>
      </c>
      <c r="E92" s="790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9">
        <v>4680115884311</v>
      </c>
      <c r="E93" s="790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9">
        <v>4680115885929</v>
      </c>
      <c r="E94" s="790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9">
        <v>4680115884403</v>
      </c>
      <c r="E95" s="790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93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4"/>
      <c r="P96" s="781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4"/>
      <c r="P97" s="781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9">
        <v>4680115881532</v>
      </c>
      <c r="E99" s="790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7"/>
      <c r="R99" s="787"/>
      <c r="S99" s="787"/>
      <c r="T99" s="788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89">
        <v>4680115881532</v>
      </c>
      <c r="E100" s="790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9">
        <v>4680115881464</v>
      </c>
      <c r="E101" s="790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3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4"/>
      <c r="P102" s="781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4"/>
      <c r="P103" s="781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hidden="1" customHeight="1" x14ac:dyDescent="0.25">
      <c r="A104" s="824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3"/>
      <c r="AB105" s="773"/>
      <c r="AC105" s="77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89">
        <v>4680115881327</v>
      </c>
      <c r="E106" s="790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7"/>
      <c r="R106" s="787"/>
      <c r="S106" s="787"/>
      <c r="T106" s="788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9">
        <v>4680115881518</v>
      </c>
      <c r="E107" s="790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89">
        <v>4680115881303</v>
      </c>
      <c r="E108" s="790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93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4"/>
      <c r="P109" s="781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hidden="1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4"/>
      <c r="P110" s="781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73"/>
      <c r="AB111" s="773"/>
      <c r="AC111" s="773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789">
        <v>4607091386967</v>
      </c>
      <c r="E112" s="790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7"/>
      <c r="R112" s="787"/>
      <c r="S112" s="787"/>
      <c r="T112" s="788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7"/>
      <c r="R113" s="787"/>
      <c r="S113" s="787"/>
      <c r="T113" s="788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89">
        <v>4607091385731</v>
      </c>
      <c r="E114" s="790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9">
        <v>4680115880894</v>
      </c>
      <c r="E115" s="790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4301051687</v>
      </c>
      <c r="D116" s="789">
        <v>4680115880214</v>
      </c>
      <c r="E116" s="790"/>
      <c r="F116" s="776">
        <v>0.45</v>
      </c>
      <c r="G116" s="32">
        <v>4</v>
      </c>
      <c r="H116" s="776">
        <v>1.8</v>
      </c>
      <c r="I116" s="77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96" t="s">
        <v>238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239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793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4"/>
      <c r="P118" s="781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hidden="1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4"/>
      <c r="P119" s="781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0</v>
      </c>
      <c r="Y119" s="779">
        <f>IFERROR(SUM(Y112:Y117),"0")</f>
        <v>0</v>
      </c>
      <c r="Z119" s="37"/>
      <c r="AA119" s="780"/>
      <c r="AB119" s="780"/>
      <c r="AC119" s="780"/>
    </row>
    <row r="120" spans="1:68" ht="16.5" hidden="1" customHeight="1" x14ac:dyDescent="0.25">
      <c r="A120" s="824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3"/>
      <c r="AB121" s="773"/>
      <c r="AC121" s="77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89">
        <v>4680115882133</v>
      </c>
      <c r="E122" s="790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7"/>
      <c r="R122" s="787"/>
      <c r="S122" s="787"/>
      <c r="T122" s="788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7"/>
      <c r="R123" s="787"/>
      <c r="S123" s="787"/>
      <c r="T123" s="788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9">
        <v>4680115880269</v>
      </c>
      <c r="E124" s="790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89">
        <v>4680115880429</v>
      </c>
      <c r="E125" s="790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9">
        <v>4680115881457</v>
      </c>
      <c r="E126" s="790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793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4"/>
      <c r="P127" s="781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hidden="1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4"/>
      <c r="P128" s="781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73"/>
      <c r="AB129" s="773"/>
      <c r="AC129" s="77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89">
        <v>4680115881488</v>
      </c>
      <c r="E130" s="790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7"/>
      <c r="R130" s="787"/>
      <c r="S130" s="787"/>
      <c r="T130" s="788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9">
        <v>4680115882775</v>
      </c>
      <c r="E131" s="790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7"/>
      <c r="R131" s="787"/>
      <c r="S131" s="787"/>
      <c r="T131" s="788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89">
        <v>4680115880658</v>
      </c>
      <c r="E133" s="790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93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4"/>
      <c r="P134" s="781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hidden="1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4"/>
      <c r="P135" s="781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73"/>
      <c r="AB136" s="773"/>
      <c r="AC136" s="77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89">
        <v>4607091385168</v>
      </c>
      <c r="E137" s="790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7"/>
      <c r="R137" s="787"/>
      <c r="S137" s="787"/>
      <c r="T137" s="788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89">
        <v>4607091385168</v>
      </c>
      <c r="E138" s="790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7"/>
      <c r="R138" s="787"/>
      <c r="S138" s="787"/>
      <c r="T138" s="788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9">
        <v>4680115884540</v>
      </c>
      <c r="E139" s="790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7"/>
      <c r="R139" s="787"/>
      <c r="S139" s="787"/>
      <c r="T139" s="788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9">
        <v>4607091383256</v>
      </c>
      <c r="E140" s="790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89">
        <v>4607091385748</v>
      </c>
      <c r="E141" s="790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9">
        <v>4680115884533</v>
      </c>
      <c r="E142" s="790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9">
        <v>4680115882645</v>
      </c>
      <c r="E143" s="790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793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4"/>
      <c r="P144" s="781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hidden="1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4"/>
      <c r="P145" s="781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0</v>
      </c>
      <c r="Y145" s="779">
        <f>IFERROR(SUM(Y137:Y143),"0")</f>
        <v>0</v>
      </c>
      <c r="Z145" s="37"/>
      <c r="AA145" s="780"/>
      <c r="AB145" s="780"/>
      <c r="AC145" s="78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9">
        <v>4680115882652</v>
      </c>
      <c r="E147" s="790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7"/>
      <c r="R147" s="787"/>
      <c r="S147" s="787"/>
      <c r="T147" s="788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9">
        <v>4680115880238</v>
      </c>
      <c r="E148" s="790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7"/>
      <c r="R148" s="787"/>
      <c r="S148" s="787"/>
      <c r="T148" s="788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93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4"/>
      <c r="P149" s="781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4"/>
      <c r="P150" s="781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824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9">
        <v>4680115885561</v>
      </c>
      <c r="E153" s="790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979" t="s">
        <v>288</v>
      </c>
      <c r="Q153" s="787"/>
      <c r="R153" s="787"/>
      <c r="S153" s="787"/>
      <c r="T153" s="788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7"/>
      <c r="R154" s="787"/>
      <c r="S154" s="787"/>
      <c r="T154" s="788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7"/>
      <c r="R155" s="787"/>
      <c r="S155" s="787"/>
      <c r="T155" s="788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3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4"/>
      <c r="P156" s="781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4"/>
      <c r="P157" s="781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7"/>
      <c r="R159" s="787"/>
      <c r="S159" s="787"/>
      <c r="T159" s="788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7"/>
      <c r="R160" s="787"/>
      <c r="S160" s="787"/>
      <c r="T160" s="788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3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4"/>
      <c r="P161" s="781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4"/>
      <c r="P162" s="781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7"/>
      <c r="R164" s="787"/>
      <c r="S164" s="787"/>
      <c r="T164" s="788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7"/>
      <c r="R165" s="787"/>
      <c r="S165" s="787"/>
      <c r="T165" s="788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3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4"/>
      <c r="P166" s="781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4"/>
      <c r="P167" s="781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2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7"/>
      <c r="R170" s="787"/>
      <c r="S170" s="787"/>
      <c r="T170" s="788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3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4"/>
      <c r="P171" s="781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4"/>
      <c r="P172" s="781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7"/>
      <c r="R174" s="787"/>
      <c r="S174" s="787"/>
      <c r="T174" s="788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7"/>
      <c r="R175" s="787"/>
      <c r="S175" s="787"/>
      <c r="T175" s="788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3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4"/>
      <c r="P179" s="781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4"/>
      <c r="P180" s="781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7"/>
      <c r="R182" s="787"/>
      <c r="S182" s="787"/>
      <c r="T182" s="788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7"/>
      <c r="R183" s="787"/>
      <c r="S183" s="787"/>
      <c r="T183" s="788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3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4"/>
      <c r="P184" s="781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4"/>
      <c r="P185" s="781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0" t="s">
        <v>323</v>
      </c>
      <c r="B186" s="871"/>
      <c r="C186" s="871"/>
      <c r="D186" s="871"/>
      <c r="E186" s="871"/>
      <c r="F186" s="871"/>
      <c r="G186" s="871"/>
      <c r="H186" s="871"/>
      <c r="I186" s="871"/>
      <c r="J186" s="871"/>
      <c r="K186" s="871"/>
      <c r="L186" s="871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871"/>
      <c r="X186" s="871"/>
      <c r="Y186" s="871"/>
      <c r="Z186" s="871"/>
      <c r="AA186" s="48"/>
      <c r="AB186" s="48"/>
      <c r="AC186" s="48"/>
    </row>
    <row r="187" spans="1:68" ht="16.5" hidden="1" customHeight="1" x14ac:dyDescent="0.25">
      <c r="A187" s="824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7"/>
      <c r="R189" s="787"/>
      <c r="S189" s="787"/>
      <c r="T189" s="788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3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4"/>
      <c r="P190" s="781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4"/>
      <c r="P191" s="781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7"/>
      <c r="R193" s="787"/>
      <c r="S193" s="787"/>
      <c r="T193" s="788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7"/>
      <c r="R194" s="787"/>
      <c r="S194" s="787"/>
      <c r="T194" s="788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7"/>
      <c r="R195" s="787"/>
      <c r="S195" s="787"/>
      <c r="T195" s="788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93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4"/>
      <c r="P201" s="781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4"/>
      <c r="P202" s="781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24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7"/>
      <c r="R205" s="787"/>
      <c r="S205" s="787"/>
      <c r="T205" s="788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7"/>
      <c r="R206" s="787"/>
      <c r="S206" s="787"/>
      <c r="T206" s="788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3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4"/>
      <c r="P207" s="781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4"/>
      <c r="P208" s="781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7"/>
      <c r="R210" s="787"/>
      <c r="S210" s="787"/>
      <c r="T210" s="788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7"/>
      <c r="R211" s="787"/>
      <c r="S211" s="787"/>
      <c r="T211" s="788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3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4"/>
      <c r="P212" s="781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4"/>
      <c r="P213" s="781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7"/>
      <c r="R215" s="787"/>
      <c r="S215" s="787"/>
      <c r="T215" s="788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7"/>
      <c r="R216" s="787"/>
      <c r="S216" s="787"/>
      <c r="T216" s="788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7"/>
      <c r="R217" s="787"/>
      <c r="S217" s="787"/>
      <c r="T217" s="788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93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4"/>
      <c r="P223" s="781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4"/>
      <c r="P224" s="781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7"/>
      <c r="R226" s="787"/>
      <c r="S226" s="787"/>
      <c r="T226" s="788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7"/>
      <c r="R227" s="787"/>
      <c r="S227" s="787"/>
      <c r="T227" s="788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7"/>
      <c r="R228" s="787"/>
      <c r="S228" s="787"/>
      <c r="T228" s="788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93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4"/>
      <c r="P237" s="781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4"/>
      <c r="P238" s="781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7"/>
      <c r="R240" s="787"/>
      <c r="S240" s="787"/>
      <c r="T240" s="788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7"/>
      <c r="R241" s="787"/>
      <c r="S241" s="787"/>
      <c r="T241" s="788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54" t="s">
        <v>415</v>
      </c>
      <c r="Q242" s="787"/>
      <c r="R242" s="787"/>
      <c r="S242" s="787"/>
      <c r="T242" s="788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3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4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4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24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7"/>
      <c r="R250" s="787"/>
      <c r="S250" s="787"/>
      <c r="T250" s="788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7"/>
      <c r="R251" s="787"/>
      <c r="S251" s="787"/>
      <c r="T251" s="788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3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4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4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24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7"/>
      <c r="R262" s="787"/>
      <c r="S262" s="787"/>
      <c r="T262" s="788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7"/>
      <c r="R263" s="787"/>
      <c r="S263" s="787"/>
      <c r="T263" s="788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3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4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4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7"/>
      <c r="R274" s="787"/>
      <c r="S274" s="787"/>
      <c r="T274" s="788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3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4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4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24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9">
        <v>4607091387452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4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7"/>
      <c r="R279" s="787"/>
      <c r="S279" s="787"/>
      <c r="T279" s="788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9">
        <v>4680115885837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7"/>
      <c r="R280" s="787"/>
      <c r="S280" s="787"/>
      <c r="T280" s="788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8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9">
        <v>4607091385984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9">
        <v>4680115885851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9">
        <v>4607091387469</v>
      </c>
      <c r="E285" s="790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9">
        <v>4680115885844</v>
      </c>
      <c r="E286" s="790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9">
        <v>4680115885820</v>
      </c>
      <c r="E288" s="790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3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4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4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24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7"/>
      <c r="R293" s="787"/>
      <c r="S293" s="787"/>
      <c r="T293" s="788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3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4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4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24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7"/>
      <c r="R298" s="787"/>
      <c r="S298" s="787"/>
      <c r="T298" s="788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7"/>
      <c r="R299" s="787"/>
      <c r="S299" s="787"/>
      <c r="T299" s="788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3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4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4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24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7"/>
      <c r="R305" s="787"/>
      <c r="S305" s="787"/>
      <c r="T305" s="788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7"/>
      <c r="R306" s="787"/>
      <c r="S306" s="787"/>
      <c r="T306" s="788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128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93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4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4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24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7"/>
      <c r="R315" s="787"/>
      <c r="S315" s="787"/>
      <c r="T315" s="788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3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4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4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7"/>
      <c r="R319" s="787"/>
      <c r="S319" s="787"/>
      <c r="T319" s="788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3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4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4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7"/>
      <c r="R323" s="787"/>
      <c r="S323" s="787"/>
      <c r="T323" s="788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3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4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4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24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7"/>
      <c r="R328" s="787"/>
      <c r="S328" s="787"/>
      <c r="T328" s="788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3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4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4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7"/>
      <c r="R332" s="787"/>
      <c r="S332" s="787"/>
      <c r="T332" s="788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3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4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4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7"/>
      <c r="R336" s="787"/>
      <c r="S336" s="787"/>
      <c r="T336" s="788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7"/>
      <c r="R337" s="787"/>
      <c r="S337" s="787"/>
      <c r="T337" s="788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3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4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4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24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7"/>
      <c r="R342" s="787"/>
      <c r="S342" s="787"/>
      <c r="T342" s="788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3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4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4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7"/>
      <c r="R346" s="787"/>
      <c r="S346" s="787"/>
      <c r="T346" s="788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7"/>
      <c r="R347" s="787"/>
      <c r="S347" s="787"/>
      <c r="T347" s="788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3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4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4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7"/>
      <c r="R351" s="787"/>
      <c r="S351" s="787"/>
      <c r="T351" s="788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3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4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4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24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9">
        <v>4607091386011</v>
      </c>
      <c r="E362" s="790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7"/>
      <c r="R363" s="787"/>
      <c r="S363" s="787"/>
      <c r="T363" s="788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793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4"/>
      <c r="P364" s="781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4"/>
      <c r="P365" s="781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73"/>
      <c r="AB366" s="773"/>
      <c r="AC366" s="77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89">
        <v>4607091387193</v>
      </c>
      <c r="E367" s="790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9">
        <v>4607091387230</v>
      </c>
      <c r="E368" s="790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9">
        <v>4607091387292</v>
      </c>
      <c r="E369" s="790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9">
        <v>4607091387285</v>
      </c>
      <c r="E370" s="790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7"/>
      <c r="R370" s="787"/>
      <c r="S370" s="787"/>
      <c r="T370" s="788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93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4"/>
      <c r="P371" s="781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4"/>
      <c r="P372" s="781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9">
        <v>4607091387766</v>
      </c>
      <c r="E374" s="790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9">
        <v>4607091387957</v>
      </c>
      <c r="E375" s="790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9">
        <v>4607091387964</v>
      </c>
      <c r="E376" s="790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9">
        <v>4680115884588</v>
      </c>
      <c r="E377" s="790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9">
        <v>4607091387537</v>
      </c>
      <c r="E378" s="790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89">
        <v>4607091387513</v>
      </c>
      <c r="E379" s="790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7"/>
      <c r="R379" s="787"/>
      <c r="S379" s="787"/>
      <c r="T379" s="788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793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4"/>
      <c r="P380" s="781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4"/>
      <c r="P381" s="781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73"/>
      <c r="AB382" s="773"/>
      <c r="AC382" s="77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89">
        <v>4607091380880</v>
      </c>
      <c r="E383" s="790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89">
        <v>4607091384482</v>
      </c>
      <c r="E384" s="790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89">
        <v>4607091380897</v>
      </c>
      <c r="E385" s="790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1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7"/>
      <c r="R385" s="787"/>
      <c r="S385" s="787"/>
      <c r="T385" s="788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2" t="s">
        <v>622</v>
      </c>
      <c r="Q386" s="787"/>
      <c r="R386" s="787"/>
      <c r="S386" s="787"/>
      <c r="T386" s="788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93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4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hidden="1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4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9">
        <v>4607091388374</v>
      </c>
      <c r="E390" s="790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962" t="s">
        <v>626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9">
        <v>4607091388381</v>
      </c>
      <c r="E391" s="790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1" t="s">
        <v>630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89">
        <v>4607091383102</v>
      </c>
      <c r="E392" s="790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7"/>
      <c r="R392" s="787"/>
      <c r="S392" s="787"/>
      <c r="T392" s="788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89">
        <v>4607091388404</v>
      </c>
      <c r="E393" s="790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7"/>
      <c r="R393" s="787"/>
      <c r="S393" s="787"/>
      <c r="T393" s="788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93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4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hidden="1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4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9">
        <v>4680115881808</v>
      </c>
      <c r="E397" s="790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9">
        <v>4680115881822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7"/>
      <c r="R398" s="787"/>
      <c r="S398" s="787"/>
      <c r="T398" s="788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9">
        <v>4680115880016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7"/>
      <c r="R399" s="787"/>
      <c r="S399" s="787"/>
      <c r="T399" s="788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93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4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4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824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72"/>
      <c r="AB402" s="772"/>
      <c r="AC402" s="77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3"/>
      <c r="AB403" s="773"/>
      <c r="AC403" s="77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89">
        <v>4607091383836</v>
      </c>
      <c r="E404" s="790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7"/>
      <c r="R404" s="787"/>
      <c r="S404" s="787"/>
      <c r="T404" s="788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3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4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4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3"/>
      <c r="AB407" s="773"/>
      <c r="AC407" s="77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89">
        <v>4607091387919</v>
      </c>
      <c r="E408" s="790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9">
        <v>4680115883604</v>
      </c>
      <c r="E409" s="790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0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7"/>
      <c r="R409" s="787"/>
      <c r="S409" s="787"/>
      <c r="T409" s="788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9">
        <v>4680115883567</v>
      </c>
      <c r="E410" s="790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1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7"/>
      <c r="R410" s="787"/>
      <c r="S410" s="787"/>
      <c r="T410" s="788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93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4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4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hidden="1" customHeight="1" x14ac:dyDescent="0.2">
      <c r="A413" s="870" t="s">
        <v>658</v>
      </c>
      <c r="B413" s="871"/>
      <c r="C413" s="871"/>
      <c r="D413" s="871"/>
      <c r="E413" s="871"/>
      <c r="F413" s="871"/>
      <c r="G413" s="871"/>
      <c r="H413" s="871"/>
      <c r="I413" s="871"/>
      <c r="J413" s="871"/>
      <c r="K413" s="871"/>
      <c r="L413" s="871"/>
      <c r="M413" s="871"/>
      <c r="N413" s="871"/>
      <c r="O413" s="871"/>
      <c r="P413" s="871"/>
      <c r="Q413" s="871"/>
      <c r="R413" s="871"/>
      <c r="S413" s="871"/>
      <c r="T413" s="871"/>
      <c r="U413" s="871"/>
      <c r="V413" s="871"/>
      <c r="W413" s="871"/>
      <c r="X413" s="871"/>
      <c r="Y413" s="871"/>
      <c r="Z413" s="871"/>
      <c r="AA413" s="48"/>
      <c r="AB413" s="48"/>
      <c r="AC413" s="48"/>
    </row>
    <row r="414" spans="1:68" ht="16.5" hidden="1" customHeight="1" x14ac:dyDescent="0.25">
      <c r="A414" s="824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72"/>
      <c r="AB414" s="772"/>
      <c r="AC414" s="77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9">
        <v>4680115884847</v>
      </c>
      <c r="E416" s="790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89">
        <v>4680115884854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89">
        <v>4680115884830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671</v>
      </c>
      <c r="B421" s="54" t="s">
        <v>672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669</v>
      </c>
      <c r="B422" s="54" t="s">
        <v>674</v>
      </c>
      <c r="C422" s="31">
        <v>4301011867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9">
        <v>4680115882638</v>
      </c>
      <c r="E423" s="790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9">
        <v>4680115884922</v>
      </c>
      <c r="E424" s="790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9">
        <v>4680115884878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7"/>
      <c r="R425" s="787"/>
      <c r="S425" s="787"/>
      <c r="T425" s="788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9">
        <v>4680115884861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7"/>
      <c r="R426" s="787"/>
      <c r="S426" s="787"/>
      <c r="T426" s="788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idden="1" x14ac:dyDescent="0.2">
      <c r="A427" s="793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4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80"/>
      <c r="AB427" s="780"/>
      <c r="AC427" s="780"/>
    </row>
    <row r="428" spans="1:68" hidden="1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4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0</v>
      </c>
      <c r="Y428" s="779">
        <f>IFERROR(SUM(Y416:Y426),"0")</f>
        <v>0</v>
      </c>
      <c r="Z428" s="37"/>
      <c r="AA428" s="780"/>
      <c r="AB428" s="780"/>
      <c r="AC428" s="78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73"/>
      <c r="AB429" s="773"/>
      <c r="AC429" s="77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89">
        <v>4607091383980</v>
      </c>
      <c r="E430" s="790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7"/>
      <c r="R430" s="787"/>
      <c r="S430" s="787"/>
      <c r="T430" s="788"/>
      <c r="U430" s="34"/>
      <c r="V430" s="34"/>
      <c r="W430" s="35" t="s">
        <v>69</v>
      </c>
      <c r="X430" s="777">
        <v>0</v>
      </c>
      <c r="Y430" s="77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9">
        <v>4607091384178</v>
      </c>
      <c r="E431" s="790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7"/>
      <c r="R431" s="787"/>
      <c r="S431" s="787"/>
      <c r="T431" s="788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93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4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0</v>
      </c>
      <c r="Y432" s="779">
        <f>IFERROR(Y430/H430,"0")+IFERROR(Y431/H431,"0")</f>
        <v>0</v>
      </c>
      <c r="Z432" s="779">
        <f>IFERROR(IF(Z430="",0,Z430),"0")+IFERROR(IF(Z431="",0,Z431),"0")</f>
        <v>0</v>
      </c>
      <c r="AA432" s="780"/>
      <c r="AB432" s="780"/>
      <c r="AC432" s="780"/>
    </row>
    <row r="433" spans="1:68" hidden="1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4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0</v>
      </c>
      <c r="Y433" s="779">
        <f>IFERROR(SUM(Y430:Y431),"0")</f>
        <v>0</v>
      </c>
      <c r="Z433" s="37"/>
      <c r="AA433" s="780"/>
      <c r="AB433" s="780"/>
      <c r="AC433" s="78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9">
        <v>4607091383928</v>
      </c>
      <c r="E435" s="790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5" t="s">
        <v>693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89">
        <v>4607091384260</v>
      </c>
      <c r="E436" s="790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8" t="s">
        <v>697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93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4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4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73"/>
      <c r="AB439" s="773"/>
      <c r="AC439" s="77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89">
        <v>4607091384673</v>
      </c>
      <c r="E440" s="790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7" t="s">
        <v>701</v>
      </c>
      <c r="Q440" s="787"/>
      <c r="R440" s="787"/>
      <c r="S440" s="787"/>
      <c r="T440" s="788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93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4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4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hidden="1" customHeight="1" x14ac:dyDescent="0.25">
      <c r="A443" s="824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9">
        <v>4680115881907</v>
      </c>
      <c r="E445" s="790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7"/>
      <c r="R445" s="787"/>
      <c r="S445" s="787"/>
      <c r="T445" s="788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7"/>
      <c r="R446" s="787"/>
      <c r="S446" s="787"/>
      <c r="T446" s="788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9">
        <v>4680115883925</v>
      </c>
      <c r="E447" s="790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7"/>
      <c r="R447" s="787"/>
      <c r="S447" s="787"/>
      <c r="T447" s="788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9">
        <v>4680115884892</v>
      </c>
      <c r="E449" s="790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9">
        <v>4680115884885</v>
      </c>
      <c r="E451" s="790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9">
        <v>4680115884908</v>
      </c>
      <c r="E452" s="790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793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4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4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9">
        <v>4607091384802</v>
      </c>
      <c r="E456" s="790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7"/>
      <c r="R456" s="787"/>
      <c r="S456" s="787"/>
      <c r="T456" s="788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9">
        <v>4607091384826</v>
      </c>
      <c r="E457" s="790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7"/>
      <c r="R457" s="787"/>
      <c r="S457" s="787"/>
      <c r="T457" s="788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93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4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4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73"/>
      <c r="AB460" s="773"/>
      <c r="AC460" s="77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89">
        <v>4607091384246</v>
      </c>
      <c r="E461" s="790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6" t="s">
        <v>729</v>
      </c>
      <c r="Q461" s="787"/>
      <c r="R461" s="787"/>
      <c r="S461" s="787"/>
      <c r="T461" s="788"/>
      <c r="U461" s="34"/>
      <c r="V461" s="34"/>
      <c r="W461" s="35" t="s">
        <v>69</v>
      </c>
      <c r="X461" s="777">
        <v>0</v>
      </c>
      <c r="Y461" s="77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9">
        <v>4680115881976</v>
      </c>
      <c r="E462" s="790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3" t="s">
        <v>733</v>
      </c>
      <c r="Q462" s="787"/>
      <c r="R462" s="787"/>
      <c r="S462" s="787"/>
      <c r="T462" s="788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9">
        <v>4607091384253</v>
      </c>
      <c r="E463" s="790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7"/>
      <c r="R463" s="787"/>
      <c r="S463" s="787"/>
      <c r="T463" s="788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9">
        <v>4680115881969</v>
      </c>
      <c r="E465" s="790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93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4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hidden="1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4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0</v>
      </c>
      <c r="Y467" s="779">
        <f>IFERROR(SUM(Y461:Y465),"0")</f>
        <v>0</v>
      </c>
      <c r="Z467" s="37"/>
      <c r="AA467" s="780"/>
      <c r="AB467" s="780"/>
      <c r="AC467" s="78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9">
        <v>4607091389357</v>
      </c>
      <c r="E469" s="790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53" t="s">
        <v>745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93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4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4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870" t="s">
        <v>747</v>
      </c>
      <c r="B472" s="871"/>
      <c r="C472" s="871"/>
      <c r="D472" s="871"/>
      <c r="E472" s="871"/>
      <c r="F472" s="871"/>
      <c r="G472" s="871"/>
      <c r="H472" s="871"/>
      <c r="I472" s="871"/>
      <c r="J472" s="871"/>
      <c r="K472" s="871"/>
      <c r="L472" s="871"/>
      <c r="M472" s="871"/>
      <c r="N472" s="871"/>
      <c r="O472" s="871"/>
      <c r="P472" s="871"/>
      <c r="Q472" s="871"/>
      <c r="R472" s="871"/>
      <c r="S472" s="871"/>
      <c r="T472" s="871"/>
      <c r="U472" s="871"/>
      <c r="V472" s="871"/>
      <c r="W472" s="871"/>
      <c r="X472" s="871"/>
      <c r="Y472" s="871"/>
      <c r="Z472" s="871"/>
      <c r="AA472" s="48"/>
      <c r="AB472" s="48"/>
      <c r="AC472" s="48"/>
    </row>
    <row r="473" spans="1:68" ht="16.5" hidden="1" customHeight="1" x14ac:dyDescent="0.25">
      <c r="A473" s="824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72"/>
      <c r="AB473" s="772"/>
      <c r="AC473" s="77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9">
        <v>4607091389708</v>
      </c>
      <c r="E475" s="790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93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4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4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3"/>
      <c r="AB478" s="773"/>
      <c r="AC478" s="77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89">
        <v>4680115886100</v>
      </c>
      <c r="E479" s="790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86" t="s">
        <v>754</v>
      </c>
      <c r="Q479" s="787"/>
      <c r="R479" s="787"/>
      <c r="S479" s="787"/>
      <c r="T479" s="788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89">
        <v>4680115886117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20" t="s">
        <v>758</v>
      </c>
      <c r="Q480" s="787"/>
      <c r="R480" s="787"/>
      <c r="S480" s="787"/>
      <c r="T480" s="788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9">
        <v>4680115886117</v>
      </c>
      <c r="E481" s="790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2" t="s">
        <v>758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89">
        <v>4607091389746</v>
      </c>
      <c r="E482" s="790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7"/>
      <c r="R482" s="787"/>
      <c r="S482" s="787"/>
      <c r="T482" s="788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9">
        <v>4607091389746</v>
      </c>
      <c r="E483" s="790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7"/>
      <c r="R483" s="787"/>
      <c r="S483" s="787"/>
      <c r="T483" s="788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9">
        <v>4680115883147</v>
      </c>
      <c r="E484" s="790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7"/>
      <c r="R484" s="787"/>
      <c r="S484" s="787"/>
      <c r="T484" s="788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9">
        <v>4680115883147</v>
      </c>
      <c r="E485" s="790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7" t="s">
        <v>768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9">
        <v>4607091384338</v>
      </c>
      <c r="E486" s="790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9">
        <v>4607091384338</v>
      </c>
      <c r="E487" s="790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9">
        <v>4680115883154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9">
        <v>4680115883154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776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9">
        <v>4680115883154</v>
      </c>
      <c r="E490" s="790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779</v>
      </c>
      <c r="C491" s="31">
        <v>4301031331</v>
      </c>
      <c r="D491" s="789">
        <v>4607091389524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9">
        <v>4607091389524</v>
      </c>
      <c r="E492" s="790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9">
        <v>4680115883161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9">
        <v>4680115883161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1" t="s">
        <v>785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9">
        <v>4607091389531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4301031358</v>
      </c>
      <c r="D496" s="789">
        <v>4607091389531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9">
        <v>4607091384345</v>
      </c>
      <c r="E497" s="790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9">
        <v>4680115883185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9">
        <v>4680115883185</v>
      </c>
      <c r="E499" s="790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">
        <v>795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9">
        <v>4680115883185</v>
      </c>
      <c r="E500" s="790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idden="1" x14ac:dyDescent="0.2">
      <c r="A501" s="793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794"/>
      <c r="P501" s="781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hidden="1" x14ac:dyDescent="0.2">
      <c r="A502" s="792"/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4"/>
      <c r="P502" s="781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hidden="1" customHeight="1" x14ac:dyDescent="0.25">
      <c r="A503" s="791" t="s">
        <v>73</v>
      </c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2"/>
      <c r="P503" s="792"/>
      <c r="Q503" s="792"/>
      <c r="R503" s="792"/>
      <c r="S503" s="792"/>
      <c r="T503" s="792"/>
      <c r="U503" s="792"/>
      <c r="V503" s="792"/>
      <c r="W503" s="792"/>
      <c r="X503" s="792"/>
      <c r="Y503" s="792"/>
      <c r="Z503" s="792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9">
        <v>4607091384352</v>
      </c>
      <c r="E504" s="790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7"/>
      <c r="R504" s="787"/>
      <c r="S504" s="787"/>
      <c r="T504" s="788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9">
        <v>4607091389654</v>
      </c>
      <c r="E505" s="790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7"/>
      <c r="R505" s="787"/>
      <c r="S505" s="787"/>
      <c r="T505" s="788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3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4"/>
      <c r="P506" s="781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4"/>
      <c r="P507" s="781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791" t="s">
        <v>102</v>
      </c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2"/>
      <c r="P508" s="792"/>
      <c r="Q508" s="792"/>
      <c r="R508" s="792"/>
      <c r="S508" s="792"/>
      <c r="T508" s="792"/>
      <c r="U508" s="792"/>
      <c r="V508" s="792"/>
      <c r="W508" s="792"/>
      <c r="X508" s="792"/>
      <c r="Y508" s="792"/>
      <c r="Z508" s="792"/>
      <c r="AA508" s="773"/>
      <c r="AB508" s="773"/>
      <c r="AC508" s="773"/>
    </row>
    <row r="509" spans="1:68" ht="27" hidden="1" customHeight="1" x14ac:dyDescent="0.25">
      <c r="A509" s="54" t="s">
        <v>804</v>
      </c>
      <c r="B509" s="54" t="s">
        <v>805</v>
      </c>
      <c r="C509" s="31">
        <v>4301032045</v>
      </c>
      <c r="D509" s="789">
        <v>4680115884335</v>
      </c>
      <c r="E509" s="790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7"/>
      <c r="R509" s="787"/>
      <c r="S509" s="787"/>
      <c r="T509" s="788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809</v>
      </c>
      <c r="B510" s="54" t="s">
        <v>810</v>
      </c>
      <c r="C510" s="31">
        <v>4301170011</v>
      </c>
      <c r="D510" s="789">
        <v>4680115884113</v>
      </c>
      <c r="E510" s="790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7"/>
      <c r="R510" s="787"/>
      <c r="S510" s="787"/>
      <c r="T510" s="788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3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4"/>
      <c r="P511" s="781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4"/>
      <c r="P512" s="781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hidden="1" customHeight="1" x14ac:dyDescent="0.25">
      <c r="A513" s="824" t="s">
        <v>812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72"/>
      <c r="AB513" s="772"/>
      <c r="AC513" s="772"/>
    </row>
    <row r="514" spans="1:68" ht="14.25" hidden="1" customHeight="1" x14ac:dyDescent="0.25">
      <c r="A514" s="791" t="s">
        <v>168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9">
        <v>4607091389364</v>
      </c>
      <c r="E515" s="790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7"/>
      <c r="R515" s="787"/>
      <c r="S515" s="787"/>
      <c r="T515" s="788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793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4"/>
      <c r="P516" s="781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4"/>
      <c r="P517" s="781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791" t="s">
        <v>64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hidden="1" customHeight="1" x14ac:dyDescent="0.25">
      <c r="A519" s="54" t="s">
        <v>816</v>
      </c>
      <c r="B519" s="54" t="s">
        <v>817</v>
      </c>
      <c r="C519" s="31">
        <v>4301031403</v>
      </c>
      <c r="D519" s="789">
        <v>4680115886094</v>
      </c>
      <c r="E519" s="790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93" t="s">
        <v>818</v>
      </c>
      <c r="Q519" s="787"/>
      <c r="R519" s="787"/>
      <c r="S519" s="787"/>
      <c r="T519" s="788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9">
        <v>4607091389425</v>
      </c>
      <c r="E520" s="790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7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7"/>
      <c r="R520" s="787"/>
      <c r="S520" s="787"/>
      <c r="T520" s="788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9">
        <v>4680115880771</v>
      </c>
      <c r="E521" s="790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">
        <v>825</v>
      </c>
      <c r="Q521" s="787"/>
      <c r="R521" s="787"/>
      <c r="S521" s="787"/>
      <c r="T521" s="788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9">
        <v>4607091389500</v>
      </c>
      <c r="E522" s="790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9">
        <v>4607091389500</v>
      </c>
      <c r="E523" s="790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793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4"/>
      <c r="P524" s="781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2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4"/>
      <c r="P525" s="781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hidden="1" customHeight="1" x14ac:dyDescent="0.25">
      <c r="A526" s="791" t="s">
        <v>830</v>
      </c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792"/>
      <c r="P526" s="792"/>
      <c r="Q526" s="792"/>
      <c r="R526" s="792"/>
      <c r="S526" s="792"/>
      <c r="T526" s="792"/>
      <c r="U526" s="792"/>
      <c r="V526" s="792"/>
      <c r="W526" s="792"/>
      <c r="X526" s="792"/>
      <c r="Y526" s="792"/>
      <c r="Z526" s="792"/>
      <c r="AA526" s="773"/>
      <c r="AB526" s="773"/>
      <c r="AC526" s="773"/>
    </row>
    <row r="527" spans="1:68" ht="27" hidden="1" customHeight="1" x14ac:dyDescent="0.25">
      <c r="A527" s="54" t="s">
        <v>831</v>
      </c>
      <c r="B527" s="54" t="s">
        <v>832</v>
      </c>
      <c r="C527" s="31">
        <v>4301040357</v>
      </c>
      <c r="D527" s="789">
        <v>4680115884564</v>
      </c>
      <c r="E527" s="790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7"/>
      <c r="R527" s="787"/>
      <c r="S527" s="787"/>
      <c r="T527" s="788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93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4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4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hidden="1" customHeight="1" x14ac:dyDescent="0.25">
      <c r="A530" s="824" t="s">
        <v>834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72"/>
      <c r="AB530" s="772"/>
      <c r="AC530" s="772"/>
    </row>
    <row r="531" spans="1:68" ht="14.25" hidden="1" customHeight="1" x14ac:dyDescent="0.25">
      <c r="A531" s="791" t="s">
        <v>64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hidden="1" customHeight="1" x14ac:dyDescent="0.25">
      <c r="A532" s="54" t="s">
        <v>835</v>
      </c>
      <c r="B532" s="54" t="s">
        <v>836</v>
      </c>
      <c r="C532" s="31">
        <v>4301031294</v>
      </c>
      <c r="D532" s="789">
        <v>4680115885189</v>
      </c>
      <c r="E532" s="790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7"/>
      <c r="R532" s="787"/>
      <c r="S532" s="787"/>
      <c r="T532" s="788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9">
        <v>4680115885172</v>
      </c>
      <c r="E533" s="790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7"/>
      <c r="R533" s="787"/>
      <c r="S533" s="787"/>
      <c r="T533" s="788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9">
        <v>4680115885110</v>
      </c>
      <c r="E534" s="790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07" t="s">
        <v>842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9">
        <v>4680115885110</v>
      </c>
      <c r="E535" s="790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7"/>
      <c r="R535" s="787"/>
      <c r="S535" s="787"/>
      <c r="T535" s="788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9">
        <v>4680115885219</v>
      </c>
      <c r="E536" s="790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7"/>
      <c r="R536" s="787"/>
      <c r="S536" s="787"/>
      <c r="T536" s="788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9">
        <v>4680115885219</v>
      </c>
      <c r="E537" s="790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63" t="s">
        <v>849</v>
      </c>
      <c r="Q537" s="787"/>
      <c r="R537" s="787"/>
      <c r="S537" s="787"/>
      <c r="T537" s="788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793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4"/>
      <c r="P538" s="781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4"/>
      <c r="P539" s="781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24" t="s">
        <v>850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9">
        <v>4680115885103</v>
      </c>
      <c r="E542" s="790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93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4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4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870" t="s">
        <v>854</v>
      </c>
      <c r="B545" s="871"/>
      <c r="C545" s="871"/>
      <c r="D545" s="871"/>
      <c r="E545" s="871"/>
      <c r="F545" s="871"/>
      <c r="G545" s="871"/>
      <c r="H545" s="871"/>
      <c r="I545" s="871"/>
      <c r="J545" s="871"/>
      <c r="K545" s="871"/>
      <c r="L545" s="871"/>
      <c r="M545" s="871"/>
      <c r="N545" s="871"/>
      <c r="O545" s="871"/>
      <c r="P545" s="871"/>
      <c r="Q545" s="871"/>
      <c r="R545" s="871"/>
      <c r="S545" s="871"/>
      <c r="T545" s="871"/>
      <c r="U545" s="871"/>
      <c r="V545" s="871"/>
      <c r="W545" s="871"/>
      <c r="X545" s="871"/>
      <c r="Y545" s="871"/>
      <c r="Z545" s="871"/>
      <c r="AA545" s="48"/>
      <c r="AB545" s="48"/>
      <c r="AC545" s="48"/>
    </row>
    <row r="546" spans="1:68" ht="16.5" hidden="1" customHeight="1" x14ac:dyDescent="0.25">
      <c r="A546" s="824" t="s">
        <v>854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72"/>
      <c r="AB546" s="772"/>
      <c r="AC546" s="772"/>
    </row>
    <row r="547" spans="1:68" ht="14.25" hidden="1" customHeight="1" x14ac:dyDescent="0.25">
      <c r="A547" s="791" t="s">
        <v>113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3"/>
      <c r="AB547" s="773"/>
      <c r="AC547" s="773"/>
    </row>
    <row r="548" spans="1:68" ht="27" hidden="1" customHeight="1" x14ac:dyDescent="0.25">
      <c r="A548" s="54" t="s">
        <v>855</v>
      </c>
      <c r="B548" s="54" t="s">
        <v>856</v>
      </c>
      <c r="C548" s="31">
        <v>4301011795</v>
      </c>
      <c r="D548" s="789">
        <v>4607091389067</v>
      </c>
      <c r="E548" s="790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7"/>
      <c r="R548" s="787"/>
      <c r="S548" s="787"/>
      <c r="T548" s="788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hidden="1" customHeight="1" x14ac:dyDescent="0.25">
      <c r="A549" s="54" t="s">
        <v>857</v>
      </c>
      <c r="B549" s="54" t="s">
        <v>858</v>
      </c>
      <c r="C549" s="31">
        <v>4301011961</v>
      </c>
      <c r="D549" s="789">
        <v>4680115885271</v>
      </c>
      <c r="E549" s="790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7"/>
      <c r="R549" s="787"/>
      <c r="S549" s="787"/>
      <c r="T549" s="788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9">
        <v>4680115884502</v>
      </c>
      <c r="E550" s="790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7"/>
      <c r="R550" s="787"/>
      <c r="S550" s="787"/>
      <c r="T550" s="788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hidden="1" customHeight="1" x14ac:dyDescent="0.25">
      <c r="A551" s="54" t="s">
        <v>863</v>
      </c>
      <c r="B551" s="54" t="s">
        <v>864</v>
      </c>
      <c r="C551" s="31">
        <v>4301011771</v>
      </c>
      <c r="D551" s="789">
        <v>4607091389104</v>
      </c>
      <c r="E551" s="790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7"/>
      <c r="R551" s="787"/>
      <c r="S551" s="787"/>
      <c r="T551" s="788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9">
        <v>4680115884519</v>
      </c>
      <c r="E552" s="790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7"/>
      <c r="R552" s="787"/>
      <c r="S552" s="787"/>
      <c r="T552" s="788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869</v>
      </c>
      <c r="B553" s="54" t="s">
        <v>870</v>
      </c>
      <c r="C553" s="31">
        <v>4301011376</v>
      </c>
      <c r="D553" s="789">
        <v>4680115885226</v>
      </c>
      <c r="E553" s="790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4301011778</v>
      </c>
      <c r="D554" s="789">
        <v>4680115880603</v>
      </c>
      <c r="E554" s="790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9">
        <v>4680115880603</v>
      </c>
      <c r="E555" s="790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9">
        <v>4680115882782</v>
      </c>
      <c r="E556" s="790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9">
        <v>4680115885479</v>
      </c>
      <c r="E557" s="790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27" t="s">
        <v>879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9">
        <v>4607091389982</v>
      </c>
      <c r="E558" s="790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9">
        <v>4607091389982</v>
      </c>
      <c r="E559" s="790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9">
        <v>4680115886483</v>
      </c>
      <c r="E560" s="790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08" t="s">
        <v>885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9">
        <v>4680115886490</v>
      </c>
      <c r="E561" s="790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61" t="s">
        <v>888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9">
        <v>4680115886469</v>
      </c>
      <c r="E562" s="790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0" t="s">
        <v>891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idden="1" x14ac:dyDescent="0.2">
      <c r="A563" s="793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4"/>
      <c r="P563" s="781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hidden="1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4"/>
      <c r="P564" s="781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hidden="1" customHeight="1" x14ac:dyDescent="0.25">
      <c r="A565" s="791" t="s">
        <v>168</v>
      </c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2"/>
      <c r="P565" s="792"/>
      <c r="Q565" s="792"/>
      <c r="R565" s="792"/>
      <c r="S565" s="792"/>
      <c r="T565" s="792"/>
      <c r="U565" s="792"/>
      <c r="V565" s="792"/>
      <c r="W565" s="792"/>
      <c r="X565" s="792"/>
      <c r="Y565" s="792"/>
      <c r="Z565" s="792"/>
      <c r="AA565" s="773"/>
      <c r="AB565" s="773"/>
      <c r="AC565" s="773"/>
    </row>
    <row r="566" spans="1:68" ht="16.5" hidden="1" customHeight="1" x14ac:dyDescent="0.25">
      <c r="A566" s="54" t="s">
        <v>892</v>
      </c>
      <c r="B566" s="54" t="s">
        <v>893</v>
      </c>
      <c r="C566" s="31">
        <v>4301020222</v>
      </c>
      <c r="D566" s="789">
        <v>4607091388930</v>
      </c>
      <c r="E566" s="790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7"/>
      <c r="R566" s="787"/>
      <c r="S566" s="787"/>
      <c r="T566" s="788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895</v>
      </c>
      <c r="B567" s="54" t="s">
        <v>896</v>
      </c>
      <c r="C567" s="31">
        <v>4301020206</v>
      </c>
      <c r="D567" s="789">
        <v>4680115880054</v>
      </c>
      <c r="E567" s="790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9">
        <v>4680115880054</v>
      </c>
      <c r="E568" s="790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793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4"/>
      <c r="P569" s="781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hidden="1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4"/>
      <c r="P570" s="781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hidden="1" customHeight="1" x14ac:dyDescent="0.25">
      <c r="A571" s="791" t="s">
        <v>64</v>
      </c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2"/>
      <c r="P571" s="792"/>
      <c r="Q571" s="792"/>
      <c r="R571" s="792"/>
      <c r="S571" s="792"/>
      <c r="T571" s="792"/>
      <c r="U571" s="792"/>
      <c r="V571" s="792"/>
      <c r="W571" s="792"/>
      <c r="X571" s="792"/>
      <c r="Y571" s="792"/>
      <c r="Z571" s="792"/>
      <c r="AA571" s="773"/>
      <c r="AB571" s="773"/>
      <c r="AC571" s="773"/>
    </row>
    <row r="572" spans="1:68" ht="27" hidden="1" customHeight="1" x14ac:dyDescent="0.25">
      <c r="A572" s="54" t="s">
        <v>898</v>
      </c>
      <c r="B572" s="54" t="s">
        <v>899</v>
      </c>
      <c r="C572" s="31">
        <v>4301031252</v>
      </c>
      <c r="D572" s="789">
        <v>4680115883116</v>
      </c>
      <c r="E572" s="790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7"/>
      <c r="R572" s="787"/>
      <c r="S572" s="787"/>
      <c r="T572" s="788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hidden="1" customHeight="1" x14ac:dyDescent="0.25">
      <c r="A573" s="54" t="s">
        <v>901</v>
      </c>
      <c r="B573" s="54" t="s">
        <v>902</v>
      </c>
      <c r="C573" s="31">
        <v>4301031248</v>
      </c>
      <c r="D573" s="789">
        <v>4680115883093</v>
      </c>
      <c r="E573" s="790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hidden="1" customHeight="1" x14ac:dyDescent="0.25">
      <c r="A574" s="54" t="s">
        <v>904</v>
      </c>
      <c r="B574" s="54" t="s">
        <v>905</v>
      </c>
      <c r="C574" s="31">
        <v>4301031250</v>
      </c>
      <c r="D574" s="789">
        <v>4680115883109</v>
      </c>
      <c r="E574" s="790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9">
        <v>4680115882072</v>
      </c>
      <c r="E575" s="790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9">
        <v>4680115882072</v>
      </c>
      <c r="E576" s="790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9">
        <v>4680115882102</v>
      </c>
      <c r="E577" s="790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9">
        <v>4680115882102</v>
      </c>
      <c r="E578" s="790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9">
        <v>4680115882096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9">
        <v>4680115882096</v>
      </c>
      <c r="E580" s="790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idden="1" x14ac:dyDescent="0.2">
      <c r="A581" s="793"/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4"/>
      <c r="P581" s="781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hidden="1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4"/>
      <c r="P582" s="781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hidden="1" customHeight="1" x14ac:dyDescent="0.25">
      <c r="A583" s="791" t="s">
        <v>73</v>
      </c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2"/>
      <c r="P583" s="792"/>
      <c r="Q583" s="792"/>
      <c r="R583" s="792"/>
      <c r="S583" s="792"/>
      <c r="T583" s="792"/>
      <c r="U583" s="792"/>
      <c r="V583" s="792"/>
      <c r="W583" s="792"/>
      <c r="X583" s="792"/>
      <c r="Y583" s="792"/>
      <c r="Z583" s="792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9">
        <v>4607091383409</v>
      </c>
      <c r="E584" s="790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8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7"/>
      <c r="R584" s="787"/>
      <c r="S584" s="787"/>
      <c r="T584" s="788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9">
        <v>4607091383416</v>
      </c>
      <c r="E585" s="790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9">
        <v>4680115883536</v>
      </c>
      <c r="E586" s="790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93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4"/>
      <c r="P587" s="781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4"/>
      <c r="P588" s="781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791" t="s">
        <v>210</v>
      </c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2"/>
      <c r="P589" s="792"/>
      <c r="Q589" s="792"/>
      <c r="R589" s="792"/>
      <c r="S589" s="792"/>
      <c r="T589" s="792"/>
      <c r="U589" s="792"/>
      <c r="V589" s="792"/>
      <c r="W589" s="792"/>
      <c r="X589" s="792"/>
      <c r="Y589" s="792"/>
      <c r="Z589" s="792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9">
        <v>4680115885035</v>
      </c>
      <c r="E590" s="790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7"/>
      <c r="R590" s="787"/>
      <c r="S590" s="787"/>
      <c r="T590" s="788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9">
        <v>4680115885936</v>
      </c>
      <c r="E591" s="790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980" t="s">
        <v>933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3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4"/>
      <c r="P592" s="781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4"/>
      <c r="P593" s="781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870" t="s">
        <v>934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48"/>
      <c r="AB594" s="48"/>
      <c r="AC594" s="48"/>
    </row>
    <row r="595" spans="1:68" ht="16.5" hidden="1" customHeight="1" x14ac:dyDescent="0.25">
      <c r="A595" s="824" t="s">
        <v>934</v>
      </c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2"/>
      <c r="P595" s="792"/>
      <c r="Q595" s="792"/>
      <c r="R595" s="792"/>
      <c r="S595" s="792"/>
      <c r="T595" s="792"/>
      <c r="U595" s="792"/>
      <c r="V595" s="792"/>
      <c r="W595" s="792"/>
      <c r="X595" s="792"/>
      <c r="Y595" s="792"/>
      <c r="Z595" s="792"/>
      <c r="AA595" s="772"/>
      <c r="AB595" s="772"/>
      <c r="AC595" s="772"/>
    </row>
    <row r="596" spans="1:68" ht="14.25" hidden="1" customHeight="1" x14ac:dyDescent="0.25">
      <c r="A596" s="791" t="s">
        <v>64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9">
        <v>4680115885530</v>
      </c>
      <c r="E597" s="790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3" t="s">
        <v>937</v>
      </c>
      <c r="Q597" s="787"/>
      <c r="R597" s="787"/>
      <c r="S597" s="787"/>
      <c r="T597" s="788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3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4"/>
      <c r="P598" s="781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2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4"/>
      <c r="P599" s="781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870" t="s">
        <v>939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48"/>
      <c r="AB600" s="48"/>
      <c r="AC600" s="48"/>
    </row>
    <row r="601" spans="1:68" ht="16.5" hidden="1" customHeight="1" x14ac:dyDescent="0.25">
      <c r="A601" s="824" t="s">
        <v>939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2"/>
      <c r="AB601" s="772"/>
      <c r="AC601" s="772"/>
    </row>
    <row r="602" spans="1:68" ht="14.25" hidden="1" customHeight="1" x14ac:dyDescent="0.25">
      <c r="A602" s="791" t="s">
        <v>113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9">
        <v>4640242181011</v>
      </c>
      <c r="E603" s="790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23" t="s">
        <v>942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9">
        <v>4640242180441</v>
      </c>
      <c r="E604" s="790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3" t="s">
        <v>946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9">
        <v>4640242180564</v>
      </c>
      <c r="E605" s="790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68" t="s">
        <v>950</v>
      </c>
      <c r="Q605" s="787"/>
      <c r="R605" s="787"/>
      <c r="S605" s="787"/>
      <c r="T605" s="788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9">
        <v>4640242180922</v>
      </c>
      <c r="E606" s="790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51" t="s">
        <v>954</v>
      </c>
      <c r="Q606" s="787"/>
      <c r="R606" s="787"/>
      <c r="S606" s="787"/>
      <c r="T606" s="788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9">
        <v>4640242181189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3" t="s">
        <v>958</v>
      </c>
      <c r="Q607" s="787"/>
      <c r="R607" s="787"/>
      <c r="S607" s="787"/>
      <c r="T607" s="788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9">
        <v>4640242180038</v>
      </c>
      <c r="E608" s="790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3" t="s">
        <v>961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9">
        <v>4640242181172</v>
      </c>
      <c r="E609" s="790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982" t="s">
        <v>964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793"/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4"/>
      <c r="P610" s="781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2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4"/>
      <c r="P611" s="781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791" t="s">
        <v>168</v>
      </c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2"/>
      <c r="P612" s="792"/>
      <c r="Q612" s="792"/>
      <c r="R612" s="792"/>
      <c r="S612" s="792"/>
      <c r="T612" s="792"/>
      <c r="U612" s="792"/>
      <c r="V612" s="792"/>
      <c r="W612" s="792"/>
      <c r="X612" s="792"/>
      <c r="Y612" s="792"/>
      <c r="Z612" s="792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9">
        <v>4640242180519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832" t="s">
        <v>967</v>
      </c>
      <c r="Q613" s="787"/>
      <c r="R613" s="787"/>
      <c r="S613" s="787"/>
      <c r="T613" s="788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9">
        <v>4640242180526</v>
      </c>
      <c r="E614" s="790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02" t="s">
        <v>971</v>
      </c>
      <c r="Q614" s="787"/>
      <c r="R614" s="787"/>
      <c r="S614" s="787"/>
      <c r="T614" s="788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9">
        <v>4640242180090</v>
      </c>
      <c r="E615" s="790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795" t="s">
        <v>974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9">
        <v>4640242181363</v>
      </c>
      <c r="E616" s="790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49" t="s">
        <v>978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3"/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4"/>
      <c r="P617" s="781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2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794"/>
      <c r="P618" s="781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791" t="s">
        <v>64</v>
      </c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2"/>
      <c r="P619" s="792"/>
      <c r="Q619" s="792"/>
      <c r="R619" s="792"/>
      <c r="S619" s="792"/>
      <c r="T619" s="792"/>
      <c r="U619" s="792"/>
      <c r="V619" s="792"/>
      <c r="W619" s="792"/>
      <c r="X619" s="792"/>
      <c r="Y619" s="792"/>
      <c r="Z619" s="792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9">
        <v>4640242180816</v>
      </c>
      <c r="E620" s="790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2" t="s">
        <v>981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9">
        <v>4640242180595</v>
      </c>
      <c r="E621" s="790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29" t="s">
        <v>985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9">
        <v>4640242181615</v>
      </c>
      <c r="E622" s="790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981" t="s">
        <v>989</v>
      </c>
      <c r="Q622" s="787"/>
      <c r="R622" s="787"/>
      <c r="S622" s="787"/>
      <c r="T622" s="788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9">
        <v>4640242181639</v>
      </c>
      <c r="E623" s="790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8" t="s">
        <v>993</v>
      </c>
      <c r="Q623" s="787"/>
      <c r="R623" s="787"/>
      <c r="S623" s="787"/>
      <c r="T623" s="788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9">
        <v>4640242181622</v>
      </c>
      <c r="E624" s="790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8" t="s">
        <v>997</v>
      </c>
      <c r="Q624" s="787"/>
      <c r="R624" s="787"/>
      <c r="S624" s="787"/>
      <c r="T624" s="788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9">
        <v>4640242180908</v>
      </c>
      <c r="E625" s="790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75" t="s">
        <v>1001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9">
        <v>4640242180489</v>
      </c>
      <c r="E626" s="790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5" t="s">
        <v>1004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793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4"/>
      <c r="P627" s="781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2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4"/>
      <c r="P628" s="781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791" t="s">
        <v>73</v>
      </c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2"/>
      <c r="P629" s="792"/>
      <c r="Q629" s="792"/>
      <c r="R629" s="792"/>
      <c r="S629" s="792"/>
      <c r="T629" s="792"/>
      <c r="U629" s="792"/>
      <c r="V629" s="792"/>
      <c r="W629" s="792"/>
      <c r="X629" s="792"/>
      <c r="Y629" s="792"/>
      <c r="Z629" s="792"/>
      <c r="AA629" s="773"/>
      <c r="AB629" s="773"/>
      <c r="AC629" s="773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89">
        <v>4640242180533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3" t="s">
        <v>1007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89">
        <v>4640242180533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0" t="s">
        <v>1010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9">
        <v>4640242180540</v>
      </c>
      <c r="E632" s="790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963" t="s">
        <v>1013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9">
        <v>4640242180540</v>
      </c>
      <c r="E633" s="790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112" t="s">
        <v>1016</v>
      </c>
      <c r="Q633" s="787"/>
      <c r="R633" s="787"/>
      <c r="S633" s="787"/>
      <c r="T633" s="788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9">
        <v>4640242181233</v>
      </c>
      <c r="E634" s="790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81" t="s">
        <v>1019</v>
      </c>
      <c r="Q634" s="787"/>
      <c r="R634" s="787"/>
      <c r="S634" s="787"/>
      <c r="T634" s="788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9">
        <v>4640242181233</v>
      </c>
      <c r="E635" s="790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65" t="s">
        <v>1021</v>
      </c>
      <c r="Q635" s="787"/>
      <c r="R635" s="787"/>
      <c r="S635" s="787"/>
      <c r="T635" s="788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9">
        <v>4640242181226</v>
      </c>
      <c r="E636" s="790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20" t="s">
        <v>1024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9">
        <v>4640242181226</v>
      </c>
      <c r="E637" s="790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97" t="s">
        <v>1026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idden="1" x14ac:dyDescent="0.2">
      <c r="A638" s="793"/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4"/>
      <c r="P638" s="781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2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794"/>
      <c r="P639" s="781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hidden="1" customHeight="1" x14ac:dyDescent="0.25">
      <c r="A640" s="791" t="s">
        <v>210</v>
      </c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2"/>
      <c r="P640" s="792"/>
      <c r="Q640" s="792"/>
      <c r="R640" s="792"/>
      <c r="S640" s="792"/>
      <c r="T640" s="792"/>
      <c r="U640" s="792"/>
      <c r="V640" s="792"/>
      <c r="W640" s="792"/>
      <c r="X640" s="792"/>
      <c r="Y640" s="792"/>
      <c r="Z640" s="792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9">
        <v>4640242180120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22" t="s">
        <v>1029</v>
      </c>
      <c r="Q641" s="787"/>
      <c r="R641" s="787"/>
      <c r="S641" s="787"/>
      <c r="T641" s="788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9">
        <v>4640242180120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9" t="s">
        <v>1032</v>
      </c>
      <c r="Q642" s="787"/>
      <c r="R642" s="787"/>
      <c r="S642" s="787"/>
      <c r="T642" s="788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9">
        <v>4640242180137</v>
      </c>
      <c r="E643" s="790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1035</v>
      </c>
      <c r="Q643" s="787"/>
      <c r="R643" s="787"/>
      <c r="S643" s="787"/>
      <c r="T643" s="788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9">
        <v>4640242180137</v>
      </c>
      <c r="E644" s="790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211" t="s">
        <v>1038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3"/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4"/>
      <c r="P645" s="781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4"/>
      <c r="P646" s="781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824" t="s">
        <v>1039</v>
      </c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2"/>
      <c r="P647" s="792"/>
      <c r="Q647" s="792"/>
      <c r="R647" s="792"/>
      <c r="S647" s="792"/>
      <c r="T647" s="792"/>
      <c r="U647" s="792"/>
      <c r="V647" s="792"/>
      <c r="W647" s="792"/>
      <c r="X647" s="792"/>
      <c r="Y647" s="792"/>
      <c r="Z647" s="792"/>
      <c r="AA647" s="772"/>
      <c r="AB647" s="772"/>
      <c r="AC647" s="772"/>
    </row>
    <row r="648" spans="1:68" ht="14.25" hidden="1" customHeight="1" x14ac:dyDescent="0.25">
      <c r="A648" s="791" t="s">
        <v>113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9">
        <v>4640242180045</v>
      </c>
      <c r="E649" s="790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09" t="s">
        <v>1042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9">
        <v>4640242180601</v>
      </c>
      <c r="E650" s="790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174" t="s">
        <v>1046</v>
      </c>
      <c r="Q650" s="787"/>
      <c r="R650" s="787"/>
      <c r="S650" s="787"/>
      <c r="T650" s="788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3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4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4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791" t="s">
        <v>168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9">
        <v>4640242180090</v>
      </c>
      <c r="E654" s="790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7"/>
      <c r="R654" s="787"/>
      <c r="S654" s="787"/>
      <c r="T654" s="788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3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4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4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791" t="s">
        <v>64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9">
        <v>4640242180076</v>
      </c>
      <c r="E658" s="790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43" t="s">
        <v>1054</v>
      </c>
      <c r="Q658" s="787"/>
      <c r="R658" s="787"/>
      <c r="S658" s="787"/>
      <c r="T658" s="788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3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4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4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791" t="s">
        <v>73</v>
      </c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2"/>
      <c r="P661" s="792"/>
      <c r="Q661" s="792"/>
      <c r="R661" s="792"/>
      <c r="S661" s="792"/>
      <c r="T661" s="792"/>
      <c r="U661" s="792"/>
      <c r="V661" s="792"/>
      <c r="W661" s="792"/>
      <c r="X661" s="792"/>
      <c r="Y661" s="792"/>
      <c r="Z661" s="792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9">
        <v>4640242180106</v>
      </c>
      <c r="E662" s="790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7" t="s">
        <v>1058</v>
      </c>
      <c r="Q662" s="787"/>
      <c r="R662" s="787"/>
      <c r="S662" s="787"/>
      <c r="T662" s="788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4"/>
      <c r="P663" s="781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4"/>
      <c r="P664" s="781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8"/>
      <c r="P665" s="960" t="s">
        <v>1060</v>
      </c>
      <c r="Q665" s="912"/>
      <c r="R665" s="912"/>
      <c r="S665" s="912"/>
      <c r="T665" s="912"/>
      <c r="U665" s="912"/>
      <c r="V665" s="913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250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259.20000000000005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8"/>
      <c r="P666" s="960" t="s">
        <v>1061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IFERROR(SUM(BM22:BM662),"0")</f>
        <v>261.11111111111109</v>
      </c>
      <c r="Y666" s="779">
        <f>IFERROR(SUM(BN22:BN662),"0")</f>
        <v>270.72000000000003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8"/>
      <c r="P667" s="960" t="s">
        <v>1062</v>
      </c>
      <c r="Q667" s="912"/>
      <c r="R667" s="912"/>
      <c r="S667" s="912"/>
      <c r="T667" s="912"/>
      <c r="U667" s="912"/>
      <c r="V667" s="913"/>
      <c r="W667" s="37" t="s">
        <v>1063</v>
      </c>
      <c r="X667" s="38">
        <f>ROUNDUP(SUM(BO22:BO662),0)</f>
        <v>1</v>
      </c>
      <c r="Y667" s="38">
        <f>ROUNDUP(SUM(BP22:BP662),0)</f>
        <v>1</v>
      </c>
      <c r="Z667" s="37"/>
      <c r="AA667" s="780"/>
      <c r="AB667" s="780"/>
      <c r="AC667" s="780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8"/>
      <c r="P668" s="960" t="s">
        <v>1064</v>
      </c>
      <c r="Q668" s="912"/>
      <c r="R668" s="912"/>
      <c r="S668" s="912"/>
      <c r="T668" s="912"/>
      <c r="U668" s="912"/>
      <c r="V668" s="913"/>
      <c r="W668" s="37" t="s">
        <v>69</v>
      </c>
      <c r="X668" s="779">
        <f>GrossWeightTotal+PalletQtyTotal*25</f>
        <v>286.11111111111109</v>
      </c>
      <c r="Y668" s="779">
        <f>GrossWeightTotalR+PalletQtyTotalR*25</f>
        <v>295.72000000000003</v>
      </c>
      <c r="Z668" s="37"/>
      <c r="AA668" s="780"/>
      <c r="AB668" s="780"/>
      <c r="AC668" s="780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8"/>
      <c r="P669" s="960" t="s">
        <v>1065</v>
      </c>
      <c r="Q669" s="912"/>
      <c r="R669" s="912"/>
      <c r="S669" s="912"/>
      <c r="T669" s="912"/>
      <c r="U669" s="912"/>
      <c r="V669" s="913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23.148148148148145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24.000000000000004</v>
      </c>
      <c r="Z669" s="37"/>
      <c r="AA669" s="780"/>
      <c r="AB669" s="780"/>
      <c r="AC669" s="780"/>
    </row>
    <row r="670" spans="1:68" ht="14.25" hidden="1" customHeight="1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8"/>
      <c r="P670" s="960" t="s">
        <v>1066</v>
      </c>
      <c r="Q670" s="912"/>
      <c r="R670" s="912"/>
      <c r="S670" s="912"/>
      <c r="T670" s="912"/>
      <c r="U670" s="912"/>
      <c r="V670" s="913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0.48935999999999996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45" t="s">
        <v>111</v>
      </c>
      <c r="D672" s="1007"/>
      <c r="E672" s="1007"/>
      <c r="F672" s="1007"/>
      <c r="G672" s="1007"/>
      <c r="H672" s="1008"/>
      <c r="I672" s="845" t="s">
        <v>323</v>
      </c>
      <c r="J672" s="1007"/>
      <c r="K672" s="1007"/>
      <c r="L672" s="1007"/>
      <c r="M672" s="1007"/>
      <c r="N672" s="1007"/>
      <c r="O672" s="1007"/>
      <c r="P672" s="1007"/>
      <c r="Q672" s="1007"/>
      <c r="R672" s="1007"/>
      <c r="S672" s="1007"/>
      <c r="T672" s="1007"/>
      <c r="U672" s="1007"/>
      <c r="V672" s="1008"/>
      <c r="W672" s="845" t="s">
        <v>658</v>
      </c>
      <c r="X672" s="1008"/>
      <c r="Y672" s="845" t="s">
        <v>747</v>
      </c>
      <c r="Z672" s="1007"/>
      <c r="AA672" s="1007"/>
      <c r="AB672" s="1008"/>
      <c r="AC672" s="774" t="s">
        <v>854</v>
      </c>
      <c r="AD672" s="774" t="s">
        <v>934</v>
      </c>
      <c r="AE672" s="845" t="s">
        <v>939</v>
      </c>
      <c r="AF672" s="1008"/>
    </row>
    <row r="673" spans="1:32" ht="14.25" customHeight="1" thickTop="1" x14ac:dyDescent="0.2">
      <c r="A673" s="1055" t="s">
        <v>1069</v>
      </c>
      <c r="B673" s="845" t="s">
        <v>63</v>
      </c>
      <c r="C673" s="845" t="s">
        <v>112</v>
      </c>
      <c r="D673" s="845" t="s">
        <v>139</v>
      </c>
      <c r="E673" s="845" t="s">
        <v>218</v>
      </c>
      <c r="F673" s="845" t="s">
        <v>240</v>
      </c>
      <c r="G673" s="845" t="s">
        <v>284</v>
      </c>
      <c r="H673" s="845" t="s">
        <v>111</v>
      </c>
      <c r="I673" s="845" t="s">
        <v>324</v>
      </c>
      <c r="J673" s="845" t="s">
        <v>348</v>
      </c>
      <c r="K673" s="845" t="s">
        <v>426</v>
      </c>
      <c r="L673" s="845" t="s">
        <v>445</v>
      </c>
      <c r="M673" s="845" t="s">
        <v>469</v>
      </c>
      <c r="N673" s="775"/>
      <c r="O673" s="845" t="s">
        <v>498</v>
      </c>
      <c r="P673" s="845" t="s">
        <v>501</v>
      </c>
      <c r="Q673" s="845" t="s">
        <v>510</v>
      </c>
      <c r="R673" s="845" t="s">
        <v>526</v>
      </c>
      <c r="S673" s="845" t="s">
        <v>536</v>
      </c>
      <c r="T673" s="845" t="s">
        <v>549</v>
      </c>
      <c r="U673" s="845" t="s">
        <v>560</v>
      </c>
      <c r="V673" s="845" t="s">
        <v>645</v>
      </c>
      <c r="W673" s="845" t="s">
        <v>659</v>
      </c>
      <c r="X673" s="845" t="s">
        <v>703</v>
      </c>
      <c r="Y673" s="845" t="s">
        <v>748</v>
      </c>
      <c r="Z673" s="845" t="s">
        <v>812</v>
      </c>
      <c r="AA673" s="845" t="s">
        <v>834</v>
      </c>
      <c r="AB673" s="845" t="s">
        <v>850</v>
      </c>
      <c r="AC673" s="845" t="s">
        <v>854</v>
      </c>
      <c r="AD673" s="845" t="s">
        <v>934</v>
      </c>
      <c r="AE673" s="845" t="s">
        <v>939</v>
      </c>
      <c r="AF673" s="845" t="s">
        <v>1039</v>
      </c>
    </row>
    <row r="674" spans="1:32" ht="13.5" customHeight="1" thickBot="1" x14ac:dyDescent="0.25">
      <c r="A674" s="1056"/>
      <c r="B674" s="846"/>
      <c r="C674" s="846"/>
      <c r="D674" s="846"/>
      <c r="E674" s="846"/>
      <c r="F674" s="846"/>
      <c r="G674" s="846"/>
      <c r="H674" s="846"/>
      <c r="I674" s="846"/>
      <c r="J674" s="846"/>
      <c r="K674" s="846"/>
      <c r="L674" s="846"/>
      <c r="M674" s="846"/>
      <c r="N674" s="775"/>
      <c r="O674" s="846"/>
      <c r="P674" s="846"/>
      <c r="Q674" s="846"/>
      <c r="R674" s="846"/>
      <c r="S674" s="846"/>
      <c r="T674" s="846"/>
      <c r="U674" s="846"/>
      <c r="V674" s="846"/>
      <c r="W674" s="846"/>
      <c r="X674" s="846"/>
      <c r="Y674" s="846"/>
      <c r="Z674" s="846"/>
      <c r="AA674" s="846"/>
      <c r="AB674" s="846"/>
      <c r="AC674" s="846"/>
      <c r="AD674" s="846"/>
      <c r="AE674" s="846"/>
      <c r="AF674" s="84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259.20000000000005</v>
      </c>
      <c r="E675" s="46">
        <f>IFERROR(Y106*1,"0")+IFERROR(Y107*1,"0")+IFERROR(Y108*1,"0")+IFERROR(Y112*1,"0")+IFERROR(Y113*1,"0")+IFERROR(Y114*1,"0")+IFERROR(Y115*1,"0")+IFERROR(Y116*1,"0")+IFERROR(Y117*1,"0")</f>
        <v>0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23,15"/>
        <filter val="250,00"/>
        <filter val="261,11"/>
        <filter val="286,11"/>
      </filters>
    </filterColumn>
    <filterColumn colId="29" showButton="0"/>
    <filterColumn colId="30" showButton="0"/>
  </autoFilter>
  <mergeCells count="1191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P599:V599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P431:T431"/>
    <mergeCell ref="D451:E451"/>
    <mergeCell ref="A331:Z331"/>
    <mergeCell ref="D255:E255"/>
    <mergeCell ref="A303:Z303"/>
    <mergeCell ref="A601:Z601"/>
    <mergeCell ref="P376:T376"/>
    <mergeCell ref="P643:T643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