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9551B8-4005-45F9-88E6-AE35124C48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AB675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Y525" i="1" s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2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5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5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5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5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75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Y109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5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5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Z82" i="1"/>
  <c r="Z87" i="1" s="1"/>
  <c r="BN82" i="1"/>
  <c r="BP82" i="1"/>
  <c r="Z84" i="1"/>
  <c r="BN84" i="1"/>
  <c r="Z86" i="1"/>
  <c r="BN86" i="1"/>
  <c r="Z90" i="1"/>
  <c r="BN90" i="1"/>
  <c r="BP90" i="1"/>
  <c r="BP94" i="1"/>
  <c r="BN94" i="1"/>
  <c r="Z94" i="1"/>
  <c r="Y103" i="1"/>
  <c r="Z109" i="1"/>
  <c r="BP107" i="1"/>
  <c r="BN107" i="1"/>
  <c r="Z107" i="1"/>
  <c r="Y119" i="1"/>
  <c r="BP115" i="1"/>
  <c r="BN115" i="1"/>
  <c r="Z115" i="1"/>
  <c r="BP125" i="1"/>
  <c r="BN125" i="1"/>
  <c r="Z125" i="1"/>
  <c r="H9" i="1"/>
  <c r="Y24" i="1"/>
  <c r="Y53" i="1"/>
  <c r="Y72" i="1"/>
  <c r="BP92" i="1"/>
  <c r="BN92" i="1"/>
  <c r="Z92" i="1"/>
  <c r="Y96" i="1"/>
  <c r="Z102" i="1"/>
  <c r="BP100" i="1"/>
  <c r="BN100" i="1"/>
  <c r="Z100" i="1"/>
  <c r="Z118" i="1"/>
  <c r="BP113" i="1"/>
  <c r="BN113" i="1"/>
  <c r="Z113" i="1"/>
  <c r="Y118" i="1"/>
  <c r="BP123" i="1"/>
  <c r="BN123" i="1"/>
  <c r="Z123" i="1"/>
  <c r="Z127" i="1" s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Y453" i="1"/>
  <c r="BP449" i="1"/>
  <c r="BN449" i="1"/>
  <c r="Z449" i="1"/>
  <c r="E675" i="1"/>
  <c r="Y110" i="1"/>
  <c r="F675" i="1"/>
  <c r="Y128" i="1"/>
  <c r="Z131" i="1"/>
  <c r="Z134" i="1" s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5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75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Z301" i="1" s="1"/>
  <c r="BN299" i="1"/>
  <c r="Y302" i="1"/>
  <c r="Q675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5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N374" i="1"/>
  <c r="BP374" i="1"/>
  <c r="Z376" i="1"/>
  <c r="BN376" i="1"/>
  <c r="Z378" i="1"/>
  <c r="BN378" i="1"/>
  <c r="Z384" i="1"/>
  <c r="Z387" i="1" s="1"/>
  <c r="BN384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Z466" i="1"/>
  <c r="Y459" i="1"/>
  <c r="Y467" i="1"/>
  <c r="Y501" i="1"/>
  <c r="Y507" i="1"/>
  <c r="Y511" i="1"/>
  <c r="Y524" i="1"/>
  <c r="Y539" i="1"/>
  <c r="Y544" i="1"/>
  <c r="AC675" i="1"/>
  <c r="Y563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593" i="1"/>
  <c r="Y610" i="1"/>
  <c r="Y611" i="1"/>
  <c r="BP603" i="1"/>
  <c r="BN603" i="1"/>
  <c r="Z603" i="1"/>
  <c r="BP605" i="1"/>
  <c r="BN605" i="1"/>
  <c r="Z605" i="1"/>
  <c r="AA675" i="1"/>
  <c r="Z451" i="1"/>
  <c r="BN451" i="1"/>
  <c r="Z457" i="1"/>
  <c r="Z458" i="1" s="1"/>
  <c r="BN457" i="1"/>
  <c r="Z463" i="1"/>
  <c r="BN463" i="1"/>
  <c r="Z465" i="1"/>
  <c r="BN465" i="1"/>
  <c r="Y675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Z506" i="1" s="1"/>
  <c r="BN505" i="1"/>
  <c r="Z509" i="1"/>
  <c r="Z511" i="1" s="1"/>
  <c r="BN509" i="1"/>
  <c r="BP509" i="1"/>
  <c r="Z675" i="1"/>
  <c r="Y517" i="1"/>
  <c r="Z519" i="1"/>
  <c r="BN519" i="1"/>
  <c r="BP519" i="1"/>
  <c r="Z522" i="1"/>
  <c r="BN522" i="1"/>
  <c r="Z533" i="1"/>
  <c r="Z538" i="1" s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BP557" i="1"/>
  <c r="BN557" i="1"/>
  <c r="Z557" i="1"/>
  <c r="BP560" i="1"/>
  <c r="BN560" i="1"/>
  <c r="Z560" i="1"/>
  <c r="BP562" i="1"/>
  <c r="BN562" i="1"/>
  <c r="Z562" i="1"/>
  <c r="Y564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563" i="1" l="1"/>
  <c r="Z610" i="1"/>
  <c r="Z581" i="1"/>
  <c r="Z427" i="1"/>
  <c r="Y667" i="1"/>
  <c r="Z645" i="1"/>
  <c r="Z627" i="1"/>
  <c r="Z524" i="1"/>
  <c r="Z501" i="1"/>
  <c r="Z587" i="1"/>
  <c r="Z411" i="1"/>
  <c r="Z394" i="1"/>
  <c r="Z271" i="1"/>
  <c r="Z156" i="1"/>
  <c r="Z144" i="1"/>
  <c r="Z453" i="1"/>
  <c r="Y665" i="1"/>
  <c r="Z96" i="1"/>
  <c r="Z53" i="1"/>
  <c r="Z34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<sst xmlns="http://schemas.openxmlformats.org/spreadsheetml/2006/main" count="3147" uniqueCount="1086">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</sst>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63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450</v>
      </c>
      <c r="Y417" s="778">
        <f t="shared" si="87"/>
        <v>450</v>
      </c>
      <c r="Z417" s="36">
        <f>IFERROR(IF(Y417=0,"",ROUNDUP(Y417/H417,0)*0.02175),"")</f>
        <v>0.65249999999999997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464.4</v>
      </c>
      <c r="BN417" s="64">
        <f t="shared" si="89"/>
        <v>464.4</v>
      </c>
      <c r="BO417" s="64">
        <f t="shared" si="90"/>
        <v>0.625</v>
      </c>
      <c r="BP417" s="64">
        <f t="shared" si="91"/>
        <v>0.625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400</v>
      </c>
      <c r="Y419" s="778">
        <f t="shared" si="87"/>
        <v>405</v>
      </c>
      <c r="Z419" s="36">
        <f>IFERROR(IF(Y419=0,"",ROUNDUP(Y419/H419,0)*0.02175),"")</f>
        <v>0.58724999999999994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412.8</v>
      </c>
      <c r="BN419" s="64">
        <f t="shared" si="89"/>
        <v>417.96000000000004</v>
      </c>
      <c r="BO419" s="64">
        <f t="shared" si="90"/>
        <v>0.55555555555555558</v>
      </c>
      <c r="BP419" s="64">
        <f t="shared" si="91"/>
        <v>0.5625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56.666666666666671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57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1.2397499999999999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850</v>
      </c>
      <c r="Y428" s="779">
        <f>IFERROR(SUM(Y416:Y426),"0")</f>
        <v>855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300</v>
      </c>
      <c r="Y430" s="778">
        <f>IFERROR(IF(X430="",0,CEILING((X430/$H430),1)*$H430),"")</f>
        <v>300</v>
      </c>
      <c r="Z430" s="36">
        <f>IFERROR(IF(Y430=0,"",ROUNDUP(Y430/H430,0)*0.02175),"")</f>
        <v>0.43499999999999994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309.60000000000002</v>
      </c>
      <c r="BN430" s="64">
        <f>IFERROR(Y430*I430/H430,"0")</f>
        <v>309.60000000000002</v>
      </c>
      <c r="BO430" s="64">
        <f>IFERROR(1/J430*(X430/H430),"0")</f>
        <v>0.41666666666666663</v>
      </c>
      <c r="BP430" s="64">
        <f>IFERROR(1/J430*(Y430/H430),"0")</f>
        <v>0.41666666666666663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20</v>
      </c>
      <c r="Y432" s="779">
        <f>IFERROR(Y430/H430,"0")+IFERROR(Y431/H431,"0")</f>
        <v>20</v>
      </c>
      <c r="Z432" s="779">
        <f>IFERROR(IF(Z430="",0,Z430),"0")+IFERROR(IF(Z431="",0,Z431),"0")</f>
        <v>0.43499999999999994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300</v>
      </c>
      <c r="Y433" s="779">
        <f>IFERROR(SUM(Y430:Y431),"0")</f>
        <v>300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1150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1155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1186.8000000000002</v>
      </c>
      <c r="Y666" s="779">
        <f>IFERROR(SUM(BN22:BN662),"0")</f>
        <v>1191.96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2</v>
      </c>
      <c r="Y667" s="38">
        <f>ROUNDUP(SUM(BP22:BP662),0)</f>
        <v>2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1236.8000000000002</v>
      </c>
      <c r="Y668" s="779">
        <f>GrossWeightTotalR+PalletQtyTotalR*25</f>
        <v>1241.96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76.666666666666671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77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1.67475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1155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