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5 машина Бердянск_Донецк_Луганск_Мелитполь 03,01\"/>
    </mc:Choice>
  </mc:AlternateContent>
  <xr:revisionPtr revIDLastSave="0" documentId="13_ncr:1_{CAEE5D8D-390A-4884-AE98-FA6B712050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Y593" i="1" s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Y570" i="1" s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X544" i="1"/>
  <c r="Y543" i="1"/>
  <c r="X543" i="1"/>
  <c r="BP542" i="1"/>
  <c r="BO542" i="1"/>
  <c r="BN542" i="1"/>
  <c r="BM542" i="1"/>
  <c r="Z542" i="1"/>
  <c r="Z543" i="1" s="1"/>
  <c r="Y542" i="1"/>
  <c r="AB675" i="1" s="1"/>
  <c r="P542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Y538" i="1" s="1"/>
  <c r="P532" i="1"/>
  <c r="X529" i="1"/>
  <c r="X528" i="1"/>
  <c r="BO527" i="1"/>
  <c r="BM527" i="1"/>
  <c r="Y527" i="1"/>
  <c r="Y529" i="1" s="1"/>
  <c r="P527" i="1"/>
  <c r="X525" i="1"/>
  <c r="X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BO520" i="1"/>
  <c r="BM520" i="1"/>
  <c r="Y520" i="1"/>
  <c r="Y525" i="1" s="1"/>
  <c r="P520" i="1"/>
  <c r="BP519" i="1"/>
  <c r="BO519" i="1"/>
  <c r="BN519" i="1"/>
  <c r="BM519" i="1"/>
  <c r="Z519" i="1"/>
  <c r="Y519" i="1"/>
  <c r="Y524" i="1" s="1"/>
  <c r="X517" i="1"/>
  <c r="X516" i="1"/>
  <c r="BO515" i="1"/>
  <c r="BM515" i="1"/>
  <c r="Y515" i="1"/>
  <c r="Z675" i="1" s="1"/>
  <c r="P515" i="1"/>
  <c r="X512" i="1"/>
  <c r="X511" i="1"/>
  <c r="BO510" i="1"/>
  <c r="BM510" i="1"/>
  <c r="Y510" i="1"/>
  <c r="Y512" i="1" s="1"/>
  <c r="P510" i="1"/>
  <c r="BP509" i="1"/>
  <c r="BO509" i="1"/>
  <c r="BN509" i="1"/>
  <c r="BM509" i="1"/>
  <c r="Z509" i="1"/>
  <c r="Y509" i="1"/>
  <c r="Y511" i="1" s="1"/>
  <c r="P509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2" i="1" s="1"/>
  <c r="X477" i="1"/>
  <c r="X476" i="1"/>
  <c r="BO475" i="1"/>
  <c r="BM475" i="1"/>
  <c r="Y475" i="1"/>
  <c r="Y675" i="1" s="1"/>
  <c r="P475" i="1"/>
  <c r="X471" i="1"/>
  <c r="X470" i="1"/>
  <c r="BO469" i="1"/>
  <c r="BM469" i="1"/>
  <c r="Y469" i="1"/>
  <c r="Y471" i="1" s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Y387" i="1" s="1"/>
  <c r="P383" i="1"/>
  <c r="X381" i="1"/>
  <c r="X380" i="1"/>
  <c r="BO379" i="1"/>
  <c r="BN379" i="1"/>
  <c r="BM379" i="1"/>
  <c r="Z379" i="1"/>
  <c r="Y379" i="1"/>
  <c r="BP379" i="1" s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2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5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5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5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5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5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75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BP112" i="1"/>
  <c r="BO112" i="1"/>
  <c r="BN112" i="1"/>
  <c r="BM112" i="1"/>
  <c r="Z112" i="1"/>
  <c r="Y112" i="1"/>
  <c r="Y119" i="1" s="1"/>
  <c r="P112" i="1"/>
  <c r="X110" i="1"/>
  <c r="Y109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8" i="1"/>
  <c r="X87" i="1"/>
  <c r="BO86" i="1"/>
  <c r="BM86" i="1"/>
  <c r="Y86" i="1"/>
  <c r="Z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5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5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Y87" i="1"/>
  <c r="Z82" i="1"/>
  <c r="Z87" i="1" s="1"/>
  <c r="BN82" i="1"/>
  <c r="Z84" i="1"/>
  <c r="BN84" i="1"/>
  <c r="Y88" i="1"/>
  <c r="Y97" i="1"/>
  <c r="BP90" i="1"/>
  <c r="BN90" i="1"/>
  <c r="Z90" i="1"/>
  <c r="BP94" i="1"/>
  <c r="BN94" i="1"/>
  <c r="Z94" i="1"/>
  <c r="Y103" i="1"/>
  <c r="BP107" i="1"/>
  <c r="BN107" i="1"/>
  <c r="Z107" i="1"/>
  <c r="Z109" i="1" s="1"/>
  <c r="H9" i="1"/>
  <c r="Y24" i="1"/>
  <c r="Y53" i="1"/>
  <c r="Y72" i="1"/>
  <c r="BP86" i="1"/>
  <c r="BN86" i="1"/>
  <c r="BP92" i="1"/>
  <c r="BN92" i="1"/>
  <c r="Z92" i="1"/>
  <c r="Y96" i="1"/>
  <c r="BP100" i="1"/>
  <c r="BN100" i="1"/>
  <c r="Z100" i="1"/>
  <c r="Z102" i="1" s="1"/>
  <c r="E675" i="1"/>
  <c r="Y110" i="1"/>
  <c r="Z113" i="1"/>
  <c r="Z118" i="1" s="1"/>
  <c r="BN113" i="1"/>
  <c r="BP113" i="1"/>
  <c r="Z115" i="1"/>
  <c r="BN115" i="1"/>
  <c r="F675" i="1"/>
  <c r="Z123" i="1"/>
  <c r="Z127" i="1" s="1"/>
  <c r="BN123" i="1"/>
  <c r="BP123" i="1"/>
  <c r="Z125" i="1"/>
  <c r="BN125" i="1"/>
  <c r="Y128" i="1"/>
  <c r="Z131" i="1"/>
  <c r="Z134" i="1" s="1"/>
  <c r="BN131" i="1"/>
  <c r="BP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Y144" i="1"/>
  <c r="Z147" i="1"/>
  <c r="Z149" i="1" s="1"/>
  <c r="BN147" i="1"/>
  <c r="BP147" i="1"/>
  <c r="Y150" i="1"/>
  <c r="Z153" i="1"/>
  <c r="Z156" i="1" s="1"/>
  <c r="BN153" i="1"/>
  <c r="BP153" i="1"/>
  <c r="Z155" i="1"/>
  <c r="BN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5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Z241" i="1"/>
  <c r="Z246" i="1" s="1"/>
  <c r="BN241" i="1"/>
  <c r="BP241" i="1"/>
  <c r="Z242" i="1"/>
  <c r="BN242" i="1"/>
  <c r="Z244" i="1"/>
  <c r="BN244" i="1"/>
  <c r="K675" i="1"/>
  <c r="Z251" i="1"/>
  <c r="Z258" i="1" s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5" i="1"/>
  <c r="Z299" i="1"/>
  <c r="Z301" i="1" s="1"/>
  <c r="BN299" i="1"/>
  <c r="BP299" i="1"/>
  <c r="Y302" i="1"/>
  <c r="Q675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5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Y371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Y388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BP410" i="1"/>
  <c r="BN410" i="1"/>
  <c r="Z410" i="1"/>
  <c r="W675" i="1"/>
  <c r="Y427" i="1"/>
  <c r="BP416" i="1"/>
  <c r="BN416" i="1"/>
  <c r="Z416" i="1"/>
  <c r="BP420" i="1"/>
  <c r="BN420" i="1"/>
  <c r="Z420" i="1"/>
  <c r="BP424" i="1"/>
  <c r="BN424" i="1"/>
  <c r="Z424" i="1"/>
  <c r="Y438" i="1"/>
  <c r="Y437" i="1"/>
  <c r="BP435" i="1"/>
  <c r="BN435" i="1"/>
  <c r="Z435" i="1"/>
  <c r="Y157" i="1"/>
  <c r="Y172" i="1"/>
  <c r="Y207" i="1"/>
  <c r="Y272" i="1"/>
  <c r="Y289" i="1"/>
  <c r="Y312" i="1"/>
  <c r="Y317" i="1"/>
  <c r="Y330" i="1"/>
  <c r="Y364" i="1"/>
  <c r="Z398" i="1"/>
  <c r="BN398" i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X675" i="1"/>
  <c r="Z446" i="1"/>
  <c r="BN446" i="1"/>
  <c r="BP446" i="1"/>
  <c r="Z448" i="1"/>
  <c r="Z453" i="1" s="1"/>
  <c r="BN448" i="1"/>
  <c r="Z450" i="1"/>
  <c r="BN450" i="1"/>
  <c r="Z452" i="1"/>
  <c r="BN452" i="1"/>
  <c r="Y453" i="1"/>
  <c r="Z456" i="1"/>
  <c r="Z458" i="1" s="1"/>
  <c r="BN456" i="1"/>
  <c r="BP456" i="1"/>
  <c r="Y459" i="1"/>
  <c r="Z461" i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82" i="1"/>
  <c r="Z501" i="1" s="1"/>
  <c r="BN482" i="1"/>
  <c r="Z484" i="1"/>
  <c r="BN484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500" i="1"/>
  <c r="BN500" i="1"/>
  <c r="Y501" i="1"/>
  <c r="Z504" i="1"/>
  <c r="Z506" i="1" s="1"/>
  <c r="BN504" i="1"/>
  <c r="BP504" i="1"/>
  <c r="Y507" i="1"/>
  <c r="Z510" i="1"/>
  <c r="Z511" i="1" s="1"/>
  <c r="BN510" i="1"/>
  <c r="BP510" i="1"/>
  <c r="Z515" i="1"/>
  <c r="Z516" i="1" s="1"/>
  <c r="BN515" i="1"/>
  <c r="BP515" i="1"/>
  <c r="Y516" i="1"/>
  <c r="Z520" i="1"/>
  <c r="Z524" i="1" s="1"/>
  <c r="BN520" i="1"/>
  <c r="BP520" i="1"/>
  <c r="Z521" i="1"/>
  <c r="BN521" i="1"/>
  <c r="Z523" i="1"/>
  <c r="BN523" i="1"/>
  <c r="Z527" i="1"/>
  <c r="Z528" i="1" s="1"/>
  <c r="BN527" i="1"/>
  <c r="BP527" i="1"/>
  <c r="Y528" i="1"/>
  <c r="Z532" i="1"/>
  <c r="Z538" i="1" s="1"/>
  <c r="BN532" i="1"/>
  <c r="BP532" i="1"/>
  <c r="Z535" i="1"/>
  <c r="BN535" i="1"/>
  <c r="Y539" i="1"/>
  <c r="Y544" i="1"/>
  <c r="AC675" i="1"/>
  <c r="Y563" i="1"/>
  <c r="Z549" i="1"/>
  <c r="Z563" i="1" s="1"/>
  <c r="BN549" i="1"/>
  <c r="Z551" i="1"/>
  <c r="BN551" i="1"/>
  <c r="Z553" i="1"/>
  <c r="BN553" i="1"/>
  <c r="Z555" i="1"/>
  <c r="BN555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BP591" i="1"/>
  <c r="BN591" i="1"/>
  <c r="Z591" i="1"/>
  <c r="Y610" i="1"/>
  <c r="Y611" i="1"/>
  <c r="BP603" i="1"/>
  <c r="BN603" i="1"/>
  <c r="Z603" i="1"/>
  <c r="BP605" i="1"/>
  <c r="BN605" i="1"/>
  <c r="Z605" i="1"/>
  <c r="AA675" i="1"/>
  <c r="Y477" i="1"/>
  <c r="Y517" i="1"/>
  <c r="BP557" i="1"/>
  <c r="BN557" i="1"/>
  <c r="Z557" i="1"/>
  <c r="BP560" i="1"/>
  <c r="BN560" i="1"/>
  <c r="Z560" i="1"/>
  <c r="BP562" i="1"/>
  <c r="BN562" i="1"/>
  <c r="Z562" i="1"/>
  <c r="Y564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88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AE67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645" i="1" l="1"/>
  <c r="Z627" i="1"/>
  <c r="Z581" i="1"/>
  <c r="Z427" i="1"/>
  <c r="Z271" i="1"/>
  <c r="Y665" i="1"/>
  <c r="Z96" i="1"/>
  <c r="Z53" i="1"/>
  <c r="Z670" i="1" s="1"/>
  <c r="Z34" i="1"/>
  <c r="Y667" i="1"/>
  <c r="Z610" i="1"/>
  <c r="Z587" i="1"/>
  <c r="Z466" i="1"/>
  <c r="Z437" i="1"/>
  <c r="Z400" i="1"/>
  <c r="Z394" i="1"/>
  <c r="Z364" i="1"/>
  <c r="Z223" i="1"/>
  <c r="Z179" i="1"/>
  <c r="Z78" i="1"/>
  <c r="Z71" i="1"/>
  <c r="Y669" i="1"/>
  <c r="Y666" i="1"/>
  <c r="Y668" i="1" s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<sst xmlns="http://schemas.openxmlformats.org/spreadsheetml/2006/main" count="3147" uniqueCount="1086">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</sst>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45661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Суббота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1">
        <v>4680115880214</v>
      </c>
      <c r="E116" s="782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81">
        <v>4680115880214</v>
      </c>
      <c r="E117" s="782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1" t="s">
        <v>239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0</v>
      </c>
      <c r="Y119" s="779">
        <f>IFERROR(SUM(Y112:Y117),"0")</f>
        <v>0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0</v>
      </c>
      <c r="Y145" s="779">
        <f>IFERROR(SUM(Y137:Y143),"0")</f>
        <v>0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1000</v>
      </c>
      <c r="Y417" s="77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730</v>
      </c>
      <c r="Y419" s="778">
        <f t="shared" si="87"/>
        <v>735</v>
      </c>
      <c r="Z419" s="36">
        <f>IFERROR(IF(Y419=0,"",ROUNDUP(Y419/H419,0)*0.02175),"")</f>
        <v>1.06575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753.36</v>
      </c>
      <c r="BN419" s="64">
        <f t="shared" si="89"/>
        <v>758.5200000000001</v>
      </c>
      <c r="BO419" s="64">
        <f t="shared" si="90"/>
        <v>1.0138888888888888</v>
      </c>
      <c r="BP419" s="64">
        <f t="shared" si="91"/>
        <v>1.0208333333333333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1000</v>
      </c>
      <c r="Y422" s="778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182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183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3.9802499999999998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2730</v>
      </c>
      <c r="Y428" s="779">
        <f>IFERROR(SUM(Y416:Y426),"0")</f>
        <v>2745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2000</v>
      </c>
      <c r="Y430" s="778">
        <f>IFERROR(IF(X430="",0,CEILING((X430/$H430),1)*$H430),"")</f>
        <v>2010</v>
      </c>
      <c r="Z430" s="36">
        <f>IFERROR(IF(Y430=0,"",ROUNDUP(Y430/H430,0)*0.02175),"")</f>
        <v>2.9144999999999999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2064</v>
      </c>
      <c r="BN430" s="64">
        <f>IFERROR(Y430*I430/H430,"0")</f>
        <v>2074.3200000000002</v>
      </c>
      <c r="BO430" s="64">
        <f>IFERROR(1/J430*(X430/H430),"0")</f>
        <v>2.7777777777777777</v>
      </c>
      <c r="BP430" s="64">
        <f>IFERROR(1/J430*(Y430/H430),"0")</f>
        <v>2.7916666666666665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133.33333333333334</v>
      </c>
      <c r="Y432" s="779">
        <f>IFERROR(Y430/H430,"0")+IFERROR(Y431/H431,"0")</f>
        <v>134</v>
      </c>
      <c r="Z432" s="779">
        <f>IFERROR(IF(Z430="",0,Z430),"0")+IFERROR(IF(Z431="",0,Z431),"0")</f>
        <v>2.9144999999999999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2000</v>
      </c>
      <c r="Y433" s="779">
        <f>IFERROR(SUM(Y430:Y431),"0")</f>
        <v>2010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4730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4755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4881.3600000000006</v>
      </c>
      <c r="Y666" s="779">
        <f>IFERROR(SUM(BN22:BN662),"0")</f>
        <v>4907.16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7</v>
      </c>
      <c r="Y667" s="38">
        <f>ROUNDUP(SUM(BP22:BP662),0)</f>
        <v>7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5056.3600000000006</v>
      </c>
      <c r="Y668" s="779">
        <f>GrossWeightTotalR+PalletQtyTotalR*25</f>
        <v>5082.16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315.33333333333337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317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6.8947500000000002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46">
        <f>IFERROR(Y106*1,"0")+IFERROR(Y107*1,"0")+IFERROR(Y108*1,"0")+IFERROR(Y112*1,"0")+IFERROR(Y113*1,"0")+IFERROR(Y114*1,"0")+IFERROR(Y115*1,"0")+IFERROR(Y116*1,"0")+IFERROR(Y117*1,"0")</f>
        <v>0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4755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2024-12-27T10:24:20Z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