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5,24 Симф КИ\"/>
    </mc:Choice>
  </mc:AlternateContent>
  <xr:revisionPtr revIDLastSave="0" documentId="13_ncr:1_{72D8DA20-8CB5-4D9C-BD96-6F648145AB7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W7" i="1" s="1"/>
  <c r="Z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Y9" i="1" s="1"/>
  <c r="L10" i="1"/>
  <c r="Y10" i="1" s="1"/>
  <c r="L11" i="1"/>
  <c r="L12" i="1"/>
  <c r="L13" i="1"/>
  <c r="Y13" i="1" s="1"/>
  <c r="L14" i="1"/>
  <c r="L15" i="1"/>
  <c r="L16" i="1"/>
  <c r="Y16" i="1" s="1"/>
  <c r="L17" i="1"/>
  <c r="Y17" i="1" s="1"/>
  <c r="L18" i="1"/>
  <c r="Y18" i="1" s="1"/>
  <c r="L19" i="1"/>
  <c r="L20" i="1"/>
  <c r="L21" i="1"/>
  <c r="Y21" i="1" s="1"/>
  <c r="L22" i="1"/>
  <c r="L23" i="1"/>
  <c r="L24" i="1"/>
  <c r="Y24" i="1" s="1"/>
  <c r="L25" i="1"/>
  <c r="Y25" i="1" s="1"/>
  <c r="L26" i="1"/>
  <c r="Y26" i="1" s="1"/>
  <c r="L27" i="1"/>
  <c r="L28" i="1"/>
  <c r="L29" i="1"/>
  <c r="Y29" i="1" s="1"/>
  <c r="L30" i="1"/>
  <c r="L31" i="1"/>
  <c r="L32" i="1"/>
  <c r="Y32" i="1" s="1"/>
  <c r="L33" i="1"/>
  <c r="Y33" i="1" s="1"/>
  <c r="L34" i="1"/>
  <c r="Y34" i="1" s="1"/>
  <c r="L35" i="1"/>
  <c r="L36" i="1"/>
  <c r="L37" i="1"/>
  <c r="Y37" i="1" s="1"/>
  <c r="L38" i="1"/>
  <c r="L39" i="1"/>
  <c r="L40" i="1"/>
  <c r="Y40" i="1" s="1"/>
  <c r="L41" i="1"/>
  <c r="Y41" i="1" s="1"/>
  <c r="L42" i="1"/>
  <c r="Y42" i="1" s="1"/>
  <c r="L43" i="1"/>
  <c r="L44" i="1"/>
  <c r="L45" i="1"/>
  <c r="Y45" i="1" s="1"/>
  <c r="L46" i="1"/>
  <c r="L47" i="1"/>
  <c r="L48" i="1"/>
  <c r="Y48" i="1" s="1"/>
  <c r="L49" i="1"/>
  <c r="L50" i="1"/>
  <c r="L51" i="1"/>
  <c r="Y51" i="1" s="1"/>
  <c r="L52" i="1"/>
  <c r="L53" i="1"/>
  <c r="Y53" i="1" s="1"/>
  <c r="L54" i="1"/>
  <c r="L55" i="1"/>
  <c r="Y55" i="1" s="1"/>
  <c r="L56" i="1"/>
  <c r="Y56" i="1" s="1"/>
  <c r="L57" i="1"/>
  <c r="Y57" i="1" s="1"/>
  <c r="L58" i="1"/>
  <c r="Y58" i="1" s="1"/>
  <c r="L59" i="1"/>
  <c r="Y59" i="1" s="1"/>
  <c r="L60" i="1"/>
  <c r="L61" i="1"/>
  <c r="Y61" i="1" s="1"/>
  <c r="L62" i="1"/>
  <c r="L63" i="1"/>
  <c r="Y63" i="1" s="1"/>
  <c r="L64" i="1"/>
  <c r="Y64" i="1" s="1"/>
  <c r="L65" i="1"/>
  <c r="Y65" i="1" s="1"/>
  <c r="L66" i="1"/>
  <c r="Y66" i="1" s="1"/>
  <c r="L67" i="1"/>
  <c r="Y67" i="1" s="1"/>
  <c r="L68" i="1"/>
  <c r="L69" i="1"/>
  <c r="Y69" i="1" s="1"/>
  <c r="L70" i="1"/>
  <c r="L71" i="1"/>
  <c r="Y71" i="1" s="1"/>
  <c r="L72" i="1"/>
  <c r="Y72" i="1" s="1"/>
  <c r="L73" i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7" i="1"/>
  <c r="K113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A6" i="1"/>
  <c r="N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4" i="1"/>
  <c r="AJ54" i="1" s="1"/>
  <c r="H55" i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Y7" i="1" l="1"/>
  <c r="Y50" i="1"/>
  <c r="Z50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0" i="1"/>
  <c r="Y68" i="1"/>
  <c r="Y62" i="1"/>
  <c r="Y60" i="1"/>
  <c r="Y54" i="1"/>
  <c r="Y52" i="1"/>
  <c r="Y46" i="1"/>
  <c r="Y44" i="1"/>
  <c r="Y38" i="1"/>
  <c r="Y36" i="1"/>
  <c r="Y30" i="1"/>
  <c r="Y28" i="1"/>
  <c r="Y22" i="1"/>
  <c r="Y20" i="1"/>
  <c r="Y14" i="1"/>
  <c r="Y12" i="1"/>
  <c r="P6" i="1"/>
  <c r="AH6" i="1"/>
  <c r="Y47" i="1"/>
  <c r="Y43" i="1"/>
  <c r="Y39" i="1"/>
  <c r="Y35" i="1"/>
  <c r="Y31" i="1"/>
  <c r="Y27" i="1"/>
  <c r="Y23" i="1"/>
  <c r="Y19" i="1"/>
  <c r="Y15" i="1"/>
  <c r="Y11" i="1"/>
  <c r="AJ71" i="1"/>
  <c r="AJ67" i="1"/>
  <c r="AJ63" i="1"/>
  <c r="AJ59" i="1"/>
  <c r="AJ55" i="1"/>
  <c r="AJ51" i="1"/>
  <c r="Y49" i="1"/>
  <c r="Y73" i="1"/>
  <c r="K6" i="1"/>
  <c r="AG6" i="1"/>
  <c r="AF6" i="1"/>
  <c r="AE6" i="1"/>
  <c r="W6" i="1"/>
  <c r="AD6" i="1"/>
  <c r="O6" i="1"/>
  <c r="M6" i="1"/>
  <c r="L6" i="1"/>
  <c r="J6" i="1"/>
  <c r="AJ6" i="1" l="1"/>
</calcChain>
</file>

<file path=xl/sharedStrings.xml><?xml version="1.0" encoding="utf-8"?>
<sst xmlns="http://schemas.openxmlformats.org/spreadsheetml/2006/main" count="271" uniqueCount="147">
  <si>
    <t>Период: 16.05.2024 - 23.05.2024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</si>
  <si>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</si>
  <si>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</si>
  <si>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</si>
  <si>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</si>
  <si>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</si>
  <si>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</si>
  <si>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</si>
  <si>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</si>
  <si>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</si>
  <si>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</si>
  <si>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</si>
  <si>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</si>
  <si>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</si>
  <si>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</si>
  <si>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</si>
  <si>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</si>
  <si>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</si>
  <si>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</si>
  <si>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</si>
  <si>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</si>
  <si>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</si>
  <si>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</si>
  <si>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</si>
  <si>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</si>
  <si>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</si>
  <si>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</si>
  <si>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</si>
  <si>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</si>
  <si>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</si>
  <si>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</si>
  <si>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</si>
  <si>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</si>
  <si>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</si>
  <si>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</si>
  <si>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</si>
  <si>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</si>
  <si>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</si>
  <si>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</si>
  <si>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</si>
  <si>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</si>
  <si>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</si>
  <si>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</si>
  <si>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</si>
  <si>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</si>
  <si>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</si>
  <si>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</si>
  <si>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</si>
  <si>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</si>
  <si>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</si>
  <si>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</si>
  <si>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</si>
  <si>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</si>
  <si>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</si>
  <si>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</si>
  <si>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</si>
  <si>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</si>
  <si>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</si>
  <si>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</si>
  <si>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</si>
  <si>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</si>
  <si>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</si>
  <si>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</si>
  <si>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</si>
  <si>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</si>
  <si>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</si>
  <si>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</si>
  <si>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</si>
  <si>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</si>
  <si>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</si>
  <si>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</si>
  <si>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</si>
  <si>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</si>
  <si>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</si>
  <si>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</si>
  <si>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</si>
  <si>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</si>
  <si>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</si>
  <si>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</si>
  <si>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</si>
  <si>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</si>
  <si>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</si>
  <si>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</si>
  <si>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</si>
  <si>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</si>
  <si>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</si>
  <si>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</si>
  <si>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</si>
  <si>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</si>
  <si>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</si>
  <si>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</si>
  <si>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</si>
  <si>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</si>
  <si>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</si>
  <si>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</si>
  <si>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</si>
  <si>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</si>
  <si>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</si>
  <si>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</si>
  <si>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</si>
  <si>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</si>
  <si>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</si>
  <si>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</si>
  <si>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</si>
  <si>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</si>
  <si>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</si>
  <si>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</si>
  <si>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</si>
  <si>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</si>
  <si>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</si>
  <si>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</si>
  <si>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</si>
  <si>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</si>
  <si>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</si>
  <si>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</si>
  <si>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</si>
  <si>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</si>
  <si>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</si>
  <si>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</si>
  <si>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</si>
  <si>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</si>
  <si>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</si>
  <si>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</si>
  <si>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</si>
  <si>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</si>
  <si>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</si>
  <si>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</si>
  <si>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</si>
  <si>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</si>
  <si>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</si>
  <si>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</si>
  <si>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</si>
  <si>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</si>
  <si>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</si>
  <si>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</si>
  <si>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</si>
  <si>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</si>
  <si>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23,05,</t>
  </si>
  <si>
    <t>24,05б</t>
  </si>
  <si>
    <t>24,05,</t>
  </si>
  <si>
    <t>26,05х</t>
  </si>
  <si>
    <t>27,05,</t>
  </si>
  <si>
    <t>28,05,</t>
  </si>
  <si>
    <t>13т</t>
  </si>
  <si>
    <t>03,05,</t>
  </si>
  <si>
    <t>10,05,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</si>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</sst>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15.05.2024 - 22.05.2024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23,05,</v>
          </cell>
          <cell r="M5" t="str">
            <v>24,05б</v>
          </cell>
          <cell r="N5" t="str">
            <v>24,05,</v>
          </cell>
          <cell r="O5" t="str">
            <v>26,05,</v>
          </cell>
          <cell r="T5" t="str">
            <v>27,05,</v>
          </cell>
          <cell r="X5" t="str">
            <v>27,05,</v>
          </cell>
          <cell r="AE5" t="str">
            <v>03,05,</v>
          </cell>
          <cell r="AF5" t="str">
            <v>10,05,</v>
          </cell>
          <cell r="AG5" t="str">
            <v>17,05,</v>
          </cell>
          <cell r="AH5" t="str">
            <v>22,05,</v>
          </cell>
        </row>
        <row r="6">
          <cell r="E6">
            <v>150719.035</v>
          </cell>
          <cell r="F6">
            <v>73280.589999999982</v>
          </cell>
          <cell r="J6">
            <v>149837.92700000003</v>
          </cell>
          <cell r="K6">
            <v>881.10799999999927</v>
          </cell>
          <cell r="L6">
            <v>9620</v>
          </cell>
          <cell r="M6">
            <v>10100</v>
          </cell>
          <cell r="N6">
            <v>31540</v>
          </cell>
          <cell r="O6">
            <v>13600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11540</v>
          </cell>
          <cell r="U6">
            <v>0</v>
          </cell>
          <cell r="V6">
            <v>0</v>
          </cell>
          <cell r="W6">
            <v>23665.779599999994</v>
          </cell>
          <cell r="X6">
            <v>20080</v>
          </cell>
          <cell r="AA6">
            <v>0</v>
          </cell>
          <cell r="AB6">
            <v>0</v>
          </cell>
          <cell r="AC6">
            <v>15604.137000000001</v>
          </cell>
          <cell r="AD6">
            <v>16786</v>
          </cell>
          <cell r="AE6">
            <v>24943.174000000017</v>
          </cell>
          <cell r="AF6">
            <v>21380.783199999987</v>
          </cell>
          <cell r="AG6">
            <v>23021.327600000001</v>
          </cell>
          <cell r="AH6">
            <v>26689.56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431.53800000000001</v>
          </cell>
          <cell r="D7">
            <v>439.62700000000001</v>
          </cell>
          <cell r="E7">
            <v>478.11900000000003</v>
          </cell>
          <cell r="F7">
            <v>388.12299999999999</v>
          </cell>
          <cell r="G7" t="str">
            <v>н</v>
          </cell>
          <cell r="H7">
            <v>1</v>
          </cell>
          <cell r="I7">
            <v>45</v>
          </cell>
          <cell r="J7">
            <v>457.80599999999998</v>
          </cell>
          <cell r="K7">
            <v>20.313000000000045</v>
          </cell>
          <cell r="L7">
            <v>60</v>
          </cell>
          <cell r="M7">
            <v>0</v>
          </cell>
          <cell r="N7">
            <v>200</v>
          </cell>
          <cell r="O7">
            <v>0</v>
          </cell>
          <cell r="W7">
            <v>95.623800000000003</v>
          </cell>
          <cell r="Y7">
            <v>6.7778419180162262</v>
          </cell>
          <cell r="Z7">
            <v>4.0588535490118565</v>
          </cell>
          <cell r="AC7">
            <v>0</v>
          </cell>
          <cell r="AD7">
            <v>0</v>
          </cell>
          <cell r="AE7">
            <v>124.0492</v>
          </cell>
          <cell r="AF7">
            <v>102.68699999999998</v>
          </cell>
          <cell r="AG7">
            <v>104.3432</v>
          </cell>
          <cell r="AH7">
            <v>103.173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473.41899999999998</v>
          </cell>
          <cell r="D8">
            <v>931.16200000000003</v>
          </cell>
          <cell r="E8">
            <v>941.35299999999995</v>
          </cell>
          <cell r="F8">
            <v>450.30700000000002</v>
          </cell>
          <cell r="G8" t="str">
            <v>ябл</v>
          </cell>
          <cell r="H8">
            <v>1</v>
          </cell>
          <cell r="I8">
            <v>45</v>
          </cell>
          <cell r="J8">
            <v>913.95899999999995</v>
          </cell>
          <cell r="K8">
            <v>27.394000000000005</v>
          </cell>
          <cell r="L8">
            <v>50</v>
          </cell>
          <cell r="M8">
            <v>0</v>
          </cell>
          <cell r="N8">
            <v>250</v>
          </cell>
          <cell r="O8">
            <v>0</v>
          </cell>
          <cell r="W8">
            <v>141.78059999999999</v>
          </cell>
          <cell r="X8">
            <v>200</v>
          </cell>
          <cell r="Y8">
            <v>6.7026588969153753</v>
          </cell>
          <cell r="Z8">
            <v>3.1760833287487853</v>
          </cell>
          <cell r="AC8">
            <v>232.45</v>
          </cell>
          <cell r="AD8">
            <v>0</v>
          </cell>
          <cell r="AE8">
            <v>94.855999999999995</v>
          </cell>
          <cell r="AF8">
            <v>107.25139999999999</v>
          </cell>
          <cell r="AG8">
            <v>131.28640000000001</v>
          </cell>
          <cell r="AH8">
            <v>157.57900000000001</v>
          </cell>
          <cell r="AI8" t="str">
            <v>май 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753.13499999999999</v>
          </cell>
          <cell r="D9">
            <v>2559.5549999999998</v>
          </cell>
          <cell r="E9">
            <v>1493.14</v>
          </cell>
          <cell r="F9">
            <v>783.24599999999998</v>
          </cell>
          <cell r="G9" t="str">
            <v>н</v>
          </cell>
          <cell r="H9">
            <v>1</v>
          </cell>
          <cell r="I9">
            <v>45</v>
          </cell>
          <cell r="J9">
            <v>1432.2940000000001</v>
          </cell>
          <cell r="K9">
            <v>60.846000000000004</v>
          </cell>
          <cell r="L9">
            <v>100</v>
          </cell>
          <cell r="M9">
            <v>0</v>
          </cell>
          <cell r="N9">
            <v>400</v>
          </cell>
          <cell r="O9">
            <v>0</v>
          </cell>
          <cell r="W9">
            <v>240.04520000000002</v>
          </cell>
          <cell r="X9">
            <v>350</v>
          </cell>
          <cell r="Y9">
            <v>6.8039102635670279</v>
          </cell>
          <cell r="Z9">
            <v>3.2629104851919553</v>
          </cell>
          <cell r="AC9">
            <v>292.91399999999999</v>
          </cell>
          <cell r="AD9">
            <v>0</v>
          </cell>
          <cell r="AE9">
            <v>319.34820000000002</v>
          </cell>
          <cell r="AF9">
            <v>211.3672</v>
          </cell>
          <cell r="AG9">
            <v>227.1362</v>
          </cell>
          <cell r="AH9">
            <v>219.011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145.34399999999999</v>
          </cell>
          <cell r="D10">
            <v>133.72999999999999</v>
          </cell>
          <cell r="E10">
            <v>173.45500000000001</v>
          </cell>
          <cell r="F10">
            <v>98.978999999999999</v>
          </cell>
          <cell r="G10">
            <v>0</v>
          </cell>
          <cell r="H10">
            <v>1</v>
          </cell>
          <cell r="I10">
            <v>40</v>
          </cell>
          <cell r="J10">
            <v>174.24299999999999</v>
          </cell>
          <cell r="K10">
            <v>-0.78799999999998249</v>
          </cell>
          <cell r="L10">
            <v>20</v>
          </cell>
          <cell r="M10">
            <v>0</v>
          </cell>
          <cell r="N10">
            <v>60</v>
          </cell>
          <cell r="O10">
            <v>0</v>
          </cell>
          <cell r="W10">
            <v>34.691000000000003</v>
          </cell>
          <cell r="X10">
            <v>50</v>
          </cell>
          <cell r="Y10">
            <v>6.6005303969329212</v>
          </cell>
          <cell r="Z10">
            <v>2.8531607621573318</v>
          </cell>
          <cell r="AC10">
            <v>0</v>
          </cell>
          <cell r="AD10">
            <v>0</v>
          </cell>
          <cell r="AE10">
            <v>27.832000000000001</v>
          </cell>
          <cell r="AF10">
            <v>30.836399999999998</v>
          </cell>
          <cell r="AG10">
            <v>31.681999999999999</v>
          </cell>
          <cell r="AH10">
            <v>42.311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110</v>
          </cell>
          <cell r="D11">
            <v>238</v>
          </cell>
          <cell r="E11">
            <v>180</v>
          </cell>
          <cell r="F11">
            <v>156</v>
          </cell>
          <cell r="G11">
            <v>0</v>
          </cell>
          <cell r="H11">
            <v>0.5</v>
          </cell>
          <cell r="I11">
            <v>45</v>
          </cell>
          <cell r="J11">
            <v>201</v>
          </cell>
          <cell r="K11">
            <v>-21</v>
          </cell>
          <cell r="L11">
            <v>40</v>
          </cell>
          <cell r="M11">
            <v>0</v>
          </cell>
          <cell r="N11">
            <v>70</v>
          </cell>
          <cell r="O11">
            <v>0</v>
          </cell>
          <cell r="W11">
            <v>36</v>
          </cell>
          <cell r="Y11">
            <v>7.3888888888888893</v>
          </cell>
          <cell r="Z11">
            <v>4.333333333333333</v>
          </cell>
          <cell r="AC11">
            <v>0</v>
          </cell>
          <cell r="AD11">
            <v>0</v>
          </cell>
          <cell r="AE11">
            <v>35.4</v>
          </cell>
          <cell r="AF11">
            <v>34.799999999999997</v>
          </cell>
          <cell r="AG11">
            <v>41.4</v>
          </cell>
          <cell r="AH11">
            <v>40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1680</v>
          </cell>
          <cell r="D12">
            <v>6056</v>
          </cell>
          <cell r="E12">
            <v>2644</v>
          </cell>
          <cell r="F12">
            <v>1359</v>
          </cell>
          <cell r="G12" t="str">
            <v>ябл</v>
          </cell>
          <cell r="H12">
            <v>0.4</v>
          </cell>
          <cell r="I12">
            <v>45</v>
          </cell>
          <cell r="J12">
            <v>2667</v>
          </cell>
          <cell r="K12">
            <v>-23</v>
          </cell>
          <cell r="L12">
            <v>0</v>
          </cell>
          <cell r="M12">
            <v>0</v>
          </cell>
          <cell r="N12">
            <v>600</v>
          </cell>
          <cell r="O12">
            <v>0</v>
          </cell>
          <cell r="T12">
            <v>780</v>
          </cell>
          <cell r="W12">
            <v>354.8</v>
          </cell>
          <cell r="X12">
            <v>450</v>
          </cell>
          <cell r="Y12">
            <v>6.7897406989853435</v>
          </cell>
          <cell r="Z12">
            <v>3.8303269447576098</v>
          </cell>
          <cell r="AC12">
            <v>60</v>
          </cell>
          <cell r="AD12">
            <v>810</v>
          </cell>
          <cell r="AE12">
            <v>325.39999999999998</v>
          </cell>
          <cell r="AF12">
            <v>326.39999999999998</v>
          </cell>
          <cell r="AG12">
            <v>338</v>
          </cell>
          <cell r="AH12">
            <v>293</v>
          </cell>
          <cell r="AI12" t="str">
            <v>май 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2415</v>
          </cell>
          <cell r="D13">
            <v>11903</v>
          </cell>
          <cell r="E13">
            <v>5868</v>
          </cell>
          <cell r="F13">
            <v>2404</v>
          </cell>
          <cell r="G13">
            <v>0</v>
          </cell>
          <cell r="H13">
            <v>0.45</v>
          </cell>
          <cell r="I13">
            <v>45</v>
          </cell>
          <cell r="J13">
            <v>5828</v>
          </cell>
          <cell r="K13">
            <v>40</v>
          </cell>
          <cell r="L13">
            <v>300</v>
          </cell>
          <cell r="M13">
            <v>0</v>
          </cell>
          <cell r="N13">
            <v>1400</v>
          </cell>
          <cell r="O13">
            <v>500</v>
          </cell>
          <cell r="T13">
            <v>504</v>
          </cell>
          <cell r="W13">
            <v>837.6</v>
          </cell>
          <cell r="X13">
            <v>900</v>
          </cell>
          <cell r="Y13">
            <v>6.5711556829035338</v>
          </cell>
          <cell r="Z13">
            <v>2.8701050620821396</v>
          </cell>
          <cell r="AC13">
            <v>120</v>
          </cell>
          <cell r="AD13">
            <v>1560</v>
          </cell>
          <cell r="AE13">
            <v>536.4</v>
          </cell>
          <cell r="AF13">
            <v>622.20000000000005</v>
          </cell>
          <cell r="AG13">
            <v>752.4</v>
          </cell>
          <cell r="AH13">
            <v>923</v>
          </cell>
          <cell r="AI13" t="str">
            <v>май 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1849</v>
          </cell>
          <cell r="D14">
            <v>9303</v>
          </cell>
          <cell r="E14">
            <v>4818</v>
          </cell>
          <cell r="F14">
            <v>2115</v>
          </cell>
          <cell r="G14">
            <v>0</v>
          </cell>
          <cell r="H14">
            <v>0.45</v>
          </cell>
          <cell r="I14">
            <v>45</v>
          </cell>
          <cell r="J14">
            <v>4798</v>
          </cell>
          <cell r="K14">
            <v>20</v>
          </cell>
          <cell r="L14">
            <v>300</v>
          </cell>
          <cell r="M14">
            <v>0</v>
          </cell>
          <cell r="N14">
            <v>1000</v>
          </cell>
          <cell r="O14">
            <v>500</v>
          </cell>
          <cell r="T14">
            <v>1110</v>
          </cell>
          <cell r="W14">
            <v>633.6</v>
          </cell>
          <cell r="X14">
            <v>300</v>
          </cell>
          <cell r="Y14">
            <v>6.6524621212121211</v>
          </cell>
          <cell r="Z14">
            <v>3.3380681818181817</v>
          </cell>
          <cell r="AC14">
            <v>120</v>
          </cell>
          <cell r="AD14">
            <v>1530</v>
          </cell>
          <cell r="AE14">
            <v>950.2</v>
          </cell>
          <cell r="AF14">
            <v>537</v>
          </cell>
          <cell r="AG14">
            <v>621.79999999999995</v>
          </cell>
          <cell r="AH14">
            <v>771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179</v>
          </cell>
          <cell r="D15">
            <v>195.87200000000001</v>
          </cell>
          <cell r="E15">
            <v>212</v>
          </cell>
          <cell r="F15">
            <v>158.87200000000001</v>
          </cell>
          <cell r="G15">
            <v>0</v>
          </cell>
          <cell r="H15">
            <v>0.5</v>
          </cell>
          <cell r="I15">
            <v>40</v>
          </cell>
          <cell r="J15">
            <v>224</v>
          </cell>
          <cell r="K15">
            <v>-12</v>
          </cell>
          <cell r="L15">
            <v>30</v>
          </cell>
          <cell r="M15">
            <v>0</v>
          </cell>
          <cell r="N15">
            <v>70</v>
          </cell>
          <cell r="O15">
            <v>0</v>
          </cell>
          <cell r="W15">
            <v>42.4</v>
          </cell>
          <cell r="X15">
            <v>30</v>
          </cell>
          <cell r="Y15">
            <v>6.8130188679245292</v>
          </cell>
          <cell r="Z15">
            <v>3.7469811320754722</v>
          </cell>
          <cell r="AC15">
            <v>0</v>
          </cell>
          <cell r="AD15">
            <v>0</v>
          </cell>
          <cell r="AE15">
            <v>44.8</v>
          </cell>
          <cell r="AF15">
            <v>41.4</v>
          </cell>
          <cell r="AG15">
            <v>42.6</v>
          </cell>
          <cell r="AH15">
            <v>43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22</v>
          </cell>
          <cell r="D16">
            <v>105</v>
          </cell>
          <cell r="E16">
            <v>58</v>
          </cell>
          <cell r="F16">
            <v>67</v>
          </cell>
          <cell r="G16">
            <v>0</v>
          </cell>
          <cell r="H16">
            <v>0.4</v>
          </cell>
          <cell r="I16">
            <v>50</v>
          </cell>
          <cell r="J16">
            <v>77</v>
          </cell>
          <cell r="K16">
            <v>-19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W16">
            <v>11.6</v>
          </cell>
          <cell r="Y16">
            <v>10.086206896551724</v>
          </cell>
          <cell r="Z16">
            <v>5.7758620689655178</v>
          </cell>
          <cell r="AC16">
            <v>0</v>
          </cell>
          <cell r="AD16">
            <v>0</v>
          </cell>
          <cell r="AE16">
            <v>15.6</v>
          </cell>
          <cell r="AF16">
            <v>11.6</v>
          </cell>
          <cell r="AG16">
            <v>16</v>
          </cell>
          <cell r="AH16">
            <v>18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322</v>
          </cell>
          <cell r="D17">
            <v>107</v>
          </cell>
          <cell r="E17">
            <v>169</v>
          </cell>
          <cell r="F17">
            <v>258</v>
          </cell>
          <cell r="G17">
            <v>0</v>
          </cell>
          <cell r="H17">
            <v>0.17</v>
          </cell>
          <cell r="I17">
            <v>180</v>
          </cell>
          <cell r="J17">
            <v>171</v>
          </cell>
          <cell r="K17">
            <v>-2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W17">
            <v>33.799999999999997</v>
          </cell>
          <cell r="Y17">
            <v>10.591715976331361</v>
          </cell>
          <cell r="Z17">
            <v>7.6331360946745566</v>
          </cell>
          <cell r="AC17">
            <v>0</v>
          </cell>
          <cell r="AD17">
            <v>0</v>
          </cell>
          <cell r="AE17">
            <v>55.6</v>
          </cell>
          <cell r="AF17">
            <v>48.2</v>
          </cell>
          <cell r="AG17">
            <v>34.799999999999997</v>
          </cell>
          <cell r="AH17">
            <v>32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142</v>
          </cell>
          <cell r="D18">
            <v>24</v>
          </cell>
          <cell r="E18">
            <v>124</v>
          </cell>
          <cell r="F18">
            <v>42</v>
          </cell>
          <cell r="G18">
            <v>0</v>
          </cell>
          <cell r="H18">
            <v>0.45</v>
          </cell>
          <cell r="I18">
            <v>45</v>
          </cell>
          <cell r="J18">
            <v>122</v>
          </cell>
          <cell r="K18">
            <v>2</v>
          </cell>
          <cell r="L18">
            <v>20</v>
          </cell>
          <cell r="M18">
            <v>0</v>
          </cell>
          <cell r="N18">
            <v>40</v>
          </cell>
          <cell r="O18">
            <v>0</v>
          </cell>
          <cell r="W18">
            <v>24.8</v>
          </cell>
          <cell r="X18">
            <v>70</v>
          </cell>
          <cell r="Y18">
            <v>6.935483870967742</v>
          </cell>
          <cell r="Z18">
            <v>1.6935483870967742</v>
          </cell>
          <cell r="AC18">
            <v>0</v>
          </cell>
          <cell r="AD18">
            <v>0</v>
          </cell>
          <cell r="AE18">
            <v>34.200000000000003</v>
          </cell>
          <cell r="AF18">
            <v>23</v>
          </cell>
          <cell r="AG18">
            <v>21.8</v>
          </cell>
          <cell r="AH18">
            <v>15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197</v>
          </cell>
          <cell r="D19">
            <v>496</v>
          </cell>
          <cell r="E19">
            <v>281</v>
          </cell>
          <cell r="F19">
            <v>217</v>
          </cell>
          <cell r="G19" t="str">
            <v>оконч</v>
          </cell>
          <cell r="H19">
            <v>0.5</v>
          </cell>
          <cell r="I19">
            <v>60</v>
          </cell>
          <cell r="J19">
            <v>296</v>
          </cell>
          <cell r="K19">
            <v>-15</v>
          </cell>
          <cell r="L19">
            <v>50</v>
          </cell>
          <cell r="M19">
            <v>0</v>
          </cell>
          <cell r="N19">
            <v>100</v>
          </cell>
          <cell r="O19">
            <v>0</v>
          </cell>
          <cell r="W19">
            <v>50.2</v>
          </cell>
          <cell r="Y19">
            <v>7.3107569721115535</v>
          </cell>
          <cell r="Z19">
            <v>4.3227091633466133</v>
          </cell>
          <cell r="AC19">
            <v>30</v>
          </cell>
          <cell r="AD19">
            <v>0</v>
          </cell>
          <cell r="AE19">
            <v>51.4</v>
          </cell>
          <cell r="AF19">
            <v>51.2</v>
          </cell>
          <cell r="AG19">
            <v>54.8</v>
          </cell>
          <cell r="AH19">
            <v>42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248</v>
          </cell>
          <cell r="D20">
            <v>348</v>
          </cell>
          <cell r="E20">
            <v>281</v>
          </cell>
          <cell r="F20">
            <v>308</v>
          </cell>
          <cell r="G20">
            <v>0</v>
          </cell>
          <cell r="H20">
            <v>0.3</v>
          </cell>
          <cell r="I20">
            <v>40</v>
          </cell>
          <cell r="J20">
            <v>323</v>
          </cell>
          <cell r="K20">
            <v>-42</v>
          </cell>
          <cell r="L20">
            <v>60</v>
          </cell>
          <cell r="M20">
            <v>0</v>
          </cell>
          <cell r="N20">
            <v>100</v>
          </cell>
          <cell r="O20">
            <v>0</v>
          </cell>
          <cell r="W20">
            <v>56.2</v>
          </cell>
          <cell r="Y20">
            <v>8.327402135231317</v>
          </cell>
          <cell r="Z20">
            <v>5.4804270462633449</v>
          </cell>
          <cell r="AC20">
            <v>0</v>
          </cell>
          <cell r="AD20">
            <v>0</v>
          </cell>
          <cell r="AE20">
            <v>69.400000000000006</v>
          </cell>
          <cell r="AF20">
            <v>53.6</v>
          </cell>
          <cell r="AG20">
            <v>67.8</v>
          </cell>
          <cell r="AH20">
            <v>49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2172</v>
          </cell>
          <cell r="D21">
            <v>1099</v>
          </cell>
          <cell r="E21">
            <v>1160</v>
          </cell>
          <cell r="F21">
            <v>2093</v>
          </cell>
          <cell r="G21">
            <v>0</v>
          </cell>
          <cell r="H21">
            <v>0.17</v>
          </cell>
          <cell r="I21">
            <v>180</v>
          </cell>
          <cell r="J21">
            <v>1166</v>
          </cell>
          <cell r="K21">
            <v>-6</v>
          </cell>
          <cell r="L21">
            <v>0</v>
          </cell>
          <cell r="M21">
            <v>0</v>
          </cell>
          <cell r="N21">
            <v>800</v>
          </cell>
          <cell r="O21">
            <v>0</v>
          </cell>
          <cell r="W21">
            <v>220</v>
          </cell>
          <cell r="Y21">
            <v>13.15</v>
          </cell>
          <cell r="Z21">
            <v>9.5136363636363637</v>
          </cell>
          <cell r="AC21">
            <v>60</v>
          </cell>
          <cell r="AD21">
            <v>0</v>
          </cell>
          <cell r="AE21">
            <v>296.2</v>
          </cell>
          <cell r="AF21">
            <v>235.6</v>
          </cell>
          <cell r="AG21">
            <v>216.2</v>
          </cell>
          <cell r="AH21">
            <v>254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220</v>
          </cell>
          <cell r="D22">
            <v>225</v>
          </cell>
          <cell r="E22">
            <v>235</v>
          </cell>
          <cell r="F22">
            <v>206</v>
          </cell>
          <cell r="G22">
            <v>0</v>
          </cell>
          <cell r="H22">
            <v>0.38</v>
          </cell>
          <cell r="I22">
            <v>40</v>
          </cell>
          <cell r="J22">
            <v>235</v>
          </cell>
          <cell r="K22">
            <v>0</v>
          </cell>
          <cell r="L22">
            <v>60</v>
          </cell>
          <cell r="M22">
            <v>0</v>
          </cell>
          <cell r="N22">
            <v>100</v>
          </cell>
          <cell r="O22">
            <v>0</v>
          </cell>
          <cell r="W22">
            <v>47</v>
          </cell>
          <cell r="Y22">
            <v>7.7872340425531918</v>
          </cell>
          <cell r="Z22">
            <v>4.3829787234042552</v>
          </cell>
          <cell r="AC22">
            <v>0</v>
          </cell>
          <cell r="AD22">
            <v>0</v>
          </cell>
          <cell r="AE22">
            <v>38.799999999999997</v>
          </cell>
          <cell r="AF22">
            <v>44.2</v>
          </cell>
          <cell r="AG22">
            <v>50.4</v>
          </cell>
          <cell r="AH22">
            <v>32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837</v>
          </cell>
          <cell r="D23">
            <v>547</v>
          </cell>
          <cell r="E23">
            <v>890</v>
          </cell>
          <cell r="F23">
            <v>480</v>
          </cell>
          <cell r="G23">
            <v>0</v>
          </cell>
          <cell r="H23">
            <v>0.35</v>
          </cell>
          <cell r="I23">
            <v>45</v>
          </cell>
          <cell r="J23">
            <v>887</v>
          </cell>
          <cell r="K23">
            <v>3</v>
          </cell>
          <cell r="L23">
            <v>100</v>
          </cell>
          <cell r="M23">
            <v>0</v>
          </cell>
          <cell r="N23">
            <v>300</v>
          </cell>
          <cell r="O23">
            <v>0</v>
          </cell>
          <cell r="W23">
            <v>178</v>
          </cell>
          <cell r="X23">
            <v>300</v>
          </cell>
          <cell r="Y23">
            <v>6.6292134831460672</v>
          </cell>
          <cell r="Z23">
            <v>2.696629213483146</v>
          </cell>
          <cell r="AC23">
            <v>0</v>
          </cell>
          <cell r="AD23">
            <v>0</v>
          </cell>
          <cell r="AE23">
            <v>225.2</v>
          </cell>
          <cell r="AF23">
            <v>165.6</v>
          </cell>
          <cell r="AG23">
            <v>164</v>
          </cell>
          <cell r="AH23">
            <v>211</v>
          </cell>
          <cell r="AI23" t="str">
            <v>продмай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155</v>
          </cell>
          <cell r="D24">
            <v>764</v>
          </cell>
          <cell r="E24">
            <v>639</v>
          </cell>
          <cell r="F24">
            <v>249</v>
          </cell>
          <cell r="G24" t="str">
            <v>н</v>
          </cell>
          <cell r="H24">
            <v>0.35</v>
          </cell>
          <cell r="I24">
            <v>45</v>
          </cell>
          <cell r="J24">
            <v>722</v>
          </cell>
          <cell r="K24">
            <v>-83</v>
          </cell>
          <cell r="L24">
            <v>0</v>
          </cell>
          <cell r="M24">
            <v>0</v>
          </cell>
          <cell r="N24">
            <v>50</v>
          </cell>
          <cell r="O24">
            <v>0</v>
          </cell>
          <cell r="T24">
            <v>150</v>
          </cell>
          <cell r="W24">
            <v>36.6</v>
          </cell>
          <cell r="X24">
            <v>50</v>
          </cell>
          <cell r="Y24">
            <v>9.5355191256830594</v>
          </cell>
          <cell r="Z24">
            <v>6.8032786885245899</v>
          </cell>
          <cell r="AC24">
            <v>0</v>
          </cell>
          <cell r="AD24">
            <v>456</v>
          </cell>
          <cell r="AE24">
            <v>40.4</v>
          </cell>
          <cell r="AF24">
            <v>34.4</v>
          </cell>
          <cell r="AG24">
            <v>39</v>
          </cell>
          <cell r="AH24">
            <v>45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250</v>
          </cell>
          <cell r="D25">
            <v>1180</v>
          </cell>
          <cell r="E25">
            <v>695</v>
          </cell>
          <cell r="F25">
            <v>719</v>
          </cell>
          <cell r="G25">
            <v>0</v>
          </cell>
          <cell r="H25">
            <v>0.35</v>
          </cell>
          <cell r="I25">
            <v>45</v>
          </cell>
          <cell r="J25">
            <v>739</v>
          </cell>
          <cell r="K25">
            <v>-44</v>
          </cell>
          <cell r="L25">
            <v>100</v>
          </cell>
          <cell r="M25">
            <v>0</v>
          </cell>
          <cell r="N25">
            <v>300</v>
          </cell>
          <cell r="O25">
            <v>0</v>
          </cell>
          <cell r="T25">
            <v>90</v>
          </cell>
          <cell r="W25">
            <v>133</v>
          </cell>
          <cell r="Y25">
            <v>8.4135338345864668</v>
          </cell>
          <cell r="Z25">
            <v>5.4060150375939848</v>
          </cell>
          <cell r="AC25">
            <v>0</v>
          </cell>
          <cell r="AD25">
            <v>30</v>
          </cell>
          <cell r="AE25">
            <v>99.2</v>
          </cell>
          <cell r="AF25">
            <v>110.6</v>
          </cell>
          <cell r="AG25">
            <v>162</v>
          </cell>
          <cell r="AH25">
            <v>126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617</v>
          </cell>
          <cell r="D26">
            <v>844</v>
          </cell>
          <cell r="E26">
            <v>757</v>
          </cell>
          <cell r="F26">
            <v>682</v>
          </cell>
          <cell r="G26">
            <v>0</v>
          </cell>
          <cell r="H26">
            <v>0.35</v>
          </cell>
          <cell r="I26">
            <v>45</v>
          </cell>
          <cell r="J26">
            <v>776</v>
          </cell>
          <cell r="K26">
            <v>-19</v>
          </cell>
          <cell r="L26">
            <v>100</v>
          </cell>
          <cell r="M26">
            <v>0</v>
          </cell>
          <cell r="N26">
            <v>250</v>
          </cell>
          <cell r="O26">
            <v>0</v>
          </cell>
          <cell r="W26">
            <v>151.4</v>
          </cell>
          <cell r="Y26">
            <v>6.8163804491413469</v>
          </cell>
          <cell r="Z26">
            <v>4.5046235138705413</v>
          </cell>
          <cell r="AC26">
            <v>0</v>
          </cell>
          <cell r="AD26">
            <v>0</v>
          </cell>
          <cell r="AE26">
            <v>211.6</v>
          </cell>
          <cell r="AF26">
            <v>167.6</v>
          </cell>
          <cell r="AG26">
            <v>169.2</v>
          </cell>
          <cell r="AH26">
            <v>171</v>
          </cell>
          <cell r="AI26" t="str">
            <v>оконч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272.221</v>
          </cell>
          <cell r="D27">
            <v>663.57899999999995</v>
          </cell>
          <cell r="E27">
            <v>538.94299999999998</v>
          </cell>
          <cell r="F27">
            <v>271.00099999999998</v>
          </cell>
          <cell r="G27">
            <v>0</v>
          </cell>
          <cell r="H27">
            <v>1</v>
          </cell>
          <cell r="I27">
            <v>50</v>
          </cell>
          <cell r="J27">
            <v>516.56200000000001</v>
          </cell>
          <cell r="K27">
            <v>22.380999999999972</v>
          </cell>
          <cell r="L27">
            <v>60</v>
          </cell>
          <cell r="M27">
            <v>0</v>
          </cell>
          <cell r="N27">
            <v>150</v>
          </cell>
          <cell r="O27">
            <v>0</v>
          </cell>
          <cell r="W27">
            <v>87.693599999999989</v>
          </cell>
          <cell r="X27">
            <v>100</v>
          </cell>
          <cell r="Y27">
            <v>6.6253523632283322</v>
          </cell>
          <cell r="Z27">
            <v>3.090316739191914</v>
          </cell>
          <cell r="AC27">
            <v>100.47499999999999</v>
          </cell>
          <cell r="AD27">
            <v>0</v>
          </cell>
          <cell r="AE27">
            <v>110.25399999999999</v>
          </cell>
          <cell r="AF27">
            <v>84.302800000000005</v>
          </cell>
          <cell r="AG27">
            <v>87.815600000000018</v>
          </cell>
          <cell r="AH27">
            <v>98.567999999999998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3562.6030000000001</v>
          </cell>
          <cell r="D28">
            <v>7729.7839999999997</v>
          </cell>
          <cell r="E28">
            <v>7829.1989999999996</v>
          </cell>
          <cell r="F28">
            <v>3400.5970000000002</v>
          </cell>
          <cell r="G28">
            <v>0</v>
          </cell>
          <cell r="H28">
            <v>1</v>
          </cell>
          <cell r="I28">
            <v>50</v>
          </cell>
          <cell r="J28">
            <v>7961.0870000000004</v>
          </cell>
          <cell r="K28">
            <v>-131.88800000000083</v>
          </cell>
          <cell r="L28">
            <v>0</v>
          </cell>
          <cell r="M28">
            <v>2200</v>
          </cell>
          <cell r="N28">
            <v>1000</v>
          </cell>
          <cell r="O28">
            <v>1500</v>
          </cell>
          <cell r="W28">
            <v>1175.4609999999998</v>
          </cell>
          <cell r="X28">
            <v>300</v>
          </cell>
          <cell r="Y28">
            <v>7.1466403394072637</v>
          </cell>
          <cell r="Z28">
            <v>2.8929900694280803</v>
          </cell>
          <cell r="AC28">
            <v>1951.894</v>
          </cell>
          <cell r="AD28">
            <v>0</v>
          </cell>
          <cell r="AE28">
            <v>1254.9259999999999</v>
          </cell>
          <cell r="AF28">
            <v>1059.453</v>
          </cell>
          <cell r="AG28">
            <v>1123.5827999999999</v>
          </cell>
          <cell r="AH28">
            <v>1285</v>
          </cell>
          <cell r="AI28" t="str">
            <v>продмай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271.34800000000001</v>
          </cell>
          <cell r="D29">
            <v>302.80500000000001</v>
          </cell>
          <cell r="E29">
            <v>355.69099999999997</v>
          </cell>
          <cell r="F29">
            <v>211.38200000000001</v>
          </cell>
          <cell r="G29">
            <v>0</v>
          </cell>
          <cell r="H29">
            <v>1</v>
          </cell>
          <cell r="I29">
            <v>50</v>
          </cell>
          <cell r="J29">
            <v>344.84500000000003</v>
          </cell>
          <cell r="K29">
            <v>10.845999999999947</v>
          </cell>
          <cell r="L29">
            <v>0</v>
          </cell>
          <cell r="M29">
            <v>0</v>
          </cell>
          <cell r="N29">
            <v>150</v>
          </cell>
          <cell r="O29">
            <v>0</v>
          </cell>
          <cell r="W29">
            <v>71.138199999999998</v>
          </cell>
          <cell r="X29">
            <v>120</v>
          </cell>
          <cell r="Y29">
            <v>6.7668566255542029</v>
          </cell>
          <cell r="Z29">
            <v>2.9714274468569633</v>
          </cell>
          <cell r="AC29">
            <v>0</v>
          </cell>
          <cell r="AD29">
            <v>0</v>
          </cell>
          <cell r="AE29">
            <v>82.449600000000004</v>
          </cell>
          <cell r="AF29">
            <v>67.026199999999989</v>
          </cell>
          <cell r="AG29">
            <v>64.240399999999994</v>
          </cell>
          <cell r="AH29">
            <v>60.18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305.85199999999998</v>
          </cell>
          <cell r="D30">
            <v>735.46600000000001</v>
          </cell>
          <cell r="E30">
            <v>525.64</v>
          </cell>
          <cell r="F30">
            <v>405</v>
          </cell>
          <cell r="G30">
            <v>0</v>
          </cell>
          <cell r="H30">
            <v>1</v>
          </cell>
          <cell r="I30">
            <v>50</v>
          </cell>
          <cell r="J30">
            <v>514.51700000000005</v>
          </cell>
          <cell r="K30">
            <v>11.122999999999934</v>
          </cell>
          <cell r="L30">
            <v>110</v>
          </cell>
          <cell r="M30">
            <v>0</v>
          </cell>
          <cell r="N30">
            <v>250</v>
          </cell>
          <cell r="O30">
            <v>0</v>
          </cell>
          <cell r="W30">
            <v>88.268000000000001</v>
          </cell>
          <cell r="Y30">
            <v>8.6667875107626777</v>
          </cell>
          <cell r="Z30">
            <v>4.5882992704037706</v>
          </cell>
          <cell r="AC30">
            <v>84.3</v>
          </cell>
          <cell r="AD30">
            <v>0</v>
          </cell>
          <cell r="AE30">
            <v>132.88499999999999</v>
          </cell>
          <cell r="AF30">
            <v>95.917600000000007</v>
          </cell>
          <cell r="AG30">
            <v>107.0172</v>
          </cell>
          <cell r="AH30">
            <v>92.04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162.52600000000001</v>
          </cell>
          <cell r="D31">
            <v>387.29300000000001</v>
          </cell>
          <cell r="E31">
            <v>274.27999999999997</v>
          </cell>
          <cell r="F31">
            <v>264.96899999999999</v>
          </cell>
          <cell r="G31">
            <v>0</v>
          </cell>
          <cell r="H31">
            <v>1</v>
          </cell>
          <cell r="I31">
            <v>60</v>
          </cell>
          <cell r="J31">
            <v>280.00299999999999</v>
          </cell>
          <cell r="K31">
            <v>-5.7230000000000132</v>
          </cell>
          <cell r="L31">
            <v>50</v>
          </cell>
          <cell r="M31">
            <v>0</v>
          </cell>
          <cell r="N31">
            <v>150</v>
          </cell>
          <cell r="O31">
            <v>0</v>
          </cell>
          <cell r="W31">
            <v>54.855999999999995</v>
          </cell>
          <cell r="Y31">
            <v>8.476173982791309</v>
          </cell>
          <cell r="Z31">
            <v>4.8302646930144384</v>
          </cell>
          <cell r="AC31">
            <v>0</v>
          </cell>
          <cell r="AD31">
            <v>0</v>
          </cell>
          <cell r="AE31">
            <v>56.7</v>
          </cell>
          <cell r="AF31">
            <v>50.97</v>
          </cell>
          <cell r="AG31">
            <v>60.116</v>
          </cell>
          <cell r="AH31">
            <v>48.6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7308.5860000000002</v>
          </cell>
          <cell r="D32">
            <v>10584.826999999999</v>
          </cell>
          <cell r="E32">
            <v>12390.561</v>
          </cell>
          <cell r="F32">
            <v>5363.2150000000001</v>
          </cell>
          <cell r="G32">
            <v>0</v>
          </cell>
          <cell r="H32">
            <v>1</v>
          </cell>
          <cell r="I32">
            <v>60</v>
          </cell>
          <cell r="J32">
            <v>12480.91</v>
          </cell>
          <cell r="K32">
            <v>-90.34900000000016</v>
          </cell>
          <cell r="L32">
            <v>0</v>
          </cell>
          <cell r="M32">
            <v>3800</v>
          </cell>
          <cell r="N32">
            <v>1000</v>
          </cell>
          <cell r="O32">
            <v>5100</v>
          </cell>
          <cell r="W32">
            <v>1954.8222000000001</v>
          </cell>
          <cell r="Y32">
            <v>7.807981206679564</v>
          </cell>
          <cell r="Z32">
            <v>2.7435819994268531</v>
          </cell>
          <cell r="AC32">
            <v>2616.4499999999998</v>
          </cell>
          <cell r="AD32">
            <v>0</v>
          </cell>
          <cell r="AE32">
            <v>1880.7418000000002</v>
          </cell>
          <cell r="AF32">
            <v>1926.922</v>
          </cell>
          <cell r="AG32">
            <v>1866.6919999999998</v>
          </cell>
          <cell r="AH32">
            <v>2345.5300000000002</v>
          </cell>
          <cell r="AI32" t="str">
            <v>май яб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381.77</v>
          </cell>
          <cell r="D33">
            <v>941.44600000000003</v>
          </cell>
          <cell r="E33">
            <v>618.25599999999997</v>
          </cell>
          <cell r="F33">
            <v>367.50599999999997</v>
          </cell>
          <cell r="G33">
            <v>0</v>
          </cell>
          <cell r="H33">
            <v>1</v>
          </cell>
          <cell r="I33">
            <v>50</v>
          </cell>
          <cell r="J33">
            <v>595.24800000000005</v>
          </cell>
          <cell r="K33">
            <v>23.007999999999925</v>
          </cell>
          <cell r="L33">
            <v>100</v>
          </cell>
          <cell r="M33">
            <v>0</v>
          </cell>
          <cell r="N33">
            <v>220</v>
          </cell>
          <cell r="O33">
            <v>0</v>
          </cell>
          <cell r="W33">
            <v>109.9768</v>
          </cell>
          <cell r="X33">
            <v>60</v>
          </cell>
          <cell r="Y33">
            <v>6.7969426278997025</v>
          </cell>
          <cell r="Z33">
            <v>3.3416684246131911</v>
          </cell>
          <cell r="AC33">
            <v>68.372</v>
          </cell>
          <cell r="AD33">
            <v>0</v>
          </cell>
          <cell r="AE33">
            <v>126.1926</v>
          </cell>
          <cell r="AF33">
            <v>110.65540000000001</v>
          </cell>
          <cell r="AG33">
            <v>113.02680000000001</v>
          </cell>
          <cell r="AH33">
            <v>116.508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2972.34</v>
          </cell>
          <cell r="D34">
            <v>4252.04</v>
          </cell>
          <cell r="E34">
            <v>4001.5129999999999</v>
          </cell>
          <cell r="F34">
            <v>2100.4769999999999</v>
          </cell>
          <cell r="G34">
            <v>0</v>
          </cell>
          <cell r="H34">
            <v>1</v>
          </cell>
          <cell r="I34">
            <v>60</v>
          </cell>
          <cell r="J34">
            <v>4010.3629999999998</v>
          </cell>
          <cell r="K34">
            <v>-8.8499999999999091</v>
          </cell>
          <cell r="L34">
            <v>0</v>
          </cell>
          <cell r="M34">
            <v>1200</v>
          </cell>
          <cell r="N34">
            <v>400</v>
          </cell>
          <cell r="O34">
            <v>1000</v>
          </cell>
          <cell r="W34">
            <v>638.79759999999999</v>
          </cell>
          <cell r="Y34">
            <v>7.3583197557410989</v>
          </cell>
          <cell r="Z34">
            <v>3.2881729674626201</v>
          </cell>
          <cell r="AC34">
            <v>807.52499999999998</v>
          </cell>
          <cell r="AD34">
            <v>0</v>
          </cell>
          <cell r="AE34">
            <v>1053.3120000000001</v>
          </cell>
          <cell r="AF34">
            <v>704.63599999999997</v>
          </cell>
          <cell r="AG34">
            <v>611.63599999999997</v>
          </cell>
          <cell r="AH34">
            <v>660.13</v>
          </cell>
          <cell r="AI34" t="str">
            <v>оконч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2974.8910000000001</v>
          </cell>
          <cell r="D35">
            <v>4710.83</v>
          </cell>
          <cell r="E35">
            <v>4599.0020000000004</v>
          </cell>
          <cell r="F35">
            <v>1935.249</v>
          </cell>
          <cell r="G35">
            <v>0</v>
          </cell>
          <cell r="H35">
            <v>1</v>
          </cell>
          <cell r="I35">
            <v>60</v>
          </cell>
          <cell r="J35">
            <v>4589.4759999999997</v>
          </cell>
          <cell r="K35">
            <v>9.5260000000007494</v>
          </cell>
          <cell r="L35">
            <v>0</v>
          </cell>
          <cell r="M35">
            <v>1400</v>
          </cell>
          <cell r="N35">
            <v>600</v>
          </cell>
          <cell r="O35">
            <v>1000</v>
          </cell>
          <cell r="W35">
            <v>761.16640000000007</v>
          </cell>
          <cell r="X35">
            <v>700</v>
          </cell>
          <cell r="Y35">
            <v>7.4034389852205766</v>
          </cell>
          <cell r="Z35">
            <v>2.5424782281509009</v>
          </cell>
          <cell r="AC35">
            <v>793.17</v>
          </cell>
          <cell r="AD35">
            <v>0</v>
          </cell>
          <cell r="AE35">
            <v>962.65179999999998</v>
          </cell>
          <cell r="AF35">
            <v>680.72799999999995</v>
          </cell>
          <cell r="AG35">
            <v>686.88400000000001</v>
          </cell>
          <cell r="AH35">
            <v>830.19100000000003</v>
          </cell>
          <cell r="AI35" t="str">
            <v>оконч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226.18100000000001</v>
          </cell>
          <cell r="D36">
            <v>257.899</v>
          </cell>
          <cell r="E36">
            <v>292.18700000000001</v>
          </cell>
          <cell r="F36">
            <v>185.709</v>
          </cell>
          <cell r="G36">
            <v>0</v>
          </cell>
          <cell r="H36">
            <v>1</v>
          </cell>
          <cell r="I36">
            <v>60</v>
          </cell>
          <cell r="J36">
            <v>280.34899999999999</v>
          </cell>
          <cell r="K36">
            <v>11.838000000000022</v>
          </cell>
          <cell r="L36">
            <v>40</v>
          </cell>
          <cell r="M36">
            <v>0</v>
          </cell>
          <cell r="N36">
            <v>100</v>
          </cell>
          <cell r="O36">
            <v>0</v>
          </cell>
          <cell r="W36">
            <v>58.437400000000004</v>
          </cell>
          <cell r="X36">
            <v>70</v>
          </cell>
          <cell r="Y36">
            <v>6.7715024966887638</v>
          </cell>
          <cell r="Z36">
            <v>3.1779134595310534</v>
          </cell>
          <cell r="AC36">
            <v>0</v>
          </cell>
          <cell r="AD36">
            <v>0</v>
          </cell>
          <cell r="AE36">
            <v>62.717399999999998</v>
          </cell>
          <cell r="AF36">
            <v>55.341600000000007</v>
          </cell>
          <cell r="AG36">
            <v>57.908200000000001</v>
          </cell>
          <cell r="AH36">
            <v>63.576000000000001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196.07</v>
          </cell>
          <cell r="D37">
            <v>277.69200000000001</v>
          </cell>
          <cell r="E37">
            <v>270.91199999999998</v>
          </cell>
          <cell r="F37">
            <v>198.435</v>
          </cell>
          <cell r="G37">
            <v>0</v>
          </cell>
          <cell r="H37">
            <v>1</v>
          </cell>
          <cell r="I37">
            <v>60</v>
          </cell>
          <cell r="J37">
            <v>256.32799999999997</v>
          </cell>
          <cell r="K37">
            <v>14.584000000000003</v>
          </cell>
          <cell r="L37">
            <v>40</v>
          </cell>
          <cell r="M37">
            <v>0</v>
          </cell>
          <cell r="N37">
            <v>100</v>
          </cell>
          <cell r="O37">
            <v>0</v>
          </cell>
          <cell r="W37">
            <v>54.182399999999994</v>
          </cell>
          <cell r="X37">
            <v>30</v>
          </cell>
          <cell r="Y37">
            <v>6.7999018131348929</v>
          </cell>
          <cell r="Z37">
            <v>3.6623516123316802</v>
          </cell>
          <cell r="AC37">
            <v>0</v>
          </cell>
          <cell r="AD37">
            <v>0</v>
          </cell>
          <cell r="AE37">
            <v>62.654399999999995</v>
          </cell>
          <cell r="AF37">
            <v>51.922000000000004</v>
          </cell>
          <cell r="AG37">
            <v>57.361599999999996</v>
          </cell>
          <cell r="AH37">
            <v>69.915000000000006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52.122</v>
          </cell>
          <cell r="D38">
            <v>32.968000000000004</v>
          </cell>
          <cell r="E38">
            <v>24.922000000000001</v>
          </cell>
          <cell r="F38">
            <v>59.743000000000002</v>
          </cell>
          <cell r="G38">
            <v>0</v>
          </cell>
          <cell r="H38">
            <v>1</v>
          </cell>
          <cell r="I38">
            <v>180</v>
          </cell>
          <cell r="J38">
            <v>23.76</v>
          </cell>
          <cell r="K38">
            <v>1.161999999999999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W38">
            <v>4.9843999999999999</v>
          </cell>
          <cell r="Y38">
            <v>18.004774897680765</v>
          </cell>
          <cell r="Z38">
            <v>11.985996308482466</v>
          </cell>
          <cell r="AC38">
            <v>0</v>
          </cell>
          <cell r="AD38">
            <v>0</v>
          </cell>
          <cell r="AE38">
            <v>8.6989999999999998</v>
          </cell>
          <cell r="AF38">
            <v>6.2249999999999996</v>
          </cell>
          <cell r="AG38">
            <v>5.6104000000000003</v>
          </cell>
          <cell r="AH38">
            <v>3.4289999999999998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633.45399999999995</v>
          </cell>
          <cell r="D39">
            <v>324.137</v>
          </cell>
          <cell r="E39">
            <v>508.81900000000002</v>
          </cell>
          <cell r="F39">
            <v>435.529</v>
          </cell>
          <cell r="G39">
            <v>0</v>
          </cell>
          <cell r="H39">
            <v>1</v>
          </cell>
          <cell r="I39">
            <v>60</v>
          </cell>
          <cell r="J39">
            <v>487.32400000000001</v>
          </cell>
          <cell r="K39">
            <v>21.495000000000005</v>
          </cell>
          <cell r="L39">
            <v>0</v>
          </cell>
          <cell r="M39">
            <v>0</v>
          </cell>
          <cell r="N39">
            <v>150</v>
          </cell>
          <cell r="O39">
            <v>0</v>
          </cell>
          <cell r="W39">
            <v>101.7638</v>
          </cell>
          <cell r="X39">
            <v>100</v>
          </cell>
          <cell r="Y39">
            <v>6.7364721050118019</v>
          </cell>
          <cell r="Z39">
            <v>4.2798028375512702</v>
          </cell>
          <cell r="AC39">
            <v>0</v>
          </cell>
          <cell r="AD39">
            <v>0</v>
          </cell>
          <cell r="AE39">
            <v>127.7012</v>
          </cell>
          <cell r="AF39">
            <v>125.5874</v>
          </cell>
          <cell r="AG39">
            <v>100.3712</v>
          </cell>
          <cell r="AH39">
            <v>112.014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87.798000000000002</v>
          </cell>
          <cell r="D40">
            <v>207.155</v>
          </cell>
          <cell r="E40">
            <v>163.17500000000001</v>
          </cell>
          <cell r="F40">
            <v>127.128</v>
          </cell>
          <cell r="G40">
            <v>0</v>
          </cell>
          <cell r="H40">
            <v>1</v>
          </cell>
          <cell r="I40">
            <v>30</v>
          </cell>
          <cell r="J40">
            <v>188.56299999999999</v>
          </cell>
          <cell r="K40">
            <v>-25.387999999999977</v>
          </cell>
          <cell r="L40">
            <v>30</v>
          </cell>
          <cell r="M40">
            <v>0</v>
          </cell>
          <cell r="N40">
            <v>40</v>
          </cell>
          <cell r="O40">
            <v>0</v>
          </cell>
          <cell r="W40">
            <v>32.635000000000005</v>
          </cell>
          <cell r="X40">
            <v>30</v>
          </cell>
          <cell r="Y40">
            <v>6.959644553393594</v>
          </cell>
          <cell r="Z40">
            <v>3.8954496705990493</v>
          </cell>
          <cell r="AC40">
            <v>0</v>
          </cell>
          <cell r="AD40">
            <v>0</v>
          </cell>
          <cell r="AE40">
            <v>26.316000000000003</v>
          </cell>
          <cell r="AF40">
            <v>26.512999999999998</v>
          </cell>
          <cell r="AG40">
            <v>31.584399999999999</v>
          </cell>
          <cell r="AH40">
            <v>31.768000000000001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99.679000000000002</v>
          </cell>
          <cell r="D41">
            <v>147.47300000000001</v>
          </cell>
          <cell r="E41">
            <v>55.76</v>
          </cell>
          <cell r="F41">
            <v>158.96199999999999</v>
          </cell>
          <cell r="G41" t="str">
            <v>н</v>
          </cell>
          <cell r="H41">
            <v>1</v>
          </cell>
          <cell r="I41">
            <v>30</v>
          </cell>
          <cell r="J41">
            <v>188.17</v>
          </cell>
          <cell r="K41">
            <v>-132.41</v>
          </cell>
          <cell r="L41">
            <v>20</v>
          </cell>
          <cell r="M41">
            <v>0</v>
          </cell>
          <cell r="N41">
            <v>20</v>
          </cell>
          <cell r="O41">
            <v>0</v>
          </cell>
          <cell r="W41">
            <v>11.151999999999999</v>
          </cell>
          <cell r="X41">
            <v>30</v>
          </cell>
          <cell r="Y41">
            <v>20.531025824964132</v>
          </cell>
          <cell r="Z41">
            <v>14.254124820659971</v>
          </cell>
          <cell r="AC41">
            <v>0</v>
          </cell>
          <cell r="AD41">
            <v>0</v>
          </cell>
          <cell r="AE41">
            <v>36.54</v>
          </cell>
          <cell r="AF41">
            <v>21.036000000000001</v>
          </cell>
          <cell r="AG41">
            <v>25.5442</v>
          </cell>
          <cell r="AH41">
            <v>39.44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510.89299999999997</v>
          </cell>
          <cell r="D42">
            <v>3328.7089999999998</v>
          </cell>
          <cell r="E42">
            <v>1513.616</v>
          </cell>
          <cell r="F42">
            <v>807.45299999999997</v>
          </cell>
          <cell r="G42">
            <v>0</v>
          </cell>
          <cell r="H42">
            <v>1</v>
          </cell>
          <cell r="I42">
            <v>30</v>
          </cell>
          <cell r="J42">
            <v>1501.634</v>
          </cell>
          <cell r="K42">
            <v>11.981999999999971</v>
          </cell>
          <cell r="L42">
            <v>300</v>
          </cell>
          <cell r="M42">
            <v>0</v>
          </cell>
          <cell r="N42">
            <v>400</v>
          </cell>
          <cell r="O42">
            <v>0</v>
          </cell>
          <cell r="W42">
            <v>262.66719999999998</v>
          </cell>
          <cell r="X42">
            <v>200</v>
          </cell>
          <cell r="Y42">
            <v>6.5004423848885589</v>
          </cell>
          <cell r="Z42">
            <v>3.074053402937253</v>
          </cell>
          <cell r="AC42">
            <v>200.28</v>
          </cell>
          <cell r="AD42">
            <v>0</v>
          </cell>
          <cell r="AE42">
            <v>270.64839999999998</v>
          </cell>
          <cell r="AF42">
            <v>217.83939999999998</v>
          </cell>
          <cell r="AG42">
            <v>267.63459999999998</v>
          </cell>
          <cell r="AH42">
            <v>306.94499999999999</v>
          </cell>
          <cell r="AI42">
            <v>0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34.515999999999998</v>
          </cell>
          <cell r="D43">
            <v>170.00700000000001</v>
          </cell>
          <cell r="E43">
            <v>59.439</v>
          </cell>
          <cell r="F43">
            <v>145.084</v>
          </cell>
          <cell r="G43">
            <v>0</v>
          </cell>
          <cell r="H43">
            <v>1</v>
          </cell>
          <cell r="I43">
            <v>40</v>
          </cell>
          <cell r="J43">
            <v>69.655000000000001</v>
          </cell>
          <cell r="K43">
            <v>-10.216000000000001</v>
          </cell>
          <cell r="L43">
            <v>0</v>
          </cell>
          <cell r="M43">
            <v>0</v>
          </cell>
          <cell r="N43">
            <v>50</v>
          </cell>
          <cell r="O43">
            <v>0</v>
          </cell>
          <cell r="W43">
            <v>11.8878</v>
          </cell>
          <cell r="Y43">
            <v>16.410437591480342</v>
          </cell>
          <cell r="Z43">
            <v>12.204444893083666</v>
          </cell>
          <cell r="AC43">
            <v>0</v>
          </cell>
          <cell r="AD43">
            <v>0</v>
          </cell>
          <cell r="AE43">
            <v>21.172000000000001</v>
          </cell>
          <cell r="AF43">
            <v>9.9212000000000007</v>
          </cell>
          <cell r="AG43">
            <v>25.163399999999999</v>
          </cell>
          <cell r="AH43">
            <v>20.216999999999999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67.054000000000002</v>
          </cell>
          <cell r="D44">
            <v>261.76</v>
          </cell>
          <cell r="E44">
            <v>227.393</v>
          </cell>
          <cell r="F44">
            <v>99.706999999999994</v>
          </cell>
          <cell r="G44" t="str">
            <v>н</v>
          </cell>
          <cell r="H44">
            <v>1</v>
          </cell>
          <cell r="I44">
            <v>35</v>
          </cell>
          <cell r="J44">
            <v>228.68</v>
          </cell>
          <cell r="K44">
            <v>-1.2870000000000061</v>
          </cell>
          <cell r="L44">
            <v>30</v>
          </cell>
          <cell r="M44">
            <v>0</v>
          </cell>
          <cell r="N44">
            <v>50</v>
          </cell>
          <cell r="O44">
            <v>0</v>
          </cell>
          <cell r="W44">
            <v>33.304600000000001</v>
          </cell>
          <cell r="X44">
            <v>40</v>
          </cell>
          <cell r="Y44">
            <v>6.5968965248043814</v>
          </cell>
          <cell r="Z44">
            <v>2.9937906475381775</v>
          </cell>
          <cell r="AC44">
            <v>60.87</v>
          </cell>
          <cell r="AD44">
            <v>0</v>
          </cell>
          <cell r="AE44">
            <v>24.622800000000002</v>
          </cell>
          <cell r="AF44">
            <v>20.897200000000002</v>
          </cell>
          <cell r="AG44">
            <v>31.785599999999999</v>
          </cell>
          <cell r="AH44">
            <v>54.103999999999999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116.739</v>
          </cell>
          <cell r="D45">
            <v>437.91699999999997</v>
          </cell>
          <cell r="E45">
            <v>137.03399999999999</v>
          </cell>
          <cell r="F45">
            <v>140.11799999999999</v>
          </cell>
          <cell r="G45">
            <v>0</v>
          </cell>
          <cell r="H45">
            <v>1</v>
          </cell>
          <cell r="I45">
            <v>30</v>
          </cell>
          <cell r="J45">
            <v>157.30799999999999</v>
          </cell>
          <cell r="K45">
            <v>-20.274000000000001</v>
          </cell>
          <cell r="L45">
            <v>30</v>
          </cell>
          <cell r="M45">
            <v>0</v>
          </cell>
          <cell r="N45">
            <v>50</v>
          </cell>
          <cell r="O45">
            <v>0</v>
          </cell>
          <cell r="W45">
            <v>27.406799999999997</v>
          </cell>
          <cell r="Y45">
            <v>8.0315104280689464</v>
          </cell>
          <cell r="Z45">
            <v>5.1125268181619168</v>
          </cell>
          <cell r="AC45">
            <v>0</v>
          </cell>
          <cell r="AD45">
            <v>0</v>
          </cell>
          <cell r="AE45">
            <v>36.948399999999999</v>
          </cell>
          <cell r="AF45">
            <v>22.527000000000001</v>
          </cell>
          <cell r="AG45">
            <v>29.558800000000002</v>
          </cell>
          <cell r="AH45">
            <v>16.14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210.72300000000001</v>
          </cell>
          <cell r="D46">
            <v>429.226</v>
          </cell>
          <cell r="E46">
            <v>337.47699999999998</v>
          </cell>
          <cell r="F46">
            <v>296.56</v>
          </cell>
          <cell r="G46" t="str">
            <v>н</v>
          </cell>
          <cell r="H46">
            <v>1</v>
          </cell>
          <cell r="I46">
            <v>45</v>
          </cell>
          <cell r="J46">
            <v>339.44600000000003</v>
          </cell>
          <cell r="K46">
            <v>-1.9690000000000509</v>
          </cell>
          <cell r="L46">
            <v>0</v>
          </cell>
          <cell r="M46">
            <v>0</v>
          </cell>
          <cell r="N46">
            <v>60</v>
          </cell>
          <cell r="O46">
            <v>0</v>
          </cell>
          <cell r="W46">
            <v>57.416799999999988</v>
          </cell>
          <cell r="X46">
            <v>40</v>
          </cell>
          <cell r="Y46">
            <v>6.9066893313455306</v>
          </cell>
          <cell r="Z46">
            <v>5.1650388039737507</v>
          </cell>
          <cell r="AC46">
            <v>50.393000000000001</v>
          </cell>
          <cell r="AD46">
            <v>0</v>
          </cell>
          <cell r="AE46">
            <v>74.653999999999996</v>
          </cell>
          <cell r="AF46">
            <v>52.624800000000008</v>
          </cell>
          <cell r="AG46">
            <v>59.201999999999998</v>
          </cell>
          <cell r="AH46">
            <v>55.77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197.06899999999999</v>
          </cell>
          <cell r="D47">
            <v>548.59100000000001</v>
          </cell>
          <cell r="E47">
            <v>289.149</v>
          </cell>
          <cell r="F47">
            <v>375.41500000000002</v>
          </cell>
          <cell r="G47" t="str">
            <v>н</v>
          </cell>
          <cell r="H47">
            <v>1</v>
          </cell>
          <cell r="I47">
            <v>45</v>
          </cell>
          <cell r="J47">
            <v>330.23399999999998</v>
          </cell>
          <cell r="K47">
            <v>-41.08499999999998</v>
          </cell>
          <cell r="L47">
            <v>0</v>
          </cell>
          <cell r="M47">
            <v>0</v>
          </cell>
          <cell r="N47">
            <v>50</v>
          </cell>
          <cell r="O47">
            <v>0</v>
          </cell>
          <cell r="W47">
            <v>47.537599999999998</v>
          </cell>
          <cell r="Y47">
            <v>8.9490214062131876</v>
          </cell>
          <cell r="Z47">
            <v>7.8972224092087115</v>
          </cell>
          <cell r="AC47">
            <v>51.460999999999999</v>
          </cell>
          <cell r="AD47">
            <v>0</v>
          </cell>
          <cell r="AE47">
            <v>73.409000000000006</v>
          </cell>
          <cell r="AF47">
            <v>50.086200000000005</v>
          </cell>
          <cell r="AG47">
            <v>58.894199999999998</v>
          </cell>
          <cell r="AH47">
            <v>43.798000000000002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257.92099999999999</v>
          </cell>
          <cell r="D48">
            <v>215.709</v>
          </cell>
          <cell r="E48">
            <v>249.23500000000001</v>
          </cell>
          <cell r="F48">
            <v>214.36699999999999</v>
          </cell>
          <cell r="G48" t="str">
            <v>н</v>
          </cell>
          <cell r="H48">
            <v>1</v>
          </cell>
          <cell r="I48">
            <v>45</v>
          </cell>
          <cell r="J48">
            <v>254.089</v>
          </cell>
          <cell r="K48">
            <v>-4.853999999999985</v>
          </cell>
          <cell r="L48">
            <v>0</v>
          </cell>
          <cell r="M48">
            <v>0</v>
          </cell>
          <cell r="N48">
            <v>90</v>
          </cell>
          <cell r="O48">
            <v>0</v>
          </cell>
          <cell r="W48">
            <v>49.847000000000001</v>
          </cell>
          <cell r="X48">
            <v>40</v>
          </cell>
          <cell r="Y48">
            <v>6.9084799486428459</v>
          </cell>
          <cell r="Z48">
            <v>4.3004995285573857</v>
          </cell>
          <cell r="AC48">
            <v>0</v>
          </cell>
          <cell r="AD48">
            <v>0</v>
          </cell>
          <cell r="AE48">
            <v>67.186000000000007</v>
          </cell>
          <cell r="AF48">
            <v>56.150800000000004</v>
          </cell>
          <cell r="AG48">
            <v>51.770399999999995</v>
          </cell>
          <cell r="AH48">
            <v>45.244999999999997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1480</v>
          </cell>
          <cell r="D49">
            <v>4776</v>
          </cell>
          <cell r="E49">
            <v>3055</v>
          </cell>
          <cell r="F49">
            <v>1643</v>
          </cell>
          <cell r="G49" t="str">
            <v>акк</v>
          </cell>
          <cell r="H49">
            <v>0.35</v>
          </cell>
          <cell r="I49">
            <v>40</v>
          </cell>
          <cell r="J49">
            <v>2334</v>
          </cell>
          <cell r="K49">
            <v>721</v>
          </cell>
          <cell r="L49">
            <v>400</v>
          </cell>
          <cell r="M49">
            <v>0</v>
          </cell>
          <cell r="N49">
            <v>800</v>
          </cell>
          <cell r="O49">
            <v>0</v>
          </cell>
          <cell r="W49">
            <v>545</v>
          </cell>
          <cell r="X49">
            <v>700</v>
          </cell>
          <cell r="Y49">
            <v>6.5009174311926605</v>
          </cell>
          <cell r="Z49">
            <v>3.0146788990825688</v>
          </cell>
          <cell r="AC49">
            <v>330</v>
          </cell>
          <cell r="AD49">
            <v>0</v>
          </cell>
          <cell r="AE49">
            <v>468.2</v>
          </cell>
          <cell r="AF49">
            <v>465.8</v>
          </cell>
          <cell r="AG49">
            <v>534.6</v>
          </cell>
          <cell r="AH49">
            <v>502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3145</v>
          </cell>
          <cell r="D50">
            <v>10602</v>
          </cell>
          <cell r="E50">
            <v>7272</v>
          </cell>
          <cell r="F50">
            <v>3180</v>
          </cell>
          <cell r="G50" t="str">
            <v>акк</v>
          </cell>
          <cell r="H50">
            <v>0.4</v>
          </cell>
          <cell r="I50">
            <v>40</v>
          </cell>
          <cell r="J50">
            <v>5521</v>
          </cell>
          <cell r="K50">
            <v>1751</v>
          </cell>
          <cell r="L50">
            <v>900</v>
          </cell>
          <cell r="M50">
            <v>0</v>
          </cell>
          <cell r="N50">
            <v>1600</v>
          </cell>
          <cell r="O50">
            <v>1000</v>
          </cell>
          <cell r="T50">
            <v>936</v>
          </cell>
          <cell r="W50">
            <v>1093.2</v>
          </cell>
          <cell r="X50">
            <v>500</v>
          </cell>
          <cell r="Y50">
            <v>6.5678741309915845</v>
          </cell>
          <cell r="Z50">
            <v>2.9088913282107574</v>
          </cell>
          <cell r="AC50">
            <v>312</v>
          </cell>
          <cell r="AD50">
            <v>1494</v>
          </cell>
          <cell r="AE50">
            <v>1075.8</v>
          </cell>
          <cell r="AF50">
            <v>935.6</v>
          </cell>
          <cell r="AG50">
            <v>1054.8</v>
          </cell>
          <cell r="AH50">
            <v>731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1944</v>
          </cell>
          <cell r="D51">
            <v>14009</v>
          </cell>
          <cell r="E51">
            <v>5226</v>
          </cell>
          <cell r="F51">
            <v>2210</v>
          </cell>
          <cell r="G51">
            <v>0</v>
          </cell>
          <cell r="H51">
            <v>0.45</v>
          </cell>
          <cell r="I51">
            <v>45</v>
          </cell>
          <cell r="J51">
            <v>5216</v>
          </cell>
          <cell r="K51">
            <v>10</v>
          </cell>
          <cell r="L51">
            <v>600</v>
          </cell>
          <cell r="M51">
            <v>0</v>
          </cell>
          <cell r="N51">
            <v>1200</v>
          </cell>
          <cell r="O51">
            <v>0</v>
          </cell>
          <cell r="T51">
            <v>2240</v>
          </cell>
          <cell r="W51">
            <v>751.2</v>
          </cell>
          <cell r="X51">
            <v>900</v>
          </cell>
          <cell r="Y51">
            <v>6.5362087326943552</v>
          </cell>
          <cell r="Z51">
            <v>2.9419595314164004</v>
          </cell>
          <cell r="AC51">
            <v>120</v>
          </cell>
          <cell r="AD51">
            <v>1350</v>
          </cell>
          <cell r="AE51">
            <v>736.2</v>
          </cell>
          <cell r="AF51">
            <v>691</v>
          </cell>
          <cell r="AG51">
            <v>757.2</v>
          </cell>
          <cell r="AH51">
            <v>899</v>
          </cell>
          <cell r="AI51" t="str">
            <v>продмай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253.34700000000001</v>
          </cell>
          <cell r="D52">
            <v>1016.864</v>
          </cell>
          <cell r="E52">
            <v>763.43200000000002</v>
          </cell>
          <cell r="F52">
            <v>495.62299999999999</v>
          </cell>
          <cell r="G52" t="str">
            <v>оконч</v>
          </cell>
          <cell r="H52">
            <v>1</v>
          </cell>
          <cell r="I52">
            <v>40</v>
          </cell>
          <cell r="J52">
            <v>769.19799999999998</v>
          </cell>
          <cell r="K52">
            <v>-5.7659999999999627</v>
          </cell>
          <cell r="L52">
            <v>100</v>
          </cell>
          <cell r="M52">
            <v>0</v>
          </cell>
          <cell r="N52">
            <v>250</v>
          </cell>
          <cell r="O52">
            <v>0</v>
          </cell>
          <cell r="W52">
            <v>152.68639999999999</v>
          </cell>
          <cell r="X52">
            <v>200</v>
          </cell>
          <cell r="Y52">
            <v>6.8481737731716779</v>
          </cell>
          <cell r="Z52">
            <v>3.2460192918295276</v>
          </cell>
          <cell r="AC52">
            <v>0</v>
          </cell>
          <cell r="AD52">
            <v>0</v>
          </cell>
          <cell r="AE52">
            <v>137.00020000000001</v>
          </cell>
          <cell r="AF52">
            <v>116.56959999999999</v>
          </cell>
          <cell r="AG52">
            <v>151.5504</v>
          </cell>
          <cell r="AH52">
            <v>174.14500000000001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1033</v>
          </cell>
          <cell r="D53">
            <v>22</v>
          </cell>
          <cell r="E53">
            <v>549</v>
          </cell>
          <cell r="F53">
            <v>501</v>
          </cell>
          <cell r="G53">
            <v>0</v>
          </cell>
          <cell r="H53">
            <v>0.1</v>
          </cell>
          <cell r="I53">
            <v>730</v>
          </cell>
          <cell r="J53">
            <v>554</v>
          </cell>
          <cell r="K53">
            <v>-5</v>
          </cell>
          <cell r="L53">
            <v>0</v>
          </cell>
          <cell r="M53">
            <v>0</v>
          </cell>
          <cell r="N53">
            <v>1000</v>
          </cell>
          <cell r="O53">
            <v>0</v>
          </cell>
          <cell r="W53">
            <v>109.8</v>
          </cell>
          <cell r="Y53">
            <v>13.670309653916211</v>
          </cell>
          <cell r="Z53">
            <v>4.5628415300546452</v>
          </cell>
          <cell r="AC53">
            <v>0</v>
          </cell>
          <cell r="AD53">
            <v>0</v>
          </cell>
          <cell r="AE53">
            <v>128.6</v>
          </cell>
          <cell r="AF53">
            <v>85.4</v>
          </cell>
          <cell r="AG53">
            <v>109.2</v>
          </cell>
          <cell r="AH53">
            <v>133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41</v>
          </cell>
          <cell r="E54">
            <v>13</v>
          </cell>
          <cell r="F54">
            <v>28</v>
          </cell>
          <cell r="G54" t="str">
            <v>выв09</v>
          </cell>
          <cell r="H54">
            <v>0</v>
          </cell>
          <cell r="I54" t="e">
            <v>#N/A</v>
          </cell>
          <cell r="J54">
            <v>17</v>
          </cell>
          <cell r="K54">
            <v>-4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W54">
            <v>2.6</v>
          </cell>
          <cell r="Y54">
            <v>10.769230769230768</v>
          </cell>
          <cell r="Z54">
            <v>10.769230769230768</v>
          </cell>
          <cell r="AC54">
            <v>0</v>
          </cell>
          <cell r="AD54">
            <v>0</v>
          </cell>
          <cell r="AE54">
            <v>7.2</v>
          </cell>
          <cell r="AF54">
            <v>3.2</v>
          </cell>
          <cell r="AG54">
            <v>2.2000000000000002</v>
          </cell>
          <cell r="AH54">
            <v>6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977</v>
          </cell>
          <cell r="D55">
            <v>1133</v>
          </cell>
          <cell r="E55">
            <v>1199</v>
          </cell>
          <cell r="F55">
            <v>859</v>
          </cell>
          <cell r="G55">
            <v>0</v>
          </cell>
          <cell r="H55">
            <v>0.35</v>
          </cell>
          <cell r="I55">
            <v>40</v>
          </cell>
          <cell r="J55">
            <v>1230</v>
          </cell>
          <cell r="K55">
            <v>-31</v>
          </cell>
          <cell r="L55">
            <v>150</v>
          </cell>
          <cell r="M55">
            <v>0</v>
          </cell>
          <cell r="N55">
            <v>360</v>
          </cell>
          <cell r="O55">
            <v>0</v>
          </cell>
          <cell r="W55">
            <v>227.8</v>
          </cell>
          <cell r="X55">
            <v>180</v>
          </cell>
          <cell r="Y55">
            <v>6.7998244073748904</v>
          </cell>
          <cell r="Z55">
            <v>3.7708516242317822</v>
          </cell>
          <cell r="AC55">
            <v>60</v>
          </cell>
          <cell r="AD55">
            <v>0</v>
          </cell>
          <cell r="AE55">
            <v>262.39999999999998</v>
          </cell>
          <cell r="AF55">
            <v>263.8</v>
          </cell>
          <cell r="AG55">
            <v>238</v>
          </cell>
          <cell r="AH55">
            <v>256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156.47</v>
          </cell>
          <cell r="D56">
            <v>298.238</v>
          </cell>
          <cell r="E56">
            <v>278.95800000000003</v>
          </cell>
          <cell r="F56">
            <v>120.31699999999999</v>
          </cell>
          <cell r="G56">
            <v>0</v>
          </cell>
          <cell r="H56">
            <v>1</v>
          </cell>
          <cell r="I56">
            <v>40</v>
          </cell>
          <cell r="J56">
            <v>270.553</v>
          </cell>
          <cell r="K56">
            <v>8.4050000000000296</v>
          </cell>
          <cell r="L56">
            <v>50</v>
          </cell>
          <cell r="M56">
            <v>0</v>
          </cell>
          <cell r="N56">
            <v>70</v>
          </cell>
          <cell r="O56">
            <v>0</v>
          </cell>
          <cell r="W56">
            <v>55.791600000000003</v>
          </cell>
          <cell r="X56">
            <v>140</v>
          </cell>
          <cell r="Y56">
            <v>6.8167430222470768</v>
          </cell>
          <cell r="Z56">
            <v>2.1565432789165393</v>
          </cell>
          <cell r="AC56">
            <v>0</v>
          </cell>
          <cell r="AD56">
            <v>0</v>
          </cell>
          <cell r="AE56">
            <v>52.910000000000004</v>
          </cell>
          <cell r="AF56">
            <v>50.305399999999999</v>
          </cell>
          <cell r="AG56">
            <v>49.691800000000001</v>
          </cell>
          <cell r="AH56">
            <v>55.465000000000003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1724</v>
          </cell>
          <cell r="D57">
            <v>2701</v>
          </cell>
          <cell r="E57">
            <v>2773</v>
          </cell>
          <cell r="F57">
            <v>1620</v>
          </cell>
          <cell r="G57">
            <v>0</v>
          </cell>
          <cell r="H57">
            <v>0.4</v>
          </cell>
          <cell r="I57">
            <v>35</v>
          </cell>
          <cell r="J57">
            <v>2760</v>
          </cell>
          <cell r="K57">
            <v>13</v>
          </cell>
          <cell r="L57">
            <v>200</v>
          </cell>
          <cell r="M57">
            <v>0</v>
          </cell>
          <cell r="N57">
            <v>700</v>
          </cell>
          <cell r="O57">
            <v>0</v>
          </cell>
          <cell r="W57">
            <v>530.6</v>
          </cell>
          <cell r="X57">
            <v>900</v>
          </cell>
          <cell r="Y57">
            <v>6.4455333584621179</v>
          </cell>
          <cell r="Z57">
            <v>3.0531473803241611</v>
          </cell>
          <cell r="AC57">
            <v>120</v>
          </cell>
          <cell r="AD57">
            <v>0</v>
          </cell>
          <cell r="AE57">
            <v>566.4</v>
          </cell>
          <cell r="AF57">
            <v>479.6</v>
          </cell>
          <cell r="AG57">
            <v>495.8</v>
          </cell>
          <cell r="AH57">
            <v>708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1537</v>
          </cell>
          <cell r="D58">
            <v>3997</v>
          </cell>
          <cell r="E58">
            <v>3565</v>
          </cell>
          <cell r="F58">
            <v>1923</v>
          </cell>
          <cell r="G58">
            <v>0</v>
          </cell>
          <cell r="H58">
            <v>0.4</v>
          </cell>
          <cell r="I58">
            <v>40</v>
          </cell>
          <cell r="J58">
            <v>3555</v>
          </cell>
          <cell r="K58">
            <v>10</v>
          </cell>
          <cell r="L58">
            <v>300</v>
          </cell>
          <cell r="M58">
            <v>0</v>
          </cell>
          <cell r="N58">
            <v>800</v>
          </cell>
          <cell r="O58">
            <v>0</v>
          </cell>
          <cell r="W58">
            <v>644.6</v>
          </cell>
          <cell r="X58">
            <v>1000</v>
          </cell>
          <cell r="Y58">
            <v>6.2410797393732542</v>
          </cell>
          <cell r="Z58">
            <v>2.9832454235184609</v>
          </cell>
          <cell r="AC58">
            <v>342</v>
          </cell>
          <cell r="AD58">
            <v>0</v>
          </cell>
          <cell r="AE58">
            <v>626.4</v>
          </cell>
          <cell r="AF58">
            <v>575.6</v>
          </cell>
          <cell r="AG58">
            <v>594.20000000000005</v>
          </cell>
          <cell r="AH58">
            <v>854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98.471999999999994</v>
          </cell>
          <cell r="D59">
            <v>100.297</v>
          </cell>
          <cell r="E59">
            <v>72.935000000000002</v>
          </cell>
          <cell r="F59">
            <v>116.544</v>
          </cell>
          <cell r="G59" t="str">
            <v>лид, я</v>
          </cell>
          <cell r="H59">
            <v>1</v>
          </cell>
          <cell r="I59">
            <v>40</v>
          </cell>
          <cell r="J59">
            <v>78.849000000000004</v>
          </cell>
          <cell r="K59">
            <v>-5.9140000000000015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14.587</v>
          </cell>
          <cell r="Y59">
            <v>7.9895797628024949</v>
          </cell>
          <cell r="Z59">
            <v>7.9895797628024949</v>
          </cell>
          <cell r="AC59">
            <v>0</v>
          </cell>
          <cell r="AD59">
            <v>0</v>
          </cell>
          <cell r="AE59">
            <v>19.591000000000001</v>
          </cell>
          <cell r="AF59">
            <v>21.613199999999999</v>
          </cell>
          <cell r="AG59">
            <v>14.869</v>
          </cell>
          <cell r="AH59">
            <v>17.875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410.11399999999998</v>
          </cell>
          <cell r="D60">
            <v>939.15099999999995</v>
          </cell>
          <cell r="E60">
            <v>533</v>
          </cell>
          <cell r="F60">
            <v>591</v>
          </cell>
          <cell r="G60" t="str">
            <v>акк</v>
          </cell>
          <cell r="H60">
            <v>1</v>
          </cell>
          <cell r="I60">
            <v>40</v>
          </cell>
          <cell r="J60">
            <v>148.589</v>
          </cell>
          <cell r="K60">
            <v>384.411</v>
          </cell>
          <cell r="L60">
            <v>100</v>
          </cell>
          <cell r="M60">
            <v>0</v>
          </cell>
          <cell r="N60">
            <v>200</v>
          </cell>
          <cell r="O60">
            <v>0</v>
          </cell>
          <cell r="W60">
            <v>106.6</v>
          </cell>
          <cell r="Y60">
            <v>8.3583489681050658</v>
          </cell>
          <cell r="Z60">
            <v>5.5440900562851789</v>
          </cell>
          <cell r="AC60">
            <v>0</v>
          </cell>
          <cell r="AD60">
            <v>0</v>
          </cell>
          <cell r="AE60">
            <v>107.2</v>
          </cell>
          <cell r="AF60">
            <v>100.6</v>
          </cell>
          <cell r="AG60">
            <v>128.1</v>
          </cell>
          <cell r="AH60">
            <v>26.824999999999999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964</v>
          </cell>
          <cell r="D61">
            <v>1785</v>
          </cell>
          <cell r="E61">
            <v>1649</v>
          </cell>
          <cell r="F61">
            <v>1054</v>
          </cell>
          <cell r="G61" t="str">
            <v>лид, я</v>
          </cell>
          <cell r="H61">
            <v>0.35</v>
          </cell>
          <cell r="I61">
            <v>40</v>
          </cell>
          <cell r="J61">
            <v>1674</v>
          </cell>
          <cell r="K61">
            <v>-25</v>
          </cell>
          <cell r="L61">
            <v>150</v>
          </cell>
          <cell r="M61">
            <v>0</v>
          </cell>
          <cell r="N61">
            <v>400</v>
          </cell>
          <cell r="O61">
            <v>0</v>
          </cell>
          <cell r="W61">
            <v>275.8</v>
          </cell>
          <cell r="X61">
            <v>250</v>
          </cell>
          <cell r="Y61">
            <v>6.7222625090645396</v>
          </cell>
          <cell r="Z61">
            <v>3.8216098622189989</v>
          </cell>
          <cell r="AC61">
            <v>270</v>
          </cell>
          <cell r="AD61">
            <v>0</v>
          </cell>
          <cell r="AE61">
            <v>297.60000000000002</v>
          </cell>
          <cell r="AF61">
            <v>286.60000000000002</v>
          </cell>
          <cell r="AG61">
            <v>287.60000000000002</v>
          </cell>
          <cell r="AH61">
            <v>276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1384</v>
          </cell>
          <cell r="D62">
            <v>2314</v>
          </cell>
          <cell r="E62">
            <v>2253</v>
          </cell>
          <cell r="F62">
            <v>1376</v>
          </cell>
          <cell r="G62" t="str">
            <v>неакк</v>
          </cell>
          <cell r="H62">
            <v>0.35</v>
          </cell>
          <cell r="I62">
            <v>40</v>
          </cell>
          <cell r="J62">
            <v>2283</v>
          </cell>
          <cell r="K62">
            <v>-30</v>
          </cell>
          <cell r="L62">
            <v>300</v>
          </cell>
          <cell r="M62">
            <v>0</v>
          </cell>
          <cell r="N62">
            <v>600</v>
          </cell>
          <cell r="O62">
            <v>0</v>
          </cell>
          <cell r="W62">
            <v>396.6</v>
          </cell>
          <cell r="X62">
            <v>400</v>
          </cell>
          <cell r="Y62">
            <v>6.747352496217851</v>
          </cell>
          <cell r="Z62">
            <v>3.4694906707009578</v>
          </cell>
          <cell r="AC62">
            <v>270</v>
          </cell>
          <cell r="AD62">
            <v>0</v>
          </cell>
          <cell r="AE62">
            <v>423</v>
          </cell>
          <cell r="AF62">
            <v>399.4</v>
          </cell>
          <cell r="AG62">
            <v>410.4</v>
          </cell>
          <cell r="AH62">
            <v>456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493</v>
          </cell>
          <cell r="D63">
            <v>1502</v>
          </cell>
          <cell r="E63">
            <v>1232</v>
          </cell>
          <cell r="F63">
            <v>743</v>
          </cell>
          <cell r="G63">
            <v>0</v>
          </cell>
          <cell r="H63">
            <v>0.4</v>
          </cell>
          <cell r="I63">
            <v>35</v>
          </cell>
          <cell r="J63">
            <v>1247</v>
          </cell>
          <cell r="K63">
            <v>-15</v>
          </cell>
          <cell r="L63">
            <v>80</v>
          </cell>
          <cell r="M63">
            <v>0</v>
          </cell>
          <cell r="N63">
            <v>300</v>
          </cell>
          <cell r="O63">
            <v>0</v>
          </cell>
          <cell r="W63">
            <v>226</v>
          </cell>
          <cell r="X63">
            <v>400</v>
          </cell>
          <cell r="Y63">
            <v>6.7389380530973453</v>
          </cell>
          <cell r="Z63">
            <v>3.2876106194690267</v>
          </cell>
          <cell r="AC63">
            <v>102</v>
          </cell>
          <cell r="AD63">
            <v>0</v>
          </cell>
          <cell r="AE63">
            <v>228.2</v>
          </cell>
          <cell r="AF63">
            <v>184.8</v>
          </cell>
          <cell r="AG63">
            <v>217.4</v>
          </cell>
          <cell r="AH63">
            <v>287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100.413</v>
          </cell>
          <cell r="D64">
            <v>463.291</v>
          </cell>
          <cell r="E64">
            <v>362.41500000000002</v>
          </cell>
          <cell r="F64">
            <v>186.41900000000001</v>
          </cell>
          <cell r="G64">
            <v>700</v>
          </cell>
          <cell r="H64">
            <v>1</v>
          </cell>
          <cell r="I64">
            <v>50</v>
          </cell>
          <cell r="J64">
            <v>367.411</v>
          </cell>
          <cell r="K64">
            <v>-4.9959999999999809</v>
          </cell>
          <cell r="L64">
            <v>50</v>
          </cell>
          <cell r="M64">
            <v>0</v>
          </cell>
          <cell r="N64">
            <v>80</v>
          </cell>
          <cell r="O64">
            <v>0</v>
          </cell>
          <cell r="W64">
            <v>57.3626</v>
          </cell>
          <cell r="X64">
            <v>80</v>
          </cell>
          <cell r="Y64">
            <v>6.9107571832518051</v>
          </cell>
          <cell r="Z64">
            <v>3.2498352585133867</v>
          </cell>
          <cell r="AC64">
            <v>75.602000000000004</v>
          </cell>
          <cell r="AD64">
            <v>0</v>
          </cell>
          <cell r="AE64">
            <v>48.0976</v>
          </cell>
          <cell r="AF64">
            <v>38.1892</v>
          </cell>
          <cell r="AG64">
            <v>55.465000000000011</v>
          </cell>
          <cell r="AH64">
            <v>83.885999999999996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810.86199999999997</v>
          </cell>
          <cell r="D65">
            <v>2618.9319999999998</v>
          </cell>
          <cell r="E65">
            <v>1000.1180000000001</v>
          </cell>
          <cell r="F65">
            <v>655.62599999999998</v>
          </cell>
          <cell r="G65" t="str">
            <v>н</v>
          </cell>
          <cell r="H65">
            <v>1</v>
          </cell>
          <cell r="I65">
            <v>50</v>
          </cell>
          <cell r="J65">
            <v>992.06</v>
          </cell>
          <cell r="K65">
            <v>8.0580000000001064</v>
          </cell>
          <cell r="L65">
            <v>100</v>
          </cell>
          <cell r="M65">
            <v>0</v>
          </cell>
          <cell r="N65">
            <v>200</v>
          </cell>
          <cell r="O65">
            <v>0</v>
          </cell>
          <cell r="W65">
            <v>184.95260000000002</v>
          </cell>
          <cell r="X65">
            <v>300</v>
          </cell>
          <cell r="Y65">
            <v>6.7889069956302306</v>
          </cell>
          <cell r="Z65">
            <v>3.5448325679119943</v>
          </cell>
          <cell r="AC65">
            <v>75.355000000000004</v>
          </cell>
          <cell r="AD65">
            <v>0</v>
          </cell>
          <cell r="AE65">
            <v>165.566</v>
          </cell>
          <cell r="AF65">
            <v>186.12899999999999</v>
          </cell>
          <cell r="AG65">
            <v>174.9522</v>
          </cell>
          <cell r="AH65">
            <v>213.458</v>
          </cell>
          <cell r="AI65" t="str">
            <v>май яб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95.424999999999997</v>
          </cell>
          <cell r="D66">
            <v>73.551000000000002</v>
          </cell>
          <cell r="E66">
            <v>98.134</v>
          </cell>
          <cell r="F66">
            <v>58.7</v>
          </cell>
          <cell r="G66">
            <v>0</v>
          </cell>
          <cell r="H66">
            <v>1</v>
          </cell>
          <cell r="I66">
            <v>50</v>
          </cell>
          <cell r="J66">
            <v>108.90600000000001</v>
          </cell>
          <cell r="K66">
            <v>-10.772000000000006</v>
          </cell>
          <cell r="L66">
            <v>0</v>
          </cell>
          <cell r="M66">
            <v>0</v>
          </cell>
          <cell r="N66">
            <v>20</v>
          </cell>
          <cell r="O66">
            <v>0</v>
          </cell>
          <cell r="W66">
            <v>19.626799999999999</v>
          </cell>
          <cell r="X66">
            <v>50</v>
          </cell>
          <cell r="Y66">
            <v>6.5573603440194015</v>
          </cell>
          <cell r="Z66">
            <v>2.9908084863553919</v>
          </cell>
          <cell r="AC66">
            <v>0</v>
          </cell>
          <cell r="AD66">
            <v>0</v>
          </cell>
          <cell r="AE66">
            <v>18.3</v>
          </cell>
          <cell r="AF66">
            <v>16.532</v>
          </cell>
          <cell r="AG66">
            <v>14.895199999999999</v>
          </cell>
          <cell r="AH66">
            <v>27.036000000000001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600.70500000000004</v>
          </cell>
          <cell r="D67">
            <v>5864.1279999999997</v>
          </cell>
          <cell r="E67">
            <v>3277.6439999999998</v>
          </cell>
          <cell r="F67">
            <v>807.65899999999999</v>
          </cell>
          <cell r="G67">
            <v>0</v>
          </cell>
          <cell r="H67">
            <v>1</v>
          </cell>
          <cell r="I67">
            <v>40</v>
          </cell>
          <cell r="J67">
            <v>3284.2620000000002</v>
          </cell>
          <cell r="K67">
            <v>-6.6180000000003929</v>
          </cell>
          <cell r="L67">
            <v>350</v>
          </cell>
          <cell r="M67">
            <v>0</v>
          </cell>
          <cell r="N67">
            <v>650</v>
          </cell>
          <cell r="O67">
            <v>0</v>
          </cell>
          <cell r="W67">
            <v>553.2704</v>
          </cell>
          <cell r="X67">
            <v>1400</v>
          </cell>
          <cell r="Y67">
            <v>5.7976334898812594</v>
          </cell>
          <cell r="Z67">
            <v>1.4597907280056912</v>
          </cell>
          <cell r="AC67">
            <v>511.29199999999997</v>
          </cell>
          <cell r="AD67">
            <v>0</v>
          </cell>
          <cell r="AE67">
            <v>401.28000000000003</v>
          </cell>
          <cell r="AF67">
            <v>453.8</v>
          </cell>
          <cell r="AG67">
            <v>466.54160000000002</v>
          </cell>
          <cell r="AH67">
            <v>744.91700000000003</v>
          </cell>
          <cell r="AI67" t="str">
            <v>продмай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4170</v>
          </cell>
          <cell r="D68">
            <v>9405</v>
          </cell>
          <cell r="E68">
            <v>5246</v>
          </cell>
          <cell r="F68">
            <v>2071</v>
          </cell>
          <cell r="G68">
            <v>0</v>
          </cell>
          <cell r="H68">
            <v>0.45</v>
          </cell>
          <cell r="I68">
            <v>50</v>
          </cell>
          <cell r="J68">
            <v>5248</v>
          </cell>
          <cell r="K68">
            <v>-2</v>
          </cell>
          <cell r="L68">
            <v>400</v>
          </cell>
          <cell r="M68">
            <v>0</v>
          </cell>
          <cell r="N68">
            <v>800</v>
          </cell>
          <cell r="O68">
            <v>500</v>
          </cell>
          <cell r="T68">
            <v>730</v>
          </cell>
          <cell r="W68">
            <v>709.2</v>
          </cell>
          <cell r="X68">
            <v>900</v>
          </cell>
          <cell r="Y68">
            <v>6.5862944162436543</v>
          </cell>
          <cell r="Z68">
            <v>2.92019176536943</v>
          </cell>
          <cell r="AC68">
            <v>440</v>
          </cell>
          <cell r="AD68">
            <v>1260</v>
          </cell>
          <cell r="AE68">
            <v>747.8</v>
          </cell>
          <cell r="AF68">
            <v>643.79999999999995</v>
          </cell>
          <cell r="AG68">
            <v>647.4</v>
          </cell>
          <cell r="AH68">
            <v>687</v>
          </cell>
          <cell r="AI68" t="str">
            <v>май яб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2814</v>
          </cell>
          <cell r="D69">
            <v>15091</v>
          </cell>
          <cell r="E69">
            <v>5921</v>
          </cell>
          <cell r="F69">
            <v>2609</v>
          </cell>
          <cell r="G69" t="str">
            <v>акяб</v>
          </cell>
          <cell r="H69">
            <v>0.45</v>
          </cell>
          <cell r="I69">
            <v>50</v>
          </cell>
          <cell r="J69">
            <v>5940</v>
          </cell>
          <cell r="K69">
            <v>-19</v>
          </cell>
          <cell r="L69">
            <v>500</v>
          </cell>
          <cell r="M69">
            <v>0</v>
          </cell>
          <cell r="N69">
            <v>900</v>
          </cell>
          <cell r="O69">
            <v>500</v>
          </cell>
          <cell r="T69">
            <v>590</v>
          </cell>
          <cell r="W69">
            <v>768.2</v>
          </cell>
          <cell r="X69">
            <v>600</v>
          </cell>
          <cell r="Y69">
            <v>6.6506118198385833</v>
          </cell>
          <cell r="Z69">
            <v>3.3962509763082527</v>
          </cell>
          <cell r="AC69">
            <v>360</v>
          </cell>
          <cell r="AD69">
            <v>1720</v>
          </cell>
          <cell r="AE69">
            <v>937.8</v>
          </cell>
          <cell r="AF69">
            <v>766.8</v>
          </cell>
          <cell r="AG69">
            <v>752.6</v>
          </cell>
          <cell r="AH69">
            <v>872</v>
          </cell>
          <cell r="AI69" t="str">
            <v>оконч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568</v>
          </cell>
          <cell r="D70">
            <v>1381</v>
          </cell>
          <cell r="E70">
            <v>1225</v>
          </cell>
          <cell r="F70">
            <v>693</v>
          </cell>
          <cell r="G70">
            <v>0</v>
          </cell>
          <cell r="H70">
            <v>0.45</v>
          </cell>
          <cell r="I70">
            <v>50</v>
          </cell>
          <cell r="J70">
            <v>1240</v>
          </cell>
          <cell r="K70">
            <v>-15</v>
          </cell>
          <cell r="L70">
            <v>150</v>
          </cell>
          <cell r="M70">
            <v>0</v>
          </cell>
          <cell r="N70">
            <v>350</v>
          </cell>
          <cell r="O70">
            <v>0</v>
          </cell>
          <cell r="W70">
            <v>245</v>
          </cell>
          <cell r="X70">
            <v>500</v>
          </cell>
          <cell r="Y70">
            <v>6.9102040816326529</v>
          </cell>
          <cell r="Z70">
            <v>2.8285714285714287</v>
          </cell>
          <cell r="AC70">
            <v>0</v>
          </cell>
          <cell r="AD70">
            <v>0</v>
          </cell>
          <cell r="AE70">
            <v>223.8</v>
          </cell>
          <cell r="AF70">
            <v>203.4</v>
          </cell>
          <cell r="AG70">
            <v>234.2</v>
          </cell>
          <cell r="AH70">
            <v>285</v>
          </cell>
          <cell r="AI70">
            <v>0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208</v>
          </cell>
          <cell r="D71">
            <v>569</v>
          </cell>
          <cell r="E71">
            <v>402</v>
          </cell>
          <cell r="F71">
            <v>367</v>
          </cell>
          <cell r="G71">
            <v>0</v>
          </cell>
          <cell r="H71">
            <v>0.4</v>
          </cell>
          <cell r="I71">
            <v>40</v>
          </cell>
          <cell r="J71">
            <v>468</v>
          </cell>
          <cell r="K71">
            <v>-66</v>
          </cell>
          <cell r="L71">
            <v>70</v>
          </cell>
          <cell r="M71">
            <v>0</v>
          </cell>
          <cell r="N71">
            <v>140</v>
          </cell>
          <cell r="O71">
            <v>0</v>
          </cell>
          <cell r="W71">
            <v>80.400000000000006</v>
          </cell>
          <cell r="Y71">
            <v>7.1766169154228852</v>
          </cell>
          <cell r="Z71">
            <v>4.5646766169154223</v>
          </cell>
          <cell r="AC71">
            <v>0</v>
          </cell>
          <cell r="AD71">
            <v>0</v>
          </cell>
          <cell r="AE71">
            <v>95.2</v>
          </cell>
          <cell r="AF71">
            <v>80.599999999999994</v>
          </cell>
          <cell r="AG71">
            <v>95.4</v>
          </cell>
          <cell r="AH71">
            <v>95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242</v>
          </cell>
          <cell r="D72">
            <v>503</v>
          </cell>
          <cell r="E72">
            <v>413</v>
          </cell>
          <cell r="F72">
            <v>320</v>
          </cell>
          <cell r="G72">
            <v>0</v>
          </cell>
          <cell r="H72">
            <v>0.4</v>
          </cell>
          <cell r="I72">
            <v>40</v>
          </cell>
          <cell r="J72">
            <v>425</v>
          </cell>
          <cell r="K72">
            <v>-12</v>
          </cell>
          <cell r="L72">
            <v>0</v>
          </cell>
          <cell r="M72">
            <v>0</v>
          </cell>
          <cell r="N72">
            <v>140</v>
          </cell>
          <cell r="O72">
            <v>0</v>
          </cell>
          <cell r="W72">
            <v>82.6</v>
          </cell>
          <cell r="X72">
            <v>100</v>
          </cell>
          <cell r="Y72">
            <v>6.7796610169491531</v>
          </cell>
          <cell r="Z72">
            <v>3.8740920096852305</v>
          </cell>
          <cell r="AC72">
            <v>0</v>
          </cell>
          <cell r="AD72">
            <v>0</v>
          </cell>
          <cell r="AE72">
            <v>86.8</v>
          </cell>
          <cell r="AF72">
            <v>79.8</v>
          </cell>
          <cell r="AG72">
            <v>84.2</v>
          </cell>
          <cell r="AH72">
            <v>91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1300.846</v>
          </cell>
          <cell r="D73">
            <v>2230.9209999999998</v>
          </cell>
          <cell r="E73">
            <v>1453</v>
          </cell>
          <cell r="F73">
            <v>783</v>
          </cell>
          <cell r="G73" t="str">
            <v>ак апр</v>
          </cell>
          <cell r="H73">
            <v>1</v>
          </cell>
          <cell r="I73">
            <v>50</v>
          </cell>
          <cell r="J73">
            <v>930.33900000000006</v>
          </cell>
          <cell r="K73">
            <v>522.66099999999994</v>
          </cell>
          <cell r="L73">
            <v>100</v>
          </cell>
          <cell r="M73">
            <v>0</v>
          </cell>
          <cell r="N73">
            <v>250</v>
          </cell>
          <cell r="O73">
            <v>0</v>
          </cell>
          <cell r="W73">
            <v>260.40899999999999</v>
          </cell>
          <cell r="X73">
            <v>600</v>
          </cell>
          <cell r="Y73">
            <v>6.6549159207247062</v>
          </cell>
          <cell r="Z73">
            <v>3.0068085204428421</v>
          </cell>
          <cell r="AC73">
            <v>150.95500000000001</v>
          </cell>
          <cell r="AD73">
            <v>0</v>
          </cell>
          <cell r="AE73">
            <v>331.4</v>
          </cell>
          <cell r="AF73">
            <v>262.8</v>
          </cell>
          <cell r="AG73">
            <v>233.209</v>
          </cell>
          <cell r="AH73">
            <v>182.596</v>
          </cell>
          <cell r="AI73">
            <v>0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-3</v>
          </cell>
          <cell r="D74">
            <v>7</v>
          </cell>
          <cell r="E74">
            <v>4</v>
          </cell>
          <cell r="G74">
            <v>0</v>
          </cell>
          <cell r="H74">
            <v>0.1</v>
          </cell>
          <cell r="I74">
            <v>730</v>
          </cell>
          <cell r="J74">
            <v>23</v>
          </cell>
          <cell r="K74">
            <v>-19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W74">
            <v>0.8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E74">
            <v>91.8</v>
          </cell>
          <cell r="AF74">
            <v>45.4</v>
          </cell>
          <cell r="AG74">
            <v>3.2</v>
          </cell>
          <cell r="AH74">
            <v>0</v>
          </cell>
          <cell r="AI74" t="str">
            <v>зав выв</v>
          </cell>
        </row>
        <row r="75">
          <cell r="A75" t="str">
            <v xml:space="preserve"> 335  Колбаса Сливушка ТМ Вязанка. ВЕС.  ПОКОМ </v>
          </cell>
          <cell r="B75" t="str">
            <v>кг</v>
          </cell>
          <cell r="C75">
            <v>85.927999999999997</v>
          </cell>
          <cell r="D75">
            <v>264.82600000000002</v>
          </cell>
          <cell r="E75">
            <v>164.821</v>
          </cell>
          <cell r="F75">
            <v>171.583</v>
          </cell>
          <cell r="G75">
            <v>0</v>
          </cell>
          <cell r="H75">
            <v>1</v>
          </cell>
          <cell r="I75">
            <v>50</v>
          </cell>
          <cell r="J75">
            <v>165.71799999999999</v>
          </cell>
          <cell r="K75">
            <v>-0.89699999999999136</v>
          </cell>
          <cell r="L75">
            <v>20</v>
          </cell>
          <cell r="M75">
            <v>0</v>
          </cell>
          <cell r="N75">
            <v>60</v>
          </cell>
          <cell r="O75">
            <v>0</v>
          </cell>
          <cell r="W75">
            <v>32.964199999999998</v>
          </cell>
          <cell r="Y75">
            <v>7.6320068437881101</v>
          </cell>
          <cell r="Z75">
            <v>5.2051316276445361</v>
          </cell>
          <cell r="AC75">
            <v>0</v>
          </cell>
          <cell r="AD75">
            <v>0</v>
          </cell>
          <cell r="AE75">
            <v>26.005000000000003</v>
          </cell>
          <cell r="AF75">
            <v>27.744</v>
          </cell>
          <cell r="AG75">
            <v>35.588000000000001</v>
          </cell>
          <cell r="AH75">
            <v>37.206000000000003</v>
          </cell>
          <cell r="AI75" t="e">
            <v>#N/A</v>
          </cell>
        </row>
        <row r="76">
          <cell r="A76" t="str">
            <v xml:space="preserve"> 342 Сосиски Сочинки Молочные ТМ Стародворье 0,4 кг ПОКОМ</v>
          </cell>
          <cell r="B76" t="str">
            <v>шт</v>
          </cell>
          <cell r="C76">
            <v>1485</v>
          </cell>
          <cell r="D76">
            <v>9710</v>
          </cell>
          <cell r="E76">
            <v>4681</v>
          </cell>
          <cell r="F76">
            <v>1634</v>
          </cell>
          <cell r="G76">
            <v>0</v>
          </cell>
          <cell r="H76">
            <v>0.4</v>
          </cell>
          <cell r="I76">
            <v>40</v>
          </cell>
          <cell r="J76">
            <v>4696</v>
          </cell>
          <cell r="K76">
            <v>-15</v>
          </cell>
          <cell r="L76">
            <v>400</v>
          </cell>
          <cell r="M76">
            <v>0</v>
          </cell>
          <cell r="N76">
            <v>900</v>
          </cell>
          <cell r="O76">
            <v>0</v>
          </cell>
          <cell r="T76">
            <v>810</v>
          </cell>
          <cell r="W76">
            <v>512.6</v>
          </cell>
          <cell r="X76">
            <v>400</v>
          </cell>
          <cell r="Y76">
            <v>6.5040967616074905</v>
          </cell>
          <cell r="Z76">
            <v>3.187670698400312</v>
          </cell>
          <cell r="AC76">
            <v>384</v>
          </cell>
          <cell r="AD76">
            <v>1734</v>
          </cell>
          <cell r="AE76">
            <v>642.20000000000005</v>
          </cell>
          <cell r="AF76">
            <v>499.8</v>
          </cell>
          <cell r="AG76">
            <v>533.6</v>
          </cell>
          <cell r="AH76">
            <v>659</v>
          </cell>
          <cell r="AI76">
            <v>0</v>
          </cell>
        </row>
        <row r="77">
          <cell r="A77" t="str">
            <v xml:space="preserve"> 343 Сосиски Сочинки Сливочные ТМ Стародворье  0,4 кг</v>
          </cell>
          <cell r="B77" t="str">
            <v>шт</v>
          </cell>
          <cell r="C77">
            <v>1060</v>
          </cell>
          <cell r="D77">
            <v>5732</v>
          </cell>
          <cell r="E77">
            <v>2800</v>
          </cell>
          <cell r="F77">
            <v>1297</v>
          </cell>
          <cell r="G77">
            <v>0</v>
          </cell>
          <cell r="H77">
            <v>0.4</v>
          </cell>
          <cell r="I77">
            <v>40</v>
          </cell>
          <cell r="J77">
            <v>2810</v>
          </cell>
          <cell r="K77">
            <v>-10</v>
          </cell>
          <cell r="L77">
            <v>200</v>
          </cell>
          <cell r="M77">
            <v>0</v>
          </cell>
          <cell r="N77">
            <v>700</v>
          </cell>
          <cell r="O77">
            <v>0</v>
          </cell>
          <cell r="W77">
            <v>483.2</v>
          </cell>
          <cell r="X77">
            <v>800</v>
          </cell>
          <cell r="Y77">
            <v>6.2024006622516561</v>
          </cell>
          <cell r="Z77">
            <v>2.6841887417218544</v>
          </cell>
          <cell r="AC77">
            <v>384</v>
          </cell>
          <cell r="AD77">
            <v>0</v>
          </cell>
          <cell r="AE77">
            <v>465.2</v>
          </cell>
          <cell r="AF77">
            <v>368.2</v>
          </cell>
          <cell r="AG77">
            <v>442.8</v>
          </cell>
          <cell r="AH77">
            <v>563</v>
          </cell>
          <cell r="AI77">
            <v>0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B78" t="str">
            <v>кг</v>
          </cell>
          <cell r="C78">
            <v>374.52300000000002</v>
          </cell>
          <cell r="D78">
            <v>484.31200000000001</v>
          </cell>
          <cell r="E78">
            <v>489.65300000000002</v>
          </cell>
          <cell r="F78">
            <v>362.66500000000002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487.28500000000003</v>
          </cell>
          <cell r="K78">
            <v>2.367999999999995</v>
          </cell>
          <cell r="L78">
            <v>70</v>
          </cell>
          <cell r="M78">
            <v>0</v>
          </cell>
          <cell r="N78">
            <v>140</v>
          </cell>
          <cell r="O78">
            <v>0</v>
          </cell>
          <cell r="W78">
            <v>84.379000000000005</v>
          </cell>
          <cell r="Y78">
            <v>6.7868189952476321</v>
          </cell>
          <cell r="Z78">
            <v>4.2980480925348727</v>
          </cell>
          <cell r="AC78">
            <v>67.757999999999996</v>
          </cell>
          <cell r="AD78">
            <v>0</v>
          </cell>
          <cell r="AE78">
            <v>109.33</v>
          </cell>
          <cell r="AF78">
            <v>93.552199999999999</v>
          </cell>
          <cell r="AG78">
            <v>95.336400000000012</v>
          </cell>
          <cell r="AH78">
            <v>75.608999999999995</v>
          </cell>
          <cell r="AI78" t="e">
            <v>#N/A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B79" t="str">
            <v>кг</v>
          </cell>
          <cell r="C79">
            <v>277.57799999999997</v>
          </cell>
          <cell r="D79">
            <v>429.01400000000001</v>
          </cell>
          <cell r="E79">
            <v>362.23700000000002</v>
          </cell>
          <cell r="F79">
            <v>336.99</v>
          </cell>
          <cell r="G79">
            <v>0</v>
          </cell>
          <cell r="H79">
            <v>1</v>
          </cell>
          <cell r="I79">
            <v>40</v>
          </cell>
          <cell r="J79">
            <v>364.62400000000002</v>
          </cell>
          <cell r="K79">
            <v>-2.3870000000000005</v>
          </cell>
          <cell r="L79">
            <v>0</v>
          </cell>
          <cell r="M79">
            <v>0</v>
          </cell>
          <cell r="N79">
            <v>100</v>
          </cell>
          <cell r="O79">
            <v>0</v>
          </cell>
          <cell r="W79">
            <v>58.747800000000005</v>
          </cell>
          <cell r="Y79">
            <v>7.4384062041472188</v>
          </cell>
          <cell r="Z79">
            <v>5.736214802937301</v>
          </cell>
          <cell r="AC79">
            <v>68.498000000000005</v>
          </cell>
          <cell r="AD79">
            <v>0</v>
          </cell>
          <cell r="AE79">
            <v>79.38</v>
          </cell>
          <cell r="AF79">
            <v>73.465599999999995</v>
          </cell>
          <cell r="AG79">
            <v>68.877200000000002</v>
          </cell>
          <cell r="AH79">
            <v>54.671999999999997</v>
          </cell>
          <cell r="AI79" t="e">
            <v>#N/A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B80" t="str">
            <v>кг</v>
          </cell>
          <cell r="C80">
            <v>389.41899999999998</v>
          </cell>
          <cell r="D80">
            <v>1192.011</v>
          </cell>
          <cell r="E80">
            <v>941.86400000000003</v>
          </cell>
          <cell r="F80">
            <v>633.24300000000005</v>
          </cell>
          <cell r="G80" t="str">
            <v>ябл</v>
          </cell>
          <cell r="H80">
            <v>1</v>
          </cell>
          <cell r="I80">
            <v>40</v>
          </cell>
          <cell r="J80">
            <v>933.81299999999999</v>
          </cell>
          <cell r="K80">
            <v>8.0510000000000446</v>
          </cell>
          <cell r="L80">
            <v>0</v>
          </cell>
          <cell r="M80">
            <v>0</v>
          </cell>
          <cell r="N80">
            <v>240</v>
          </cell>
          <cell r="O80">
            <v>0</v>
          </cell>
          <cell r="W80">
            <v>151.07040000000001</v>
          </cell>
          <cell r="X80">
            <v>150</v>
          </cell>
          <cell r="Y80">
            <v>6.7732858323007026</v>
          </cell>
          <cell r="Z80">
            <v>4.1917079719124333</v>
          </cell>
          <cell r="AC80">
            <v>186.512</v>
          </cell>
          <cell r="AD80">
            <v>0</v>
          </cell>
          <cell r="AE80">
            <v>160.072</v>
          </cell>
          <cell r="AF80">
            <v>143.83019999999999</v>
          </cell>
          <cell r="AG80">
            <v>156.2826</v>
          </cell>
          <cell r="AH80">
            <v>175.654</v>
          </cell>
          <cell r="AI80" t="e">
            <v>#N/A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B81" t="str">
            <v>кг</v>
          </cell>
          <cell r="C81">
            <v>398.32799999999997</v>
          </cell>
          <cell r="D81">
            <v>468.42899999999997</v>
          </cell>
          <cell r="E81">
            <v>458.29399999999998</v>
          </cell>
          <cell r="F81">
            <v>401.99599999999998</v>
          </cell>
          <cell r="G81">
            <v>0</v>
          </cell>
          <cell r="H81">
            <v>1</v>
          </cell>
          <cell r="I81">
            <v>40</v>
          </cell>
          <cell r="J81">
            <v>457.23099999999999</v>
          </cell>
          <cell r="K81">
            <v>1.0629999999999882</v>
          </cell>
          <cell r="L81">
            <v>0</v>
          </cell>
          <cell r="M81">
            <v>0</v>
          </cell>
          <cell r="N81">
            <v>140</v>
          </cell>
          <cell r="O81">
            <v>0</v>
          </cell>
          <cell r="W81">
            <v>91.658799999999999</v>
          </cell>
          <cell r="X81">
            <v>80</v>
          </cell>
          <cell r="Y81">
            <v>6.7859932706952302</v>
          </cell>
          <cell r="Z81">
            <v>4.3857872893819252</v>
          </cell>
          <cell r="AC81">
            <v>0</v>
          </cell>
          <cell r="AD81">
            <v>0</v>
          </cell>
          <cell r="AE81">
            <v>113.05199999999999</v>
          </cell>
          <cell r="AF81">
            <v>99.948800000000006</v>
          </cell>
          <cell r="AG81">
            <v>94.373999999999995</v>
          </cell>
          <cell r="AH81">
            <v>95.41</v>
          </cell>
          <cell r="AI81" t="e">
            <v>#N/A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B82" t="str">
            <v>шт</v>
          </cell>
          <cell r="C82">
            <v>76</v>
          </cell>
          <cell r="D82">
            <v>83</v>
          </cell>
          <cell r="E82">
            <v>70</v>
          </cell>
          <cell r="F82">
            <v>88</v>
          </cell>
          <cell r="G82" t="str">
            <v>дк</v>
          </cell>
          <cell r="H82">
            <v>0.6</v>
          </cell>
          <cell r="I82">
            <v>60</v>
          </cell>
          <cell r="J82">
            <v>72</v>
          </cell>
          <cell r="K82">
            <v>-2</v>
          </cell>
          <cell r="L82">
            <v>0</v>
          </cell>
          <cell r="M82">
            <v>0</v>
          </cell>
          <cell r="N82">
            <v>30</v>
          </cell>
          <cell r="O82">
            <v>0</v>
          </cell>
          <cell r="W82">
            <v>14</v>
          </cell>
          <cell r="Y82">
            <v>8.4285714285714288</v>
          </cell>
          <cell r="Z82">
            <v>6.2857142857142856</v>
          </cell>
          <cell r="AC82">
            <v>0</v>
          </cell>
          <cell r="AD82">
            <v>0</v>
          </cell>
          <cell r="AE82">
            <v>16.8</v>
          </cell>
          <cell r="AF82">
            <v>14.6</v>
          </cell>
          <cell r="AG82">
            <v>16.8</v>
          </cell>
          <cell r="AH82">
            <v>12</v>
          </cell>
          <cell r="AI82" t="str">
            <v>ф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B83" t="str">
            <v>шт</v>
          </cell>
          <cell r="C83">
            <v>174</v>
          </cell>
          <cell r="D83">
            <v>216</v>
          </cell>
          <cell r="E83">
            <v>188</v>
          </cell>
          <cell r="F83">
            <v>202</v>
          </cell>
          <cell r="G83" t="str">
            <v>ябл</v>
          </cell>
          <cell r="H83">
            <v>0.6</v>
          </cell>
          <cell r="I83">
            <v>60</v>
          </cell>
          <cell r="J83">
            <v>217</v>
          </cell>
          <cell r="K83">
            <v>-29</v>
          </cell>
          <cell r="L83">
            <v>30</v>
          </cell>
          <cell r="M83">
            <v>0</v>
          </cell>
          <cell r="N83">
            <v>70</v>
          </cell>
          <cell r="O83">
            <v>0</v>
          </cell>
          <cell r="W83">
            <v>37.6</v>
          </cell>
          <cell r="Y83">
            <v>8.0319148936170208</v>
          </cell>
          <cell r="Z83">
            <v>5.3723404255319149</v>
          </cell>
          <cell r="AC83">
            <v>0</v>
          </cell>
          <cell r="AD83">
            <v>0</v>
          </cell>
          <cell r="AE83">
            <v>45</v>
          </cell>
          <cell r="AF83">
            <v>38</v>
          </cell>
          <cell r="AG83">
            <v>48.4</v>
          </cell>
          <cell r="AH83">
            <v>49</v>
          </cell>
          <cell r="AI83" t="str">
            <v>май яб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B84" t="str">
            <v>шт</v>
          </cell>
          <cell r="C84">
            <v>138</v>
          </cell>
          <cell r="D84">
            <v>230</v>
          </cell>
          <cell r="E84">
            <v>204</v>
          </cell>
          <cell r="F84">
            <v>164</v>
          </cell>
          <cell r="G84" t="str">
            <v>ябл</v>
          </cell>
          <cell r="H84">
            <v>0.6</v>
          </cell>
          <cell r="I84">
            <v>60</v>
          </cell>
          <cell r="J84">
            <v>246</v>
          </cell>
          <cell r="K84">
            <v>-42</v>
          </cell>
          <cell r="L84">
            <v>30</v>
          </cell>
          <cell r="M84">
            <v>0</v>
          </cell>
          <cell r="N84">
            <v>60</v>
          </cell>
          <cell r="O84">
            <v>0</v>
          </cell>
          <cell r="W84">
            <v>40.799999999999997</v>
          </cell>
          <cell r="X84">
            <v>30</v>
          </cell>
          <cell r="Y84">
            <v>6.9607843137254903</v>
          </cell>
          <cell r="Z84">
            <v>4.0196078431372548</v>
          </cell>
          <cell r="AC84">
            <v>0</v>
          </cell>
          <cell r="AD84">
            <v>0</v>
          </cell>
          <cell r="AE84">
            <v>50.4</v>
          </cell>
          <cell r="AF84">
            <v>36.200000000000003</v>
          </cell>
          <cell r="AG84">
            <v>43.2</v>
          </cell>
          <cell r="AH84">
            <v>43</v>
          </cell>
          <cell r="AI84" t="str">
            <v>ф</v>
          </cell>
        </row>
        <row r="85">
          <cell r="A85" t="str">
            <v xml:space="preserve"> 364  Сардельки Филейские Вязанка ВЕС NDX ТМ Вязанка  ПОКОМ</v>
          </cell>
          <cell r="B85" t="str">
            <v>кг</v>
          </cell>
          <cell r="C85">
            <v>102.464</v>
          </cell>
          <cell r="D85">
            <v>315.233</v>
          </cell>
          <cell r="E85">
            <v>273.447</v>
          </cell>
          <cell r="F85">
            <v>137.905</v>
          </cell>
          <cell r="G85">
            <v>0</v>
          </cell>
          <cell r="H85">
            <v>1</v>
          </cell>
          <cell r="I85">
            <v>30</v>
          </cell>
          <cell r="J85">
            <v>277.28500000000003</v>
          </cell>
          <cell r="K85">
            <v>-3.8380000000000223</v>
          </cell>
          <cell r="L85">
            <v>30</v>
          </cell>
          <cell r="M85">
            <v>0</v>
          </cell>
          <cell r="N85">
            <v>60</v>
          </cell>
          <cell r="O85">
            <v>0</v>
          </cell>
          <cell r="W85">
            <v>44.367200000000004</v>
          </cell>
          <cell r="X85">
            <v>80</v>
          </cell>
          <cell r="Y85">
            <v>6.9399240880650561</v>
          </cell>
          <cell r="Z85">
            <v>3.1082646639860076</v>
          </cell>
          <cell r="AC85">
            <v>51.610999999999997</v>
          </cell>
          <cell r="AD85">
            <v>0</v>
          </cell>
          <cell r="AE85">
            <v>47.9024</v>
          </cell>
          <cell r="AF85">
            <v>44.054400000000001</v>
          </cell>
          <cell r="AG85">
            <v>42.4756</v>
          </cell>
          <cell r="AH85">
            <v>66.444000000000003</v>
          </cell>
          <cell r="AI85">
            <v>0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B86" t="str">
            <v>шт</v>
          </cell>
          <cell r="C86">
            <v>264</v>
          </cell>
          <cell r="D86">
            <v>562</v>
          </cell>
          <cell r="E86">
            <v>382</v>
          </cell>
          <cell r="F86">
            <v>443</v>
          </cell>
          <cell r="G86" t="str">
            <v>ябл,дк</v>
          </cell>
          <cell r="H86">
            <v>0.6</v>
          </cell>
          <cell r="I86">
            <v>60</v>
          </cell>
          <cell r="J86">
            <v>437</v>
          </cell>
          <cell r="K86">
            <v>-55</v>
          </cell>
          <cell r="L86">
            <v>70</v>
          </cell>
          <cell r="M86">
            <v>0</v>
          </cell>
          <cell r="N86">
            <v>140</v>
          </cell>
          <cell r="O86">
            <v>0</v>
          </cell>
          <cell r="W86">
            <v>76.400000000000006</v>
          </cell>
          <cell r="Y86">
            <v>8.5471204188481664</v>
          </cell>
          <cell r="Z86">
            <v>5.7984293193717269</v>
          </cell>
          <cell r="AC86">
            <v>0</v>
          </cell>
          <cell r="AD86">
            <v>0</v>
          </cell>
          <cell r="AE86">
            <v>90.8</v>
          </cell>
          <cell r="AF86">
            <v>61.8</v>
          </cell>
          <cell r="AG86">
            <v>96.4</v>
          </cell>
          <cell r="AH86">
            <v>77</v>
          </cell>
          <cell r="AI86" t="str">
            <v>ф</v>
          </cell>
        </row>
        <row r="87">
          <cell r="A87" t="str">
            <v xml:space="preserve"> 377  Колбаса Молочная Дугушка 0,6кг ТМ Стародворье  ПОКОМ</v>
          </cell>
          <cell r="B87" t="str">
            <v>шт</v>
          </cell>
          <cell r="C87">
            <v>403</v>
          </cell>
          <cell r="D87">
            <v>519</v>
          </cell>
          <cell r="E87">
            <v>606</v>
          </cell>
          <cell r="F87">
            <v>304</v>
          </cell>
          <cell r="G87" t="str">
            <v>ябл,дк</v>
          </cell>
          <cell r="H87">
            <v>0.6</v>
          </cell>
          <cell r="I87">
            <v>60</v>
          </cell>
          <cell r="J87">
            <v>614</v>
          </cell>
          <cell r="K87">
            <v>-8</v>
          </cell>
          <cell r="L87">
            <v>80</v>
          </cell>
          <cell r="M87">
            <v>0</v>
          </cell>
          <cell r="N87">
            <v>150</v>
          </cell>
          <cell r="O87">
            <v>0</v>
          </cell>
          <cell r="W87">
            <v>121.2</v>
          </cell>
          <cell r="X87">
            <v>290</v>
          </cell>
          <cell r="Y87">
            <v>6.7986798679867988</v>
          </cell>
          <cell r="Z87">
            <v>2.5082508250825084</v>
          </cell>
          <cell r="AC87">
            <v>0</v>
          </cell>
          <cell r="AD87">
            <v>0</v>
          </cell>
          <cell r="AE87">
            <v>115.4</v>
          </cell>
          <cell r="AF87">
            <v>105</v>
          </cell>
          <cell r="AG87">
            <v>111</v>
          </cell>
          <cell r="AH87">
            <v>111</v>
          </cell>
          <cell r="AI87" t="str">
            <v>май яб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B88" t="str">
            <v>шт</v>
          </cell>
          <cell r="C88">
            <v>1620</v>
          </cell>
          <cell r="D88">
            <v>5774</v>
          </cell>
          <cell r="E88">
            <v>2229</v>
          </cell>
          <cell r="F88">
            <v>1561</v>
          </cell>
          <cell r="G88">
            <v>0</v>
          </cell>
          <cell r="H88">
            <v>0.28000000000000003</v>
          </cell>
          <cell r="I88">
            <v>35</v>
          </cell>
          <cell r="J88">
            <v>2238</v>
          </cell>
          <cell r="K88">
            <v>-9</v>
          </cell>
          <cell r="L88">
            <v>0</v>
          </cell>
          <cell r="M88">
            <v>0</v>
          </cell>
          <cell r="N88">
            <v>800</v>
          </cell>
          <cell r="O88">
            <v>0</v>
          </cell>
          <cell r="W88">
            <v>421.8</v>
          </cell>
          <cell r="X88">
            <v>400</v>
          </cell>
          <cell r="Y88">
            <v>6.5457562825983873</v>
          </cell>
          <cell r="Z88">
            <v>3.7008060692271219</v>
          </cell>
          <cell r="AC88">
            <v>120</v>
          </cell>
          <cell r="AD88">
            <v>0</v>
          </cell>
          <cell r="AE88">
            <v>476.4</v>
          </cell>
          <cell r="AF88">
            <v>374.6</v>
          </cell>
          <cell r="AG88">
            <v>427.2</v>
          </cell>
          <cell r="AH88">
            <v>490</v>
          </cell>
          <cell r="AI88" t="str">
            <v>?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B89" t="str">
            <v>шт</v>
          </cell>
          <cell r="C89">
            <v>217</v>
          </cell>
          <cell r="D89">
            <v>824</v>
          </cell>
          <cell r="E89">
            <v>529</v>
          </cell>
          <cell r="F89">
            <v>503</v>
          </cell>
          <cell r="G89">
            <v>0</v>
          </cell>
          <cell r="H89">
            <v>0.4</v>
          </cell>
          <cell r="I89" t="e">
            <v>#N/A</v>
          </cell>
          <cell r="J89">
            <v>550</v>
          </cell>
          <cell r="K89">
            <v>-21</v>
          </cell>
          <cell r="L89">
            <v>100</v>
          </cell>
          <cell r="M89">
            <v>0</v>
          </cell>
          <cell r="N89">
            <v>120</v>
          </cell>
          <cell r="O89">
            <v>0</v>
          </cell>
          <cell r="W89">
            <v>105.8</v>
          </cell>
          <cell r="Y89">
            <v>6.8336483931947072</v>
          </cell>
          <cell r="Z89">
            <v>4.7542533081285443</v>
          </cell>
          <cell r="AC89">
            <v>0</v>
          </cell>
          <cell r="AD89">
            <v>0</v>
          </cell>
          <cell r="AE89">
            <v>101.4</v>
          </cell>
          <cell r="AF89">
            <v>72.599999999999994</v>
          </cell>
          <cell r="AG89">
            <v>115</v>
          </cell>
          <cell r="AH89">
            <v>107</v>
          </cell>
          <cell r="AI89" t="str">
            <v>Паша</v>
          </cell>
        </row>
        <row r="90">
          <cell r="A90" t="str">
            <v xml:space="preserve"> 388  Сосиски Восточные Халяль ТМ Вязанка 0,33 кг АК. ПОКОМ</v>
          </cell>
          <cell r="B90" t="str">
            <v>шт</v>
          </cell>
          <cell r="C90">
            <v>118</v>
          </cell>
          <cell r="D90">
            <v>1267</v>
          </cell>
          <cell r="E90">
            <v>775</v>
          </cell>
          <cell r="F90">
            <v>594</v>
          </cell>
          <cell r="G90">
            <v>0</v>
          </cell>
          <cell r="H90">
            <v>0.33</v>
          </cell>
          <cell r="I90">
            <v>60</v>
          </cell>
          <cell r="J90">
            <v>790</v>
          </cell>
          <cell r="K90">
            <v>-15</v>
          </cell>
          <cell r="L90">
            <v>100</v>
          </cell>
          <cell r="M90">
            <v>0</v>
          </cell>
          <cell r="N90">
            <v>220</v>
          </cell>
          <cell r="O90">
            <v>0</v>
          </cell>
          <cell r="W90">
            <v>155</v>
          </cell>
          <cell r="X90">
            <v>180</v>
          </cell>
          <cell r="Y90">
            <v>7.0580645161290319</v>
          </cell>
          <cell r="Z90">
            <v>3.8322580645161288</v>
          </cell>
          <cell r="AC90">
            <v>0</v>
          </cell>
          <cell r="AD90">
            <v>0</v>
          </cell>
          <cell r="AE90">
            <v>108</v>
          </cell>
          <cell r="AF90">
            <v>115.6</v>
          </cell>
          <cell r="AG90">
            <v>155</v>
          </cell>
          <cell r="AH90">
            <v>163</v>
          </cell>
          <cell r="AI90" t="str">
            <v>Паша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B91" t="str">
            <v>шт</v>
          </cell>
          <cell r="C91">
            <v>274</v>
          </cell>
          <cell r="D91">
            <v>485</v>
          </cell>
          <cell r="E91">
            <v>406</v>
          </cell>
          <cell r="F91">
            <v>341</v>
          </cell>
          <cell r="G91">
            <v>0</v>
          </cell>
          <cell r="H91">
            <v>0.35</v>
          </cell>
          <cell r="I91" t="e">
            <v>#N/A</v>
          </cell>
          <cell r="J91">
            <v>415</v>
          </cell>
          <cell r="K91">
            <v>-9</v>
          </cell>
          <cell r="L91">
            <v>50</v>
          </cell>
          <cell r="M91">
            <v>0</v>
          </cell>
          <cell r="N91">
            <v>120</v>
          </cell>
          <cell r="O91">
            <v>0</v>
          </cell>
          <cell r="W91">
            <v>81.2</v>
          </cell>
          <cell r="X91">
            <v>80</v>
          </cell>
          <cell r="Y91">
            <v>7.2783251231527091</v>
          </cell>
          <cell r="Z91">
            <v>4.1995073891625614</v>
          </cell>
          <cell r="AC91">
            <v>0</v>
          </cell>
          <cell r="AD91">
            <v>0</v>
          </cell>
          <cell r="AE91">
            <v>84.8</v>
          </cell>
          <cell r="AF91">
            <v>68.599999999999994</v>
          </cell>
          <cell r="AG91">
            <v>86.2</v>
          </cell>
          <cell r="AH91">
            <v>84</v>
          </cell>
          <cell r="AI91" t="str">
            <v>Паша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B92" t="str">
            <v>шт</v>
          </cell>
          <cell r="C92">
            <v>164</v>
          </cell>
          <cell r="D92">
            <v>1529</v>
          </cell>
          <cell r="E92">
            <v>332</v>
          </cell>
          <cell r="F92">
            <v>122</v>
          </cell>
          <cell r="G92" t="str">
            <v>ябл</v>
          </cell>
          <cell r="H92">
            <v>0.33</v>
          </cell>
          <cell r="I92" t="e">
            <v>#N/A</v>
          </cell>
          <cell r="J92">
            <v>430</v>
          </cell>
          <cell r="K92">
            <v>-98</v>
          </cell>
          <cell r="L92">
            <v>30</v>
          </cell>
          <cell r="M92">
            <v>0</v>
          </cell>
          <cell r="N92">
            <v>80</v>
          </cell>
          <cell r="O92">
            <v>0</v>
          </cell>
          <cell r="W92">
            <v>66.400000000000006</v>
          </cell>
          <cell r="X92">
            <v>200</v>
          </cell>
          <cell r="Y92">
            <v>6.5060240963855414</v>
          </cell>
          <cell r="Z92">
            <v>1.8373493975903612</v>
          </cell>
          <cell r="AC92">
            <v>0</v>
          </cell>
          <cell r="AD92">
            <v>0</v>
          </cell>
          <cell r="AE92">
            <v>72.599999999999994</v>
          </cell>
          <cell r="AF92">
            <v>46</v>
          </cell>
          <cell r="AG92">
            <v>70</v>
          </cell>
          <cell r="AH92">
            <v>59</v>
          </cell>
          <cell r="AI92" t="e">
            <v>#N/A</v>
          </cell>
        </row>
        <row r="93">
          <cell r="A93" t="str">
            <v xml:space="preserve"> 410  Сосиски Баварские с сыром ТМ Стародворье 0,35 кг. ПОКОМ</v>
          </cell>
          <cell r="B93" t="str">
            <v>шт</v>
          </cell>
          <cell r="C93">
            <v>1879</v>
          </cell>
          <cell r="D93">
            <v>8193</v>
          </cell>
          <cell r="E93">
            <v>7475</v>
          </cell>
          <cell r="F93">
            <v>2573</v>
          </cell>
          <cell r="G93">
            <v>0</v>
          </cell>
          <cell r="H93">
            <v>0.35</v>
          </cell>
          <cell r="I93">
            <v>40</v>
          </cell>
          <cell r="J93">
            <v>8144</v>
          </cell>
          <cell r="K93">
            <v>-669</v>
          </cell>
          <cell r="L93">
            <v>600</v>
          </cell>
          <cell r="M93">
            <v>0</v>
          </cell>
          <cell r="N93">
            <v>1300</v>
          </cell>
          <cell r="O93">
            <v>500</v>
          </cell>
          <cell r="T93">
            <v>1200</v>
          </cell>
          <cell r="W93">
            <v>838.6</v>
          </cell>
          <cell r="X93">
            <v>300</v>
          </cell>
          <cell r="Y93">
            <v>6.2878607202480321</v>
          </cell>
          <cell r="Z93">
            <v>3.0682089196279514</v>
          </cell>
          <cell r="AC93">
            <v>702</v>
          </cell>
          <cell r="AD93">
            <v>2580</v>
          </cell>
          <cell r="AE93">
            <v>684.8</v>
          </cell>
          <cell r="AF93">
            <v>582.20000000000005</v>
          </cell>
          <cell r="AG93">
            <v>834.2</v>
          </cell>
          <cell r="AH93">
            <v>1250</v>
          </cell>
          <cell r="AI93" t="str">
            <v>май яб</v>
          </cell>
        </row>
        <row r="94">
          <cell r="A94" t="str">
            <v xml:space="preserve"> 412  Сосиски Баварские ТМ Стародворье 0,35 кг ПОКОМ</v>
          </cell>
          <cell r="B94" t="str">
            <v>шт</v>
          </cell>
          <cell r="C94">
            <v>3923</v>
          </cell>
          <cell r="D94">
            <v>25751</v>
          </cell>
          <cell r="E94">
            <v>11606</v>
          </cell>
          <cell r="F94">
            <v>2748</v>
          </cell>
          <cell r="G94">
            <v>0</v>
          </cell>
          <cell r="H94">
            <v>0.35</v>
          </cell>
          <cell r="I94">
            <v>45</v>
          </cell>
          <cell r="J94">
            <v>11656</v>
          </cell>
          <cell r="K94">
            <v>-50</v>
          </cell>
          <cell r="L94">
            <v>0</v>
          </cell>
          <cell r="M94">
            <v>1500</v>
          </cell>
          <cell r="N94">
            <v>1500</v>
          </cell>
          <cell r="O94">
            <v>1500</v>
          </cell>
          <cell r="T94">
            <v>2400</v>
          </cell>
          <cell r="W94">
            <v>1388.8</v>
          </cell>
          <cell r="X94">
            <v>1000</v>
          </cell>
          <cell r="Y94">
            <v>5.9389400921658986</v>
          </cell>
          <cell r="Z94">
            <v>1.9786866359447006</v>
          </cell>
          <cell r="AC94">
            <v>2400</v>
          </cell>
          <cell r="AD94">
            <v>2262</v>
          </cell>
          <cell r="AE94">
            <v>1455.8</v>
          </cell>
          <cell r="AF94">
            <v>1178.4000000000001</v>
          </cell>
          <cell r="AG94">
            <v>1251.4000000000001</v>
          </cell>
          <cell r="AH94">
            <v>1817</v>
          </cell>
          <cell r="AI94" t="str">
            <v>оконч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B95" t="str">
            <v>шт</v>
          </cell>
          <cell r="C95">
            <v>30</v>
          </cell>
          <cell r="D95">
            <v>158</v>
          </cell>
          <cell r="E95">
            <v>55</v>
          </cell>
          <cell r="F95">
            <v>13</v>
          </cell>
          <cell r="G95" t="str">
            <v>лидер</v>
          </cell>
          <cell r="H95">
            <v>0.11</v>
          </cell>
          <cell r="I95">
            <v>120</v>
          </cell>
          <cell r="J95">
            <v>90</v>
          </cell>
          <cell r="K95">
            <v>-35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W95">
            <v>11</v>
          </cell>
          <cell r="X95">
            <v>50</v>
          </cell>
          <cell r="Y95">
            <v>10.272727272727273</v>
          </cell>
          <cell r="Z95">
            <v>1.1818181818181819</v>
          </cell>
          <cell r="AC95">
            <v>0</v>
          </cell>
          <cell r="AD95">
            <v>0</v>
          </cell>
          <cell r="AE95">
            <v>25.2</v>
          </cell>
          <cell r="AF95">
            <v>16.8</v>
          </cell>
          <cell r="AG95">
            <v>20</v>
          </cell>
          <cell r="AH95">
            <v>0</v>
          </cell>
          <cell r="AI95" t="str">
            <v>увел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B96" t="str">
            <v>шт</v>
          </cell>
          <cell r="C96">
            <v>82</v>
          </cell>
          <cell r="D96">
            <v>9</v>
          </cell>
          <cell r="E96">
            <v>73</v>
          </cell>
          <cell r="F96">
            <v>11</v>
          </cell>
          <cell r="G96" t="str">
            <v>лидер</v>
          </cell>
          <cell r="H96">
            <v>0.11</v>
          </cell>
          <cell r="I96">
            <v>120</v>
          </cell>
          <cell r="J96">
            <v>171</v>
          </cell>
          <cell r="K96">
            <v>-98</v>
          </cell>
          <cell r="L96">
            <v>0</v>
          </cell>
          <cell r="M96">
            <v>0</v>
          </cell>
          <cell r="N96">
            <v>50</v>
          </cell>
          <cell r="O96">
            <v>0</v>
          </cell>
          <cell r="W96">
            <v>14.6</v>
          </cell>
          <cell r="X96">
            <v>80</v>
          </cell>
          <cell r="Y96">
            <v>9.6575342465753433</v>
          </cell>
          <cell r="Z96">
            <v>0.75342465753424659</v>
          </cell>
          <cell r="AC96">
            <v>0</v>
          </cell>
          <cell r="AD96">
            <v>0</v>
          </cell>
          <cell r="AE96">
            <v>35.4</v>
          </cell>
          <cell r="AF96">
            <v>19.2</v>
          </cell>
          <cell r="AG96">
            <v>25.6</v>
          </cell>
          <cell r="AH96">
            <v>4</v>
          </cell>
          <cell r="AI96" t="str">
            <v>увел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B97" t="str">
            <v>шт</v>
          </cell>
          <cell r="C97">
            <v>423</v>
          </cell>
          <cell r="D97">
            <v>529</v>
          </cell>
          <cell r="E97">
            <v>487</v>
          </cell>
          <cell r="F97">
            <v>440</v>
          </cell>
          <cell r="G97" t="str">
            <v>лидер</v>
          </cell>
          <cell r="H97">
            <v>0.06</v>
          </cell>
          <cell r="I97">
            <v>60</v>
          </cell>
          <cell r="J97">
            <v>510</v>
          </cell>
          <cell r="K97">
            <v>-23</v>
          </cell>
          <cell r="L97">
            <v>100</v>
          </cell>
          <cell r="M97">
            <v>0</v>
          </cell>
          <cell r="N97">
            <v>150</v>
          </cell>
          <cell r="O97">
            <v>0</v>
          </cell>
          <cell r="W97">
            <v>97.4</v>
          </cell>
          <cell r="Y97">
            <v>7.0841889117043113</v>
          </cell>
          <cell r="Z97">
            <v>4.517453798767967</v>
          </cell>
          <cell r="AC97">
            <v>0</v>
          </cell>
          <cell r="AD97">
            <v>0</v>
          </cell>
          <cell r="AE97">
            <v>102.4</v>
          </cell>
          <cell r="AF97">
            <v>90.6</v>
          </cell>
          <cell r="AG97">
            <v>104</v>
          </cell>
          <cell r="AH97">
            <v>107</v>
          </cell>
          <cell r="AI97" t="e">
            <v>#N/A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B98" t="str">
            <v>шт</v>
          </cell>
          <cell r="C98">
            <v>225</v>
          </cell>
          <cell r="D98">
            <v>428</v>
          </cell>
          <cell r="E98">
            <v>332</v>
          </cell>
          <cell r="F98">
            <v>308</v>
          </cell>
          <cell r="G98">
            <v>0</v>
          </cell>
          <cell r="H98">
            <v>0.06</v>
          </cell>
          <cell r="I98">
            <v>0</v>
          </cell>
          <cell r="J98">
            <v>362</v>
          </cell>
          <cell r="K98">
            <v>-30</v>
          </cell>
          <cell r="L98">
            <v>100</v>
          </cell>
          <cell r="M98">
            <v>0</v>
          </cell>
          <cell r="N98">
            <v>100</v>
          </cell>
          <cell r="O98">
            <v>0</v>
          </cell>
          <cell r="W98">
            <v>66.400000000000006</v>
          </cell>
          <cell r="Y98">
            <v>7.6506024096385534</v>
          </cell>
          <cell r="Z98">
            <v>4.6385542168674698</v>
          </cell>
          <cell r="AC98">
            <v>0</v>
          </cell>
          <cell r="AD98">
            <v>0</v>
          </cell>
          <cell r="AE98">
            <v>56.8</v>
          </cell>
          <cell r="AF98">
            <v>56</v>
          </cell>
          <cell r="AG98">
            <v>69.599999999999994</v>
          </cell>
          <cell r="AH98">
            <v>79</v>
          </cell>
          <cell r="AI98">
            <v>0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B99" t="str">
            <v>шт</v>
          </cell>
          <cell r="C99">
            <v>294</v>
          </cell>
          <cell r="D99">
            <v>819</v>
          </cell>
          <cell r="E99">
            <v>568</v>
          </cell>
          <cell r="F99">
            <v>515</v>
          </cell>
          <cell r="G99" t="str">
            <v>лидер</v>
          </cell>
          <cell r="H99">
            <v>0.06</v>
          </cell>
          <cell r="I99">
            <v>60</v>
          </cell>
          <cell r="J99">
            <v>608</v>
          </cell>
          <cell r="K99">
            <v>-40</v>
          </cell>
          <cell r="L99">
            <v>100</v>
          </cell>
          <cell r="M99">
            <v>0</v>
          </cell>
          <cell r="N99">
            <v>150</v>
          </cell>
          <cell r="O99">
            <v>0</v>
          </cell>
          <cell r="W99">
            <v>113.6</v>
          </cell>
          <cell r="Y99">
            <v>6.734154929577465</v>
          </cell>
          <cell r="Z99">
            <v>4.533450704225352</v>
          </cell>
          <cell r="AC99">
            <v>0</v>
          </cell>
          <cell r="AD99">
            <v>0</v>
          </cell>
          <cell r="AE99">
            <v>128.4</v>
          </cell>
          <cell r="AF99">
            <v>112.6</v>
          </cell>
          <cell r="AG99">
            <v>118.8</v>
          </cell>
          <cell r="AH99">
            <v>137</v>
          </cell>
          <cell r="AI99" t="e">
            <v>#N/A</v>
          </cell>
        </row>
        <row r="100">
          <cell r="A100" t="str">
            <v xml:space="preserve"> 421  Сосиски Царедворские 0,33 кг ТМ Стародворье  ПОКОМ</v>
          </cell>
          <cell r="B100" t="str">
            <v>шт</v>
          </cell>
          <cell r="C100">
            <v>282</v>
          </cell>
          <cell r="D100">
            <v>704</v>
          </cell>
          <cell r="E100">
            <v>486</v>
          </cell>
          <cell r="F100">
            <v>500</v>
          </cell>
          <cell r="G100" t="str">
            <v>лид, я</v>
          </cell>
          <cell r="H100">
            <v>0.33</v>
          </cell>
          <cell r="I100">
            <v>40</v>
          </cell>
          <cell r="J100">
            <v>572</v>
          </cell>
          <cell r="K100">
            <v>-86</v>
          </cell>
          <cell r="L100">
            <v>60</v>
          </cell>
          <cell r="M100">
            <v>0</v>
          </cell>
          <cell r="N100">
            <v>200</v>
          </cell>
          <cell r="O100">
            <v>0</v>
          </cell>
          <cell r="W100">
            <v>97.2</v>
          </cell>
          <cell r="Y100">
            <v>7.8189300411522629</v>
          </cell>
          <cell r="Z100">
            <v>5.144032921810699</v>
          </cell>
          <cell r="AC100">
            <v>0</v>
          </cell>
          <cell r="AD100">
            <v>0</v>
          </cell>
          <cell r="AE100">
            <v>105</v>
          </cell>
          <cell r="AF100">
            <v>83.2</v>
          </cell>
          <cell r="AG100">
            <v>114</v>
          </cell>
          <cell r="AH100">
            <v>116</v>
          </cell>
          <cell r="AI100" t="e">
            <v>#N/A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B101" t="str">
            <v>шт</v>
          </cell>
          <cell r="C101">
            <v>77</v>
          </cell>
          <cell r="D101">
            <v>470</v>
          </cell>
          <cell r="E101">
            <v>283</v>
          </cell>
          <cell r="F101">
            <v>257</v>
          </cell>
          <cell r="G101" t="str">
            <v>нов</v>
          </cell>
          <cell r="H101">
            <v>0.15</v>
          </cell>
          <cell r="I101" t="e">
            <v>#N/A</v>
          </cell>
          <cell r="J101">
            <v>438</v>
          </cell>
          <cell r="K101">
            <v>-155</v>
          </cell>
          <cell r="L101">
            <v>0</v>
          </cell>
          <cell r="M101">
            <v>0</v>
          </cell>
          <cell r="N101">
            <v>50</v>
          </cell>
          <cell r="O101">
            <v>0</v>
          </cell>
          <cell r="W101">
            <v>56.6</v>
          </cell>
          <cell r="X101">
            <v>150</v>
          </cell>
          <cell r="Y101">
            <v>8.074204946996467</v>
          </cell>
          <cell r="Z101">
            <v>4.5406360424028271</v>
          </cell>
          <cell r="AC101">
            <v>0</v>
          </cell>
          <cell r="AD101">
            <v>0</v>
          </cell>
          <cell r="AE101">
            <v>40.200000000000003</v>
          </cell>
          <cell r="AF101">
            <v>33.200000000000003</v>
          </cell>
          <cell r="AG101">
            <v>43.2</v>
          </cell>
          <cell r="AH101">
            <v>85</v>
          </cell>
          <cell r="AI101" t="e">
            <v>#N/A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B102" t="str">
            <v>шт</v>
          </cell>
          <cell r="C102">
            <v>123</v>
          </cell>
          <cell r="D102">
            <v>368</v>
          </cell>
          <cell r="E102">
            <v>243</v>
          </cell>
          <cell r="F102">
            <v>245</v>
          </cell>
          <cell r="G102" t="str">
            <v>лид, я</v>
          </cell>
          <cell r="H102">
            <v>0.28000000000000003</v>
          </cell>
          <cell r="I102">
            <v>40</v>
          </cell>
          <cell r="J102">
            <v>299</v>
          </cell>
          <cell r="K102">
            <v>-56</v>
          </cell>
          <cell r="L102">
            <v>50</v>
          </cell>
          <cell r="M102">
            <v>0</v>
          </cell>
          <cell r="N102">
            <v>80</v>
          </cell>
          <cell r="O102">
            <v>0</v>
          </cell>
          <cell r="W102">
            <v>48.6</v>
          </cell>
          <cell r="Y102">
            <v>7.716049382716049</v>
          </cell>
          <cell r="Z102">
            <v>5.0411522633744852</v>
          </cell>
          <cell r="AC102">
            <v>0</v>
          </cell>
          <cell r="AD102">
            <v>0</v>
          </cell>
          <cell r="AE102">
            <v>62.2</v>
          </cell>
          <cell r="AF102">
            <v>48.8</v>
          </cell>
          <cell r="AG102">
            <v>58</v>
          </cell>
          <cell r="AH102">
            <v>33</v>
          </cell>
          <cell r="AI102">
            <v>0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B103" t="str">
            <v>кг</v>
          </cell>
          <cell r="C103">
            <v>286.31</v>
          </cell>
          <cell r="D103">
            <v>93.655000000000001</v>
          </cell>
          <cell r="E103">
            <v>224.64</v>
          </cell>
          <cell r="F103">
            <v>153.88499999999999</v>
          </cell>
          <cell r="G103" t="str">
            <v>н</v>
          </cell>
          <cell r="H103">
            <v>1</v>
          </cell>
          <cell r="I103" t="e">
            <v>#N/A</v>
          </cell>
          <cell r="J103">
            <v>219.10499999999999</v>
          </cell>
          <cell r="K103">
            <v>5.5349999999999966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44.927999999999997</v>
          </cell>
          <cell r="X103">
            <v>150</v>
          </cell>
          <cell r="Y103">
            <v>6.7638221153846159</v>
          </cell>
          <cell r="Z103">
            <v>3.4251469017094016</v>
          </cell>
          <cell r="AC103">
            <v>0</v>
          </cell>
          <cell r="AD103">
            <v>0</v>
          </cell>
          <cell r="AE103">
            <v>49.3</v>
          </cell>
          <cell r="AF103">
            <v>42.305999999999997</v>
          </cell>
          <cell r="AG103">
            <v>30.808</v>
          </cell>
          <cell r="AH103">
            <v>27.36</v>
          </cell>
          <cell r="AI103" t="str">
            <v>увел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B104" t="str">
            <v>шт</v>
          </cell>
          <cell r="C104">
            <v>191</v>
          </cell>
          <cell r="D104">
            <v>767</v>
          </cell>
          <cell r="E104">
            <v>412</v>
          </cell>
          <cell r="F104">
            <v>204</v>
          </cell>
          <cell r="G104" t="str">
            <v>нов</v>
          </cell>
          <cell r="H104">
            <v>0.33</v>
          </cell>
          <cell r="I104" t="e">
            <v>#N/A</v>
          </cell>
          <cell r="J104">
            <v>423</v>
          </cell>
          <cell r="K104">
            <v>-11</v>
          </cell>
          <cell r="L104">
            <v>30</v>
          </cell>
          <cell r="M104">
            <v>0</v>
          </cell>
          <cell r="N104">
            <v>100</v>
          </cell>
          <cell r="O104">
            <v>0</v>
          </cell>
          <cell r="W104">
            <v>82.4</v>
          </cell>
          <cell r="X104">
            <v>200</v>
          </cell>
          <cell r="Y104">
            <v>6.4805825242718438</v>
          </cell>
          <cell r="Z104">
            <v>2.4757281553398056</v>
          </cell>
          <cell r="AC104">
            <v>0</v>
          </cell>
          <cell r="AD104">
            <v>0</v>
          </cell>
          <cell r="AE104">
            <v>62.2</v>
          </cell>
          <cell r="AF104">
            <v>66.599999999999994</v>
          </cell>
          <cell r="AG104">
            <v>73.8</v>
          </cell>
          <cell r="AH104">
            <v>163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365</v>
          </cell>
          <cell r="D105">
            <v>477</v>
          </cell>
          <cell r="E105">
            <v>439</v>
          </cell>
          <cell r="F105">
            <v>390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458</v>
          </cell>
          <cell r="K105">
            <v>-19</v>
          </cell>
          <cell r="L105">
            <v>50</v>
          </cell>
          <cell r="M105">
            <v>0</v>
          </cell>
          <cell r="N105">
            <v>150</v>
          </cell>
          <cell r="O105">
            <v>0</v>
          </cell>
          <cell r="W105">
            <v>87.8</v>
          </cell>
          <cell r="Y105">
            <v>6.7198177676537592</v>
          </cell>
          <cell r="Z105">
            <v>4.4419134396355355</v>
          </cell>
          <cell r="AC105">
            <v>0</v>
          </cell>
          <cell r="AD105">
            <v>0</v>
          </cell>
          <cell r="AE105">
            <v>87</v>
          </cell>
          <cell r="AF105">
            <v>91.4</v>
          </cell>
          <cell r="AG105">
            <v>98.6</v>
          </cell>
          <cell r="AH105">
            <v>104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382.02699999999999</v>
          </cell>
          <cell r="D106">
            <v>164.56</v>
          </cell>
          <cell r="E106">
            <v>343.35</v>
          </cell>
          <cell r="F106">
            <v>195.98699999999999</v>
          </cell>
          <cell r="G106" t="str">
            <v>н</v>
          </cell>
          <cell r="H106">
            <v>1</v>
          </cell>
          <cell r="I106" t="e">
            <v>#N/A</v>
          </cell>
          <cell r="J106">
            <v>320.61900000000003</v>
          </cell>
          <cell r="K106">
            <v>22.730999999999995</v>
          </cell>
          <cell r="L106">
            <v>0</v>
          </cell>
          <cell r="M106">
            <v>0</v>
          </cell>
          <cell r="N106">
            <v>100</v>
          </cell>
          <cell r="O106">
            <v>0</v>
          </cell>
          <cell r="W106">
            <v>68.67</v>
          </cell>
          <cell r="X106">
            <v>200</v>
          </cell>
          <cell r="Y106">
            <v>7.2227610310179111</v>
          </cell>
          <cell r="Z106">
            <v>2.8540410659676714</v>
          </cell>
          <cell r="AC106">
            <v>0</v>
          </cell>
          <cell r="AD106">
            <v>0</v>
          </cell>
          <cell r="AE106">
            <v>51.910000000000004</v>
          </cell>
          <cell r="AF106">
            <v>67.820000000000007</v>
          </cell>
          <cell r="AG106">
            <v>59.132000000000005</v>
          </cell>
          <cell r="AH106">
            <v>115.7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81</v>
          </cell>
          <cell r="D107">
            <v>132</v>
          </cell>
          <cell r="E107">
            <v>94</v>
          </cell>
          <cell r="F107">
            <v>114</v>
          </cell>
          <cell r="G107" t="str">
            <v>нов</v>
          </cell>
          <cell r="H107">
            <v>0.4</v>
          </cell>
          <cell r="I107" t="e">
            <v>#N/A</v>
          </cell>
          <cell r="J107">
            <v>128</v>
          </cell>
          <cell r="K107">
            <v>-34</v>
          </cell>
          <cell r="L107">
            <v>0</v>
          </cell>
          <cell r="M107">
            <v>0</v>
          </cell>
          <cell r="N107">
            <v>30</v>
          </cell>
          <cell r="O107">
            <v>0</v>
          </cell>
          <cell r="W107">
            <v>18.8</v>
          </cell>
          <cell r="Y107">
            <v>7.6595744680851059</v>
          </cell>
          <cell r="Z107">
            <v>6.0638297872340425</v>
          </cell>
          <cell r="AC107">
            <v>0</v>
          </cell>
          <cell r="AD107">
            <v>0</v>
          </cell>
          <cell r="AE107">
            <v>22.4</v>
          </cell>
          <cell r="AF107">
            <v>23.2</v>
          </cell>
          <cell r="AG107">
            <v>22.8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172.03</v>
          </cell>
          <cell r="D108">
            <v>227.25</v>
          </cell>
          <cell r="E108">
            <v>192.85</v>
          </cell>
          <cell r="F108">
            <v>196.28</v>
          </cell>
          <cell r="G108" t="str">
            <v>нов</v>
          </cell>
          <cell r="H108">
            <v>1</v>
          </cell>
          <cell r="I108" t="e">
            <v>#N/A</v>
          </cell>
          <cell r="J108">
            <v>198.61</v>
          </cell>
          <cell r="K108">
            <v>-5.7600000000000193</v>
          </cell>
          <cell r="L108">
            <v>40</v>
          </cell>
          <cell r="M108">
            <v>0</v>
          </cell>
          <cell r="N108">
            <v>60</v>
          </cell>
          <cell r="O108">
            <v>0</v>
          </cell>
          <cell r="W108">
            <v>38.57</v>
          </cell>
          <cell r="Y108">
            <v>7.6816178376976918</v>
          </cell>
          <cell r="Z108">
            <v>5.0889292196007263</v>
          </cell>
          <cell r="AC108">
            <v>0</v>
          </cell>
          <cell r="AD108">
            <v>0</v>
          </cell>
          <cell r="AE108">
            <v>41.47</v>
          </cell>
          <cell r="AF108">
            <v>17.690000000000001</v>
          </cell>
          <cell r="AG108">
            <v>42.32</v>
          </cell>
          <cell r="AH108">
            <v>29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471</v>
          </cell>
          <cell r="D109">
            <v>227</v>
          </cell>
          <cell r="E109">
            <v>315</v>
          </cell>
          <cell r="F109">
            <v>375</v>
          </cell>
          <cell r="G109" t="str">
            <v>н</v>
          </cell>
          <cell r="H109">
            <v>0.4</v>
          </cell>
          <cell r="I109" t="e">
            <v>#N/A</v>
          </cell>
          <cell r="J109">
            <v>323</v>
          </cell>
          <cell r="K109">
            <v>-8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W109">
            <v>63</v>
          </cell>
          <cell r="X109">
            <v>50</v>
          </cell>
          <cell r="Y109">
            <v>7.2222222222222223</v>
          </cell>
          <cell r="Z109">
            <v>5.9523809523809526</v>
          </cell>
          <cell r="AC109">
            <v>0</v>
          </cell>
          <cell r="AD109">
            <v>0</v>
          </cell>
          <cell r="AE109">
            <v>98.8</v>
          </cell>
          <cell r="AF109">
            <v>95.4</v>
          </cell>
          <cell r="AG109">
            <v>67.2</v>
          </cell>
          <cell r="AH109">
            <v>73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204</v>
          </cell>
          <cell r="D110">
            <v>4</v>
          </cell>
          <cell r="E110">
            <v>156</v>
          </cell>
          <cell r="F110">
            <v>48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247</v>
          </cell>
          <cell r="K110">
            <v>-91</v>
          </cell>
          <cell r="L110">
            <v>0</v>
          </cell>
          <cell r="M110">
            <v>0</v>
          </cell>
          <cell r="N110">
            <v>30</v>
          </cell>
          <cell r="O110">
            <v>0</v>
          </cell>
          <cell r="W110">
            <v>31.2</v>
          </cell>
          <cell r="X110">
            <v>150</v>
          </cell>
          <cell r="Y110">
            <v>7.3076923076923075</v>
          </cell>
          <cell r="Z110">
            <v>1.5384615384615385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13.8</v>
          </cell>
          <cell r="AH110">
            <v>27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204</v>
          </cell>
          <cell r="D111">
            <v>1</v>
          </cell>
          <cell r="E111">
            <v>199</v>
          </cell>
          <cell r="F111">
            <v>5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241</v>
          </cell>
          <cell r="K111">
            <v>-42</v>
          </cell>
          <cell r="L111">
            <v>0</v>
          </cell>
          <cell r="M111">
            <v>0</v>
          </cell>
          <cell r="N111">
            <v>40</v>
          </cell>
          <cell r="O111">
            <v>0</v>
          </cell>
          <cell r="W111">
            <v>39.799999999999997</v>
          </cell>
          <cell r="X111">
            <v>200</v>
          </cell>
          <cell r="Y111">
            <v>6.1557788944723626</v>
          </cell>
          <cell r="Z111">
            <v>0.1256281407035176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13.2</v>
          </cell>
          <cell r="AH111">
            <v>27</v>
          </cell>
          <cell r="AI111" t="e">
            <v>#N/A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204</v>
          </cell>
          <cell r="D112">
            <v>10</v>
          </cell>
          <cell r="E112">
            <v>203</v>
          </cell>
          <cell r="F112">
            <v>1</v>
          </cell>
          <cell r="G112" t="str">
            <v>нов</v>
          </cell>
          <cell r="H112">
            <v>0.2</v>
          </cell>
          <cell r="I112" t="e">
            <v>#N/A</v>
          </cell>
          <cell r="J112">
            <v>265</v>
          </cell>
          <cell r="K112">
            <v>-62</v>
          </cell>
          <cell r="L112">
            <v>30</v>
          </cell>
          <cell r="M112">
            <v>0</v>
          </cell>
          <cell r="N112">
            <v>80</v>
          </cell>
          <cell r="O112">
            <v>0</v>
          </cell>
          <cell r="W112">
            <v>40.6</v>
          </cell>
          <cell r="X112">
            <v>200</v>
          </cell>
          <cell r="Y112">
            <v>7.6600985221674875</v>
          </cell>
          <cell r="Z112">
            <v>2.463054187192118E-2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21.2</v>
          </cell>
          <cell r="AH112">
            <v>13</v>
          </cell>
          <cell r="AI112" t="e">
            <v>#N/A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234</v>
          </cell>
          <cell r="D113">
            <v>3</v>
          </cell>
          <cell r="E113">
            <v>78</v>
          </cell>
          <cell r="F113">
            <v>156</v>
          </cell>
          <cell r="G113" t="str">
            <v>нов</v>
          </cell>
          <cell r="H113">
            <v>0.3</v>
          </cell>
          <cell r="I113" t="e">
            <v>#N/A</v>
          </cell>
          <cell r="J113">
            <v>88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15.6</v>
          </cell>
          <cell r="Y113">
            <v>10</v>
          </cell>
          <cell r="Z113">
            <v>10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6.8</v>
          </cell>
          <cell r="AH113">
            <v>11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D114">
            <v>233.72499999999999</v>
          </cell>
          <cell r="E114">
            <v>0</v>
          </cell>
          <cell r="F114">
            <v>233.72499999999999</v>
          </cell>
          <cell r="G114" t="str">
            <v>рот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-414</v>
          </cell>
          <cell r="D115">
            <v>1411</v>
          </cell>
          <cell r="E115">
            <v>1743</v>
          </cell>
          <cell r="F115">
            <v>-769</v>
          </cell>
          <cell r="G115" t="str">
            <v>ак</v>
          </cell>
          <cell r="H115">
            <v>0</v>
          </cell>
          <cell r="I115">
            <v>0</v>
          </cell>
          <cell r="J115">
            <v>1763</v>
          </cell>
          <cell r="K115">
            <v>-20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348.6</v>
          </cell>
          <cell r="Y115">
            <v>-2.2059667240390128</v>
          </cell>
          <cell r="Z115">
            <v>-2.2059667240390128</v>
          </cell>
          <cell r="AC115">
            <v>0</v>
          </cell>
          <cell r="AD115">
            <v>0</v>
          </cell>
          <cell r="AE115">
            <v>293.39999999999998</v>
          </cell>
          <cell r="AF115">
            <v>269.60000000000002</v>
          </cell>
          <cell r="AG115">
            <v>335.6</v>
          </cell>
          <cell r="AH115">
            <v>480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-96.2</v>
          </cell>
          <cell r="D116">
            <v>389.98</v>
          </cell>
          <cell r="E116">
            <v>384.59300000000002</v>
          </cell>
          <cell r="F116">
            <v>-165.02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372.03699999999998</v>
          </cell>
          <cell r="K116">
            <v>12.55600000000004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76.918599999999998</v>
          </cell>
          <cell r="Y116">
            <v>-2.1453848613989335</v>
          </cell>
          <cell r="Z116">
            <v>-2.1453848613989335</v>
          </cell>
          <cell r="AC116">
            <v>0</v>
          </cell>
          <cell r="AD116">
            <v>0</v>
          </cell>
          <cell r="AE116">
            <v>78.2</v>
          </cell>
          <cell r="AF116">
            <v>71.713999999999999</v>
          </cell>
          <cell r="AG116">
            <v>93.683999999999997</v>
          </cell>
          <cell r="AH116">
            <v>83.62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-134.14500000000001</v>
          </cell>
          <cell r="D117">
            <v>410.565</v>
          </cell>
          <cell r="E117">
            <v>524.38</v>
          </cell>
          <cell r="F117">
            <v>-250.67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513.58000000000004</v>
          </cell>
          <cell r="K117">
            <v>10.799999999999955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104.876</v>
          </cell>
          <cell r="Y117">
            <v>-2.3901559937449939</v>
          </cell>
          <cell r="Z117">
            <v>-2.3901559937449939</v>
          </cell>
          <cell r="AC117">
            <v>0</v>
          </cell>
          <cell r="AD117">
            <v>0</v>
          </cell>
          <cell r="AE117">
            <v>100.541</v>
          </cell>
          <cell r="AF117">
            <v>110.095</v>
          </cell>
          <cell r="AG117">
            <v>99.727999999999994</v>
          </cell>
          <cell r="AH117">
            <v>135.5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-189</v>
          </cell>
          <cell r="D118">
            <v>594</v>
          </cell>
          <cell r="E118">
            <v>714</v>
          </cell>
          <cell r="F118">
            <v>-325</v>
          </cell>
          <cell r="G118" t="str">
            <v>ак</v>
          </cell>
          <cell r="H118">
            <v>0</v>
          </cell>
          <cell r="I118">
            <v>0</v>
          </cell>
          <cell r="J118">
            <v>733</v>
          </cell>
          <cell r="K118">
            <v>-19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142.80000000000001</v>
          </cell>
          <cell r="Y118">
            <v>-2.2759103641456582</v>
          </cell>
          <cell r="Z118">
            <v>-2.2759103641456582</v>
          </cell>
          <cell r="AC118">
            <v>0</v>
          </cell>
          <cell r="AD118">
            <v>0</v>
          </cell>
          <cell r="AE118">
            <v>123.2</v>
          </cell>
          <cell r="AF118">
            <v>126.4</v>
          </cell>
          <cell r="AG118">
            <v>147.6</v>
          </cell>
          <cell r="AH118">
            <v>170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17.05.2024 - 23.05.2024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9.1999999999999993</v>
          </cell>
          <cell r="F8">
            <v>460.80799999999999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16.899999999999999</v>
          </cell>
          <cell r="F9">
            <v>663.45899999999995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1114.778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174.19300000000001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827</v>
          </cell>
          <cell r="F13">
            <v>2549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1586</v>
          </cell>
          <cell r="F15">
            <v>5778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1549</v>
          </cell>
          <cell r="F16">
            <v>4663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160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271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76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1038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229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9</v>
          </cell>
          <cell r="F26">
            <v>858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461</v>
          </cell>
          <cell r="F27">
            <v>704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690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14</v>
          </cell>
          <cell r="F29">
            <v>770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3.2</v>
          </cell>
          <cell r="F30">
            <v>395.34300000000002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92.5</v>
          </cell>
          <cell r="F31">
            <v>5944.5119999999997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0.8</v>
          </cell>
          <cell r="F32">
            <v>318.12200000000001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6.5</v>
          </cell>
          <cell r="F33">
            <v>424.41899999999998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266.90100000000001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165.3</v>
          </cell>
          <cell r="F35">
            <v>9785.8539999999994</v>
          </cell>
        </row>
        <row r="36">
          <cell r="A36" t="str">
            <v xml:space="preserve"> 225  Колбаса Дугушка со шпиком, ВЕС, ТМ Стародворье   ПОКОМ</v>
          </cell>
          <cell r="F36">
            <v>38.256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4.9000000000000004</v>
          </cell>
          <cell r="F37">
            <v>505.43099999999998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47.588000000000001</v>
          </cell>
          <cell r="F38">
            <v>3107.0239999999999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92.7</v>
          </cell>
          <cell r="F39">
            <v>3603.538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</v>
          </cell>
          <cell r="F40">
            <v>273.79300000000001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4.8</v>
          </cell>
          <cell r="F41">
            <v>260.72500000000002</v>
          </cell>
        </row>
        <row r="42">
          <cell r="A42" t="str">
            <v xml:space="preserve"> 240  Колбаса Салями охотничья, ВЕС. ПОКОМ</v>
          </cell>
          <cell r="D42">
            <v>0.3</v>
          </cell>
          <cell r="F42">
            <v>21.277999999999999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6.4</v>
          </cell>
          <cell r="F43">
            <v>476.22500000000002</v>
          </cell>
        </row>
        <row r="44">
          <cell r="A44" t="str">
            <v xml:space="preserve"> 243  Колбаса Сервелат Зернистый, ВЕС.  ПОКОМ</v>
          </cell>
          <cell r="F44">
            <v>3.2</v>
          </cell>
        </row>
        <row r="45">
          <cell r="A45" t="str">
            <v xml:space="preserve"> 247  Сардельки Нежные, ВЕС.  ПОКОМ</v>
          </cell>
          <cell r="D45">
            <v>15.412000000000001</v>
          </cell>
          <cell r="F45">
            <v>179.96299999999999</v>
          </cell>
        </row>
        <row r="46">
          <cell r="A46" t="str">
            <v xml:space="preserve"> 248  Сардельки Сочные ТМ Особый рецепт,   ПОКОМ</v>
          </cell>
          <cell r="D46">
            <v>15.4</v>
          </cell>
          <cell r="F46">
            <v>188.06299999999999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24.5</v>
          </cell>
          <cell r="F47">
            <v>1287.047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117.55500000000001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185.61</v>
          </cell>
        </row>
        <row r="50">
          <cell r="A50" t="str">
            <v xml:space="preserve"> 263  Шпикачки Стародворские, ВЕС.  ПОКОМ</v>
          </cell>
          <cell r="D50">
            <v>5.2</v>
          </cell>
          <cell r="F50">
            <v>147.71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11.2</v>
          </cell>
          <cell r="F51">
            <v>244.952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11.9</v>
          </cell>
          <cell r="F52">
            <v>237.655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3.5</v>
          </cell>
          <cell r="F53">
            <v>232.63900000000001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16</v>
          </cell>
          <cell r="F54">
            <v>1966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1521</v>
          </cell>
          <cell r="F55">
            <v>5210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1372</v>
          </cell>
          <cell r="F56">
            <v>5094</v>
          </cell>
        </row>
        <row r="57">
          <cell r="A57" t="str">
            <v xml:space="preserve"> 283  Сосиски Сочинки, ВЕС, ТМ Стародворье ПОКОМ</v>
          </cell>
          <cell r="D57">
            <v>6.2</v>
          </cell>
          <cell r="F57">
            <v>724.94799999999998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13</v>
          </cell>
          <cell r="F58">
            <v>577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</v>
          </cell>
          <cell r="F60">
            <v>1133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1.4</v>
          </cell>
          <cell r="F61">
            <v>256.18900000000002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29</v>
          </cell>
          <cell r="F62">
            <v>2629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38</v>
          </cell>
          <cell r="F63">
            <v>3227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0.7</v>
          </cell>
          <cell r="F64">
            <v>74.709999999999994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1.4</v>
          </cell>
          <cell r="F65">
            <v>115.837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</v>
          </cell>
          <cell r="F66">
            <v>1376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26</v>
          </cell>
          <cell r="F67">
            <v>1969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  <cell r="F68">
            <v>1210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</v>
          </cell>
          <cell r="F69">
            <v>287.76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11.73</v>
          </cell>
          <cell r="F70">
            <v>936.84</v>
          </cell>
        </row>
        <row r="71">
          <cell r="A71" t="str">
            <v xml:space="preserve"> 316  Колбаса Нежная ТМ Зареченские ВЕС  ПОКОМ</v>
          </cell>
          <cell r="F71">
            <v>104.146</v>
          </cell>
        </row>
        <row r="72">
          <cell r="A72" t="str">
            <v xml:space="preserve"> 318  Сосиски Датские ТМ Зареченские, ВЕС  ПОКОМ</v>
          </cell>
          <cell r="D72">
            <v>39.6</v>
          </cell>
          <cell r="F72">
            <v>2683.1239999999998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1288</v>
          </cell>
          <cell r="F73">
            <v>4906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1762</v>
          </cell>
          <cell r="F74">
            <v>5646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</v>
          </cell>
          <cell r="F75">
            <v>1264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5</v>
          </cell>
          <cell r="F76">
            <v>474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5</v>
          </cell>
          <cell r="F77">
            <v>436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30.704999999999998</v>
          </cell>
          <cell r="F78">
            <v>779.68700000000001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F79">
            <v>18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155.315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1752</v>
          </cell>
          <cell r="F81">
            <v>4388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17</v>
          </cell>
          <cell r="F82">
            <v>2428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7.9</v>
          </cell>
          <cell r="F83">
            <v>414.77600000000001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5.6</v>
          </cell>
          <cell r="F84">
            <v>284.82799999999997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</v>
          </cell>
          <cell r="F85">
            <v>666.23299999999995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10.4</v>
          </cell>
          <cell r="F86">
            <v>443.97300000000001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3</v>
          </cell>
          <cell r="F87">
            <v>85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</v>
          </cell>
          <cell r="F88">
            <v>230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</v>
          </cell>
          <cell r="F89">
            <v>284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</v>
          </cell>
          <cell r="F90">
            <v>216.572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</v>
          </cell>
          <cell r="F91">
            <v>430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4</v>
          </cell>
          <cell r="F92">
            <v>641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23</v>
          </cell>
          <cell r="F93">
            <v>2065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6</v>
          </cell>
          <cell r="F94">
            <v>495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14</v>
          </cell>
          <cell r="F95">
            <v>752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</v>
          </cell>
          <cell r="F96">
            <v>398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446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2608</v>
          </cell>
          <cell r="F98">
            <v>7481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2306</v>
          </cell>
          <cell r="F99">
            <v>9224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78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146</v>
          </cell>
        </row>
        <row r="102">
          <cell r="A102" t="str">
            <v xml:space="preserve"> 416  Сосиски Датские ТМ Особый рецепт, ВЕС  ПОКОМ</v>
          </cell>
          <cell r="F102">
            <v>9.15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7</v>
          </cell>
          <cell r="F103">
            <v>486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</v>
          </cell>
          <cell r="F104">
            <v>350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7</v>
          </cell>
          <cell r="F105">
            <v>574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597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1</v>
          </cell>
          <cell r="F107">
            <v>423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301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223.50399999999999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</v>
          </cell>
          <cell r="F110">
            <v>446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6</v>
          </cell>
          <cell r="F111">
            <v>442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</v>
          </cell>
          <cell r="F112">
            <v>323.96699999999998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F113">
            <v>132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5.4</v>
          </cell>
          <cell r="F114">
            <v>187.96100000000001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4</v>
          </cell>
          <cell r="F115">
            <v>325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6</v>
          </cell>
          <cell r="F116">
            <v>294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6</v>
          </cell>
          <cell r="F117">
            <v>267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7</v>
          </cell>
          <cell r="F118">
            <v>251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1</v>
          </cell>
          <cell r="F119">
            <v>108</v>
          </cell>
        </row>
        <row r="120">
          <cell r="A120" t="str">
            <v>3215 ВЕТЧ.МЯСНАЯ Папа может п/о 0.4кг 8шт.    ОСТАНКИНО</v>
          </cell>
          <cell r="D120">
            <v>287</v>
          </cell>
          <cell r="F120">
            <v>287</v>
          </cell>
        </row>
        <row r="121">
          <cell r="A121" t="str">
            <v>3297 СЫТНЫЕ Папа может сар б/о мгс 1*3 СНГ  ОСТАНКИНО</v>
          </cell>
          <cell r="D121">
            <v>206.2</v>
          </cell>
          <cell r="F121">
            <v>206.2</v>
          </cell>
        </row>
        <row r="122">
          <cell r="A122" t="str">
            <v>3812 СОЧНЫЕ сос п/о мгс 2*2  ОСТАНКИНО</v>
          </cell>
          <cell r="D122">
            <v>1538.2</v>
          </cell>
          <cell r="F122">
            <v>1538.2</v>
          </cell>
        </row>
        <row r="123">
          <cell r="A123" t="str">
            <v>4063 МЯСНАЯ Папа может вар п/о_Л   ОСТАНКИНО</v>
          </cell>
          <cell r="D123">
            <v>1911.93</v>
          </cell>
          <cell r="F123">
            <v>1911.93</v>
          </cell>
        </row>
        <row r="124">
          <cell r="A124" t="str">
            <v>4117 ЭКСТРА Папа может с/к в/у_Л   ОСТАНКИНО</v>
          </cell>
          <cell r="D124">
            <v>60.5</v>
          </cell>
          <cell r="F124">
            <v>60.5</v>
          </cell>
        </row>
        <row r="125">
          <cell r="A125" t="str">
            <v>4378 Колбаса с/к Посольская 1кг (код покуп. 26569) Останкино</v>
          </cell>
          <cell r="D125">
            <v>54</v>
          </cell>
          <cell r="F125">
            <v>54</v>
          </cell>
        </row>
        <row r="126">
          <cell r="A126" t="str">
            <v>4378 ПОСОЛЬСКАЯ с/к в/у  ОСТАНКИНО</v>
          </cell>
          <cell r="D126">
            <v>50</v>
          </cell>
          <cell r="F126">
            <v>50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136.9</v>
          </cell>
          <cell r="F127">
            <v>136.9</v>
          </cell>
        </row>
        <row r="128">
          <cell r="A128" t="str">
            <v>4813 ФИЛЕЙНАЯ Папа может вар п/о_Л   ОСТАНКИНО</v>
          </cell>
          <cell r="D128">
            <v>426.6</v>
          </cell>
          <cell r="F128">
            <v>426.6</v>
          </cell>
        </row>
        <row r="129">
          <cell r="A129" t="str">
            <v>4993 САЛЯМИ ИТАЛЬЯНСКАЯ с/к в/у 1/250*8_120c ОСТАНКИНО</v>
          </cell>
          <cell r="D129">
            <v>545</v>
          </cell>
          <cell r="F129">
            <v>545</v>
          </cell>
        </row>
        <row r="130">
          <cell r="A130" t="str">
            <v>5246 ДОКТОРСКАЯ ПРЕМИУМ вар б/о мгс_30с ОСТАНКИНО</v>
          </cell>
          <cell r="D130">
            <v>55.1</v>
          </cell>
          <cell r="F130">
            <v>55.1</v>
          </cell>
        </row>
        <row r="131">
          <cell r="A131" t="str">
            <v>5336 ОСОБАЯ вар п/о  ОСТАНКИНО</v>
          </cell>
          <cell r="D131">
            <v>327.39999999999998</v>
          </cell>
          <cell r="F131">
            <v>327.39999999999998</v>
          </cell>
        </row>
        <row r="132">
          <cell r="A132" t="str">
            <v>5337 ОСОБАЯ СО ШПИКОМ вар п/о  ОСТАНКИНО</v>
          </cell>
          <cell r="D132">
            <v>74.5</v>
          </cell>
          <cell r="F132">
            <v>74.5</v>
          </cell>
        </row>
        <row r="133">
          <cell r="A133" t="str">
            <v>5341 СЕРВЕЛАТ ОХОТНИЧИЙ в/к в/у  ОСТАНКИНО</v>
          </cell>
          <cell r="D133">
            <v>413.596</v>
          </cell>
          <cell r="F133">
            <v>413.596</v>
          </cell>
        </row>
        <row r="134">
          <cell r="A134" t="str">
            <v>5483 ЭКСТРА Папа может с/к в/у 1/250 8шт.   ОСТАНКИНО</v>
          </cell>
          <cell r="D134">
            <v>1051</v>
          </cell>
          <cell r="F134">
            <v>1051</v>
          </cell>
        </row>
        <row r="135">
          <cell r="A135" t="str">
            <v>5544 Сервелат Финский в/к в/у_45с НОВАЯ ОСТАНКИНО</v>
          </cell>
          <cell r="D135">
            <v>910.83600000000001</v>
          </cell>
          <cell r="F135">
            <v>910.83600000000001</v>
          </cell>
        </row>
        <row r="136">
          <cell r="A136" t="str">
            <v>5682 САЛЯМИ МЕЛКОЗЕРНЕНАЯ с/к в/у 1/120_60с   ОСТАНКИНО</v>
          </cell>
          <cell r="D136">
            <v>2768</v>
          </cell>
          <cell r="F136">
            <v>2768</v>
          </cell>
        </row>
        <row r="137">
          <cell r="A137" t="str">
            <v>5706 АРОМАТНАЯ Папа может с/к в/у 1/250 8шт.  ОСТАНКИНО</v>
          </cell>
          <cell r="D137">
            <v>964</v>
          </cell>
          <cell r="F137">
            <v>964</v>
          </cell>
        </row>
        <row r="138">
          <cell r="A138" t="str">
            <v>5708 ПОСОЛЬСКАЯ Папа может с/к в/у ОСТАНКИНО</v>
          </cell>
          <cell r="D138">
            <v>2.5</v>
          </cell>
          <cell r="F138">
            <v>2.5</v>
          </cell>
        </row>
        <row r="139">
          <cell r="A139" t="str">
            <v>5820 СЛИВОЧНЫЕ Папа может сос п/о мгс 2*2_45с   ОСТАНКИНО</v>
          </cell>
          <cell r="D139">
            <v>209</v>
          </cell>
          <cell r="F139">
            <v>209</v>
          </cell>
        </row>
        <row r="140">
          <cell r="A140" t="str">
            <v>5851 ЭКСТРА Папа может вар п/о   ОСТАНКИНО</v>
          </cell>
          <cell r="D140">
            <v>420.5</v>
          </cell>
          <cell r="F140">
            <v>420.5</v>
          </cell>
        </row>
        <row r="141">
          <cell r="A141" t="str">
            <v>5931 ОХОТНИЧЬЯ Папа может с/к в/у 1/220 8шт.   ОСТАНКИНО</v>
          </cell>
          <cell r="D141">
            <v>1027</v>
          </cell>
          <cell r="F141">
            <v>1027</v>
          </cell>
        </row>
        <row r="142">
          <cell r="A142" t="str">
            <v>5976 МОЛОЧНЫЕ ТРАДИЦ. сос п/о в/у 1/350_45с  ОСТАНКИНО</v>
          </cell>
          <cell r="D142">
            <v>1931</v>
          </cell>
          <cell r="F142">
            <v>1931</v>
          </cell>
        </row>
        <row r="143">
          <cell r="A143" t="str">
            <v>5981 МОЛОЧНЫЕ ТРАДИЦ. сос п/о мгс 1*6_45с   ОСТАНКИНО</v>
          </cell>
          <cell r="D143">
            <v>211.4</v>
          </cell>
          <cell r="F143">
            <v>211.4</v>
          </cell>
        </row>
        <row r="144">
          <cell r="A144" t="str">
            <v>5982 МОЛОЧНЫЕ ТРАДИЦ. сос п/о мгс 0,6кг_СНГ  ОСТАНКИНО</v>
          </cell>
          <cell r="D144">
            <v>410</v>
          </cell>
          <cell r="F144">
            <v>410</v>
          </cell>
        </row>
        <row r="145">
          <cell r="A145" t="str">
            <v>5992 ВРЕМЯ ОКРОШКИ Папа может вар п/о 0.4кг   ОСТАНКИНО</v>
          </cell>
          <cell r="D145">
            <v>686</v>
          </cell>
          <cell r="F145">
            <v>686</v>
          </cell>
        </row>
        <row r="146">
          <cell r="A146" t="str">
            <v>6004 РАГУ СВИНОЕ 1кг 8шт.зам_120с ОСТАНКИНО</v>
          </cell>
          <cell r="D146">
            <v>177</v>
          </cell>
          <cell r="F146">
            <v>177</v>
          </cell>
        </row>
        <row r="147">
          <cell r="A147" t="str">
            <v>6113 СОЧНЫЕ сос п/о мгс 1*6_Ашан  ОСТАНКИНО</v>
          </cell>
          <cell r="D147">
            <v>2201.1</v>
          </cell>
          <cell r="F147">
            <v>2201.1</v>
          </cell>
        </row>
        <row r="148">
          <cell r="A148" t="str">
            <v>6123 МОЛОЧНЫЕ КЛАССИЧЕСКИЕ ПМ сос п/о мгс 2*4   ОСТАНКИНО</v>
          </cell>
          <cell r="D148">
            <v>731.9</v>
          </cell>
          <cell r="F148">
            <v>731.9</v>
          </cell>
        </row>
        <row r="149">
          <cell r="A149" t="str">
            <v>6221 НЕАПОЛИТАНСКИЙ ДУЭТ с/к с/н мгс 1/90  ОСТАНКИНО</v>
          </cell>
          <cell r="D149">
            <v>104</v>
          </cell>
          <cell r="F149">
            <v>104</v>
          </cell>
        </row>
        <row r="150">
          <cell r="A150" t="str">
            <v>6222 ИТАЛЬЯНСКОЕ АССОРТИ с/в с/н мгс 1/90 ОСТАНКИНО</v>
          </cell>
          <cell r="D150">
            <v>72</v>
          </cell>
          <cell r="F150">
            <v>72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411</v>
          </cell>
          <cell r="F152">
            <v>411</v>
          </cell>
        </row>
        <row r="153">
          <cell r="A153" t="str">
            <v>6247 ДОМАШНЯЯ Папа может вар п/о 0,4кг 8шт.  ОСТАНКИНО</v>
          </cell>
          <cell r="D153">
            <v>211</v>
          </cell>
          <cell r="F153">
            <v>211</v>
          </cell>
        </row>
        <row r="154">
          <cell r="A154" t="str">
            <v>6268 ГОВЯЖЬЯ Папа может вар п/о 0,4кг 8 шт.  ОСТАНКИНО</v>
          </cell>
          <cell r="D154">
            <v>263</v>
          </cell>
          <cell r="F154">
            <v>263</v>
          </cell>
        </row>
        <row r="155">
          <cell r="A155" t="str">
            <v>6281 СВИНИНА ДЕЛИКАТ. к/в мл/к в/у 0.3кг 45с  ОСТАНКИНО</v>
          </cell>
          <cell r="D155">
            <v>562</v>
          </cell>
          <cell r="F155">
            <v>562</v>
          </cell>
        </row>
        <row r="156">
          <cell r="A156" t="str">
            <v>6297 ФИЛЕЙНЫЕ сос ц/о в/у 1/270 12шт_45с  ОСТАНКИНО</v>
          </cell>
          <cell r="D156">
            <v>2559</v>
          </cell>
          <cell r="F156">
            <v>2559</v>
          </cell>
        </row>
        <row r="157">
          <cell r="A157" t="str">
            <v>6303 МЯСНЫЕ Папа может сос п/о мгс 1.5*3  ОСТАНКИНО</v>
          </cell>
          <cell r="D157">
            <v>314</v>
          </cell>
          <cell r="F157">
            <v>314</v>
          </cell>
        </row>
        <row r="158">
          <cell r="A158" t="str">
            <v>6325 ДОКТОРСКАЯ ПРЕМИУМ вар п/о 0.4кг 8шт.  ОСТАНКИНО</v>
          </cell>
          <cell r="D158">
            <v>656</v>
          </cell>
          <cell r="F158">
            <v>656</v>
          </cell>
        </row>
        <row r="159">
          <cell r="A159" t="str">
            <v>6332 МЯСНАЯ Папа может вар п/о 0.5кг 8шт.  ОСТАНКИНО</v>
          </cell>
          <cell r="D159">
            <v>382</v>
          </cell>
          <cell r="F159">
            <v>382</v>
          </cell>
        </row>
        <row r="160">
          <cell r="A160" t="str">
            <v>6333 МЯСНАЯ Папа может вар п/о 0.4кг 8шт.  ОСТАНКИНО</v>
          </cell>
          <cell r="D160">
            <v>6034</v>
          </cell>
          <cell r="F160">
            <v>6034</v>
          </cell>
        </row>
        <row r="161">
          <cell r="A161" t="str">
            <v>6345 ФИЛЕЙНАЯ Папа может вар п/о 0.5кг 8шт.  ОСТАНКИНО</v>
          </cell>
          <cell r="D161">
            <v>298</v>
          </cell>
          <cell r="F161">
            <v>298</v>
          </cell>
        </row>
        <row r="162">
          <cell r="A162" t="str">
            <v>6353 ЭКСТРА Папа может вар п/о 0.4кг 8шт.  ОСТАНКИНО</v>
          </cell>
          <cell r="D162">
            <v>1810</v>
          </cell>
          <cell r="F162">
            <v>1810</v>
          </cell>
        </row>
        <row r="163">
          <cell r="A163" t="str">
            <v>6392 ФИЛЕЙНАЯ Папа может вар п/о 0.4кг. ОСТАНКИНО</v>
          </cell>
          <cell r="D163">
            <v>4155</v>
          </cell>
          <cell r="F163">
            <v>4155</v>
          </cell>
        </row>
        <row r="164">
          <cell r="A164" t="str">
            <v>6427 КЛАССИЧЕСКАЯ ПМ вар п/о 0.35кг 8шт. ОСТАНКИНО</v>
          </cell>
          <cell r="D164">
            <v>1270</v>
          </cell>
          <cell r="F164">
            <v>1272</v>
          </cell>
        </row>
        <row r="165">
          <cell r="A165" t="str">
            <v>6445 БЕКОН с/к с/н в/у 1/180 10шт.  ОСТАНКИНО</v>
          </cell>
          <cell r="D165">
            <v>522</v>
          </cell>
          <cell r="F165">
            <v>522</v>
          </cell>
        </row>
        <row r="166">
          <cell r="A166" t="str">
            <v>6453 ЭКСТРА Папа может с/к с/н в/у 1/100 14шт.   ОСТАНКИНО</v>
          </cell>
          <cell r="D166">
            <v>1598</v>
          </cell>
          <cell r="F166">
            <v>1598</v>
          </cell>
        </row>
        <row r="167">
          <cell r="A167" t="str">
            <v>6454 АРОМАТНАЯ с/к с/н в/у 1/100 14шт.  ОСТАНКИНО</v>
          </cell>
          <cell r="D167">
            <v>1436</v>
          </cell>
          <cell r="F167">
            <v>1436</v>
          </cell>
        </row>
        <row r="168">
          <cell r="A168" t="str">
            <v>6470 ВЕТЧ.МРАМОРНАЯ в/у_45с  ОСТАНКИНО</v>
          </cell>
          <cell r="D168">
            <v>51.938000000000002</v>
          </cell>
          <cell r="F168">
            <v>51.938000000000002</v>
          </cell>
        </row>
        <row r="169">
          <cell r="A169" t="str">
            <v>6475 С СЫРОМ Папа может сос ц/о мгс 0.4кг6шт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635.79999999999995</v>
          </cell>
          <cell r="F170">
            <v>635.79999999999995</v>
          </cell>
        </row>
        <row r="171">
          <cell r="A171" t="str">
            <v>6528 ШПИКАЧКИ СОЧНЫЕ ПМ сар б/о мгс 0.4кг 45с  ОСТАНКИНО</v>
          </cell>
          <cell r="D171">
            <v>452</v>
          </cell>
          <cell r="F171">
            <v>452</v>
          </cell>
        </row>
        <row r="172">
          <cell r="A172" t="str">
            <v>6555 ПОСОЛЬСКАЯ с/к с/н в/у 1/100 10шт.  ОСТАНКИНО</v>
          </cell>
          <cell r="D172">
            <v>548</v>
          </cell>
          <cell r="F172">
            <v>548</v>
          </cell>
        </row>
        <row r="173">
          <cell r="A173" t="str">
            <v>6586 МРАМОРНАЯ И БАЛЫКОВАЯ в/к с/н мгс 1/90 ОСТАНКИНО</v>
          </cell>
          <cell r="D173">
            <v>303</v>
          </cell>
          <cell r="F173">
            <v>303</v>
          </cell>
        </row>
        <row r="174">
          <cell r="A174" t="str">
            <v>6601 ГОВЯЖЬИ СН сос п/о мгс 1*6  ОСТАНКИНО</v>
          </cell>
          <cell r="D174">
            <v>142.80000000000001</v>
          </cell>
          <cell r="F174">
            <v>142.80000000000001</v>
          </cell>
        </row>
        <row r="175">
          <cell r="A175" t="str">
            <v>6602 БАВАРСКИЕ ПМ сос ц/о мгс 0,35кг 8шт.  ОСТАНКИНО</v>
          </cell>
          <cell r="D175">
            <v>365</v>
          </cell>
          <cell r="F175">
            <v>365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78.7</v>
          </cell>
          <cell r="F177">
            <v>78.7</v>
          </cell>
        </row>
        <row r="178">
          <cell r="A178" t="str">
            <v>6666 БОЯНСКАЯ Папа может п/к в/у 0,28кг 8 шт. ОСТАНКИНО</v>
          </cell>
          <cell r="D178">
            <v>1583</v>
          </cell>
          <cell r="F178">
            <v>1583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3096</v>
          </cell>
          <cell r="F180">
            <v>3096</v>
          </cell>
        </row>
        <row r="181">
          <cell r="A181" t="str">
            <v>6684 СЕРВЕЛАТ КАРЕЛЬСКИЙ ПМ в/к в/у 0.28кг  ОСТАНКИНО</v>
          </cell>
          <cell r="D181">
            <v>2986</v>
          </cell>
          <cell r="F181">
            <v>2997</v>
          </cell>
        </row>
        <row r="182">
          <cell r="A182" t="str">
            <v>6689 СЕРВЕЛАТ ОХОТНИЧИЙ ПМ в/к в/у 0,35кг 8шт  ОСТАНКИНО</v>
          </cell>
          <cell r="D182">
            <v>4346</v>
          </cell>
          <cell r="F182">
            <v>4349</v>
          </cell>
        </row>
        <row r="183">
          <cell r="A183" t="str">
            <v>6692 СЕРВЕЛАТ ПРИМА в/к в/у 0.28кг 8шт.  ОСТАНКИНО</v>
          </cell>
          <cell r="D183">
            <v>572</v>
          </cell>
          <cell r="F183">
            <v>572</v>
          </cell>
        </row>
        <row r="184">
          <cell r="A184" t="str">
            <v>6697 СЕРВЕЛАТ ФИНСКИЙ ПМ в/к в/у 0,35кг 8шт.  ОСТАНКИНО</v>
          </cell>
          <cell r="D184">
            <v>5743</v>
          </cell>
          <cell r="F184">
            <v>5744</v>
          </cell>
        </row>
        <row r="185">
          <cell r="A185" t="str">
            <v>6713 СОЧНЫЙ ГРИЛЬ ПМ сос п/о мгс 0.41кг 8шт.  ОСТАНКИНО</v>
          </cell>
          <cell r="D185">
            <v>2609</v>
          </cell>
          <cell r="F185">
            <v>2609</v>
          </cell>
        </row>
        <row r="186">
          <cell r="A186" t="str">
            <v>6716 ОСОБАЯ Коровино (в сетке) 0.5кг 8шт.  ОСТАНКИНО</v>
          </cell>
          <cell r="D186">
            <v>713</v>
          </cell>
          <cell r="F186">
            <v>713</v>
          </cell>
        </row>
        <row r="187">
          <cell r="A187" t="str">
            <v>6722 СОЧНЫЕ ПМ сос п/о мгс 0,41кг 10шт.  ОСТАНКИНО</v>
          </cell>
          <cell r="D187">
            <v>6302</v>
          </cell>
          <cell r="F187">
            <v>6304</v>
          </cell>
        </row>
        <row r="188">
          <cell r="A188" t="str">
            <v>6726 СЛИВОЧНЫЕ ПМ сос п/о мгс 0.41кг 10шт.  ОСТАНКИНО</v>
          </cell>
          <cell r="D188">
            <v>3798</v>
          </cell>
          <cell r="F188">
            <v>3798</v>
          </cell>
        </row>
        <row r="189">
          <cell r="A189" t="str">
            <v>6734 ОСОБАЯ СО ШПИКОМ Коровино (в сетке) 0,5кг ОСТАНКИНО</v>
          </cell>
          <cell r="D189">
            <v>180</v>
          </cell>
          <cell r="F189">
            <v>180</v>
          </cell>
        </row>
        <row r="190">
          <cell r="A190" t="str">
            <v>6747 РУССКАЯ ПРЕМИУМ ПМ вар ф/о в/у  ОСТАНКИНО</v>
          </cell>
          <cell r="D190">
            <v>63</v>
          </cell>
          <cell r="F190">
            <v>63</v>
          </cell>
        </row>
        <row r="191">
          <cell r="A191" t="str">
            <v>6756 ВЕТЧ.ЛЮБИТЕЛЬСКАЯ п/о  ОСТАНКИНО</v>
          </cell>
          <cell r="D191">
            <v>189.3</v>
          </cell>
          <cell r="F191">
            <v>189.3</v>
          </cell>
        </row>
        <row r="192">
          <cell r="A192" t="str">
            <v>6769 СЕМЕЙНАЯ вар п/о  ОСТАНКИНО</v>
          </cell>
          <cell r="D192">
            <v>43.55</v>
          </cell>
          <cell r="F192">
            <v>43.55</v>
          </cell>
        </row>
        <row r="193">
          <cell r="A193" t="str">
            <v>6773 САЛЯМИ Папа может п/к в/у 0,28кг 8шт.  ОСТАНКИНО</v>
          </cell>
          <cell r="D193">
            <v>468</v>
          </cell>
          <cell r="F193">
            <v>468</v>
          </cell>
        </row>
        <row r="194">
          <cell r="A194" t="str">
            <v>6776 ХОТ-ДОГ Папа может сос п/о мгс 0.35кг  ОСТАНКИНО</v>
          </cell>
          <cell r="D194">
            <v>258</v>
          </cell>
          <cell r="F194">
            <v>258</v>
          </cell>
        </row>
        <row r="195">
          <cell r="A195" t="str">
            <v>6777 МЯСНЫЕ С ГОВЯДИНОЙ ПМ сос п/о мгс 0.4кг  ОСТАНКИНО</v>
          </cell>
          <cell r="D195">
            <v>1520</v>
          </cell>
          <cell r="F195">
            <v>1520</v>
          </cell>
        </row>
        <row r="196">
          <cell r="A196" t="str">
            <v>6785 ВЕНСКАЯ САЛЯМИ п/к в/у 0.33кг 8шт.  ОСТАНКИНО</v>
          </cell>
          <cell r="D196">
            <v>380</v>
          </cell>
          <cell r="F196">
            <v>380</v>
          </cell>
        </row>
        <row r="197">
          <cell r="A197" t="str">
            <v>6787 СЕРВЕЛАТ КРЕМЛЕВСКИЙ в/к в/у 0,33кг 8шт.  ОСТАНКИНО</v>
          </cell>
          <cell r="D197">
            <v>358</v>
          </cell>
          <cell r="F197">
            <v>358</v>
          </cell>
        </row>
        <row r="198">
          <cell r="A198" t="str">
            <v>6791 СЕРВЕЛАТ ПРЕМИУМ в/к в/у 0,33кг 8шт.  ОСТАНКИНО</v>
          </cell>
          <cell r="D198">
            <v>4</v>
          </cell>
          <cell r="F198">
            <v>4</v>
          </cell>
        </row>
        <row r="199">
          <cell r="A199" t="str">
            <v>6793 БАЛЫКОВАЯ в/к в/у 0,33кг 8шт.  ОСТАНКИНО</v>
          </cell>
          <cell r="D199">
            <v>177</v>
          </cell>
          <cell r="F199">
            <v>177</v>
          </cell>
        </row>
        <row r="200">
          <cell r="A200" t="str">
            <v>6795 ОСТАНКИНСКАЯ в/к в/у 0,33кг 8шт.  ОСТАНКИНО</v>
          </cell>
          <cell r="D200">
            <v>117</v>
          </cell>
          <cell r="F200">
            <v>117</v>
          </cell>
        </row>
        <row r="201">
          <cell r="A201" t="str">
            <v>6797 С ИНДЕЙКОЙ Папа может вар п/о 0,4кг 8шт.  ОСТАНКИНО</v>
          </cell>
          <cell r="D201">
            <v>102</v>
          </cell>
          <cell r="F201">
            <v>102</v>
          </cell>
        </row>
        <row r="202">
          <cell r="A202" t="str">
            <v>6807 СЕРВЕЛАТ ЕВРОПЕЙСКИЙ в/к в/у 0,33кг 8шт.  ОСТАНКИНО</v>
          </cell>
          <cell r="D202">
            <v>118</v>
          </cell>
          <cell r="F202">
            <v>118</v>
          </cell>
        </row>
        <row r="203">
          <cell r="A203" t="str">
            <v>6822 ИЗ ОТБОРНОГО МЯСА ПМ сос п/о мгс 0,36кг  ОСТАНКИНО</v>
          </cell>
          <cell r="D203">
            <v>143</v>
          </cell>
          <cell r="F203">
            <v>143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265</v>
          </cell>
          <cell r="F204">
            <v>265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410</v>
          </cell>
          <cell r="F205">
            <v>410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955</v>
          </cell>
          <cell r="F208">
            <v>955</v>
          </cell>
        </row>
        <row r="209">
          <cell r="A209" t="str">
            <v>БОНУС СОЧНЫЕ сос п/о мгс 1*6_UZ (6088)  ОСТАНКИНО</v>
          </cell>
          <cell r="D209">
            <v>360</v>
          </cell>
          <cell r="F209">
            <v>360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1823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357.90499999999997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529.87300000000005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707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10</v>
          </cell>
          <cell r="F214">
            <v>82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552</v>
          </cell>
        </row>
        <row r="216">
          <cell r="A216" t="str">
            <v>Бутербродная вареная 0,47 кг шт.  СПК</v>
          </cell>
          <cell r="D216">
            <v>119</v>
          </cell>
          <cell r="F216">
            <v>119</v>
          </cell>
        </row>
        <row r="217">
          <cell r="A217" t="str">
            <v>Вацлавская п/к (черева) 390 гр.шт. термоус.пак  СПК</v>
          </cell>
          <cell r="D217">
            <v>66</v>
          </cell>
          <cell r="F217">
            <v>66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2</v>
          </cell>
          <cell r="F221">
            <v>389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1851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593</v>
          </cell>
          <cell r="F223">
            <v>1926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277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93</v>
          </cell>
          <cell r="F226">
            <v>143</v>
          </cell>
        </row>
        <row r="227">
          <cell r="A227" t="str">
            <v>Дельгаро с/в "Эликатессе" 140 гр.шт.  СПК</v>
          </cell>
          <cell r="D227">
            <v>71</v>
          </cell>
          <cell r="F227">
            <v>71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243</v>
          </cell>
          <cell r="F229">
            <v>243</v>
          </cell>
        </row>
        <row r="230">
          <cell r="A230" t="str">
            <v>Докторская вареная в/с 0,47 кг шт.  СПК</v>
          </cell>
          <cell r="D230">
            <v>51</v>
          </cell>
          <cell r="F230">
            <v>51</v>
          </cell>
        </row>
        <row r="231">
          <cell r="A231" t="str">
            <v>Докторская вареная термоус.пак. "Высокий вкус"  СПК</v>
          </cell>
          <cell r="D231">
            <v>153</v>
          </cell>
          <cell r="F231">
            <v>153</v>
          </cell>
        </row>
        <row r="232">
          <cell r="A232" t="str">
            <v>Жар-боллы с курочкой и сыром, ВЕС ТМ Зареченские  ПОКОМ</v>
          </cell>
          <cell r="F232">
            <v>227.1</v>
          </cell>
        </row>
        <row r="233">
          <cell r="A233" t="str">
            <v>Жар-ладушки с клубникой и вишней ВЕС ТМ Зареченские  ПОКОМ</v>
          </cell>
          <cell r="D233">
            <v>3.7</v>
          </cell>
          <cell r="F233">
            <v>107.70099999999999</v>
          </cell>
        </row>
        <row r="234">
          <cell r="A234" t="str">
            <v>Жар-ладушки с мясом ТМ Зареченские ВЕС ПОКОМ</v>
          </cell>
          <cell r="D234">
            <v>3.7</v>
          </cell>
          <cell r="F234">
            <v>292.30399999999997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27.800999999999998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179</v>
          </cell>
        </row>
        <row r="238">
          <cell r="A238" t="str">
            <v>Карбонад Юбилейный 0,13кг нар.д/ф шт. СПК</v>
          </cell>
          <cell r="D238">
            <v>15</v>
          </cell>
          <cell r="F238">
            <v>15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</v>
          </cell>
          <cell r="F239">
            <v>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1</v>
          </cell>
          <cell r="F240">
            <v>1</v>
          </cell>
        </row>
        <row r="241">
          <cell r="A241" t="str">
            <v>Классика с/к 235 гр.шт. "Высокий вкус"  СПК</v>
          </cell>
          <cell r="D241">
            <v>113</v>
          </cell>
          <cell r="F241">
            <v>263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707</v>
          </cell>
          <cell r="F242">
            <v>707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590</v>
          </cell>
          <cell r="F243">
            <v>590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152</v>
          </cell>
          <cell r="F244">
            <v>152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32</v>
          </cell>
          <cell r="F245">
            <v>32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4</v>
          </cell>
          <cell r="F246">
            <v>4</v>
          </cell>
        </row>
        <row r="247">
          <cell r="A247" t="str">
            <v>Краковская п/к (черева) 390 гр.шт. термоус.пак. СПК</v>
          </cell>
          <cell r="D247">
            <v>3</v>
          </cell>
          <cell r="F247">
            <v>3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2</v>
          </cell>
          <cell r="F248">
            <v>559</v>
          </cell>
        </row>
        <row r="249">
          <cell r="A249" t="str">
            <v>Круггетсы сочные ТМ Горячая штучка ТС Круггетсы  ВЕС(3 кг)  ПОКОМ</v>
          </cell>
          <cell r="D249">
            <v>1</v>
          </cell>
          <cell r="F249">
            <v>1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600</v>
          </cell>
          <cell r="F250">
            <v>1642</v>
          </cell>
        </row>
        <row r="251">
          <cell r="A251" t="str">
            <v>Ла Фаворте с/в "Эликатессе" 140 гр.шт.  СПК</v>
          </cell>
          <cell r="D251">
            <v>82</v>
          </cell>
          <cell r="F251">
            <v>82</v>
          </cell>
        </row>
        <row r="252">
          <cell r="A252" t="str">
            <v>Ливерная Печеночная "Просто выгодно" 0,3 кг.шт.  СПК</v>
          </cell>
          <cell r="D252">
            <v>124</v>
          </cell>
          <cell r="F252">
            <v>124</v>
          </cell>
        </row>
        <row r="253">
          <cell r="A253" t="str">
            <v>Любительская вареная термоус.пак. "Высокий вкус"  СПК</v>
          </cell>
          <cell r="D253">
            <v>124</v>
          </cell>
          <cell r="F253">
            <v>124</v>
          </cell>
        </row>
        <row r="254">
          <cell r="A254" t="str">
            <v>Мини-сосиски в тесте "Фрайпики" 1,8кг ВЕС, ТМ Зареченские  ПОКОМ</v>
          </cell>
          <cell r="D254">
            <v>1.8</v>
          </cell>
          <cell r="F254">
            <v>99.006</v>
          </cell>
        </row>
        <row r="255">
          <cell r="A255" t="str">
            <v>Мини-сосиски в тесте "Фрайпики" 3,7кг ВЕС,  ПОКОМ</v>
          </cell>
          <cell r="F255">
            <v>3.7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177.9</v>
          </cell>
        </row>
        <row r="257">
          <cell r="A257" t="str">
            <v>Мусульманская вареная "Просто выгодно"  СПК</v>
          </cell>
          <cell r="D257">
            <v>11</v>
          </cell>
          <cell r="F257">
            <v>11</v>
          </cell>
        </row>
        <row r="258">
          <cell r="A258" t="str">
            <v>Мусульманская п/к "Просто выгодно" термофор.пак.  СПК</v>
          </cell>
          <cell r="D258">
            <v>3</v>
          </cell>
          <cell r="F258">
            <v>3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14</v>
          </cell>
          <cell r="F259">
            <v>2407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8</v>
          </cell>
          <cell r="F260">
            <v>1740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11</v>
          </cell>
          <cell r="F261">
            <v>2178</v>
          </cell>
        </row>
        <row r="262">
          <cell r="A262" t="str">
            <v>Наггетсы с куриным филе и сыром ТМ Вязанка 0,25 кг ПОКОМ</v>
          </cell>
          <cell r="D262">
            <v>9</v>
          </cell>
          <cell r="F262">
            <v>673</v>
          </cell>
        </row>
        <row r="263">
          <cell r="A263" t="str">
            <v>Наггетсы хрустящие п/ф ЗАО "Мясная галерея" ВЕС ПОКОМ</v>
          </cell>
          <cell r="F263">
            <v>5</v>
          </cell>
        </row>
        <row r="264">
          <cell r="A264" t="str">
            <v>Наггетсы Хрустящие ТМ Зареченские. ВЕС ПОКОМ</v>
          </cell>
          <cell r="D264">
            <v>30</v>
          </cell>
          <cell r="F264">
            <v>550.00199999999995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3</v>
          </cell>
          <cell r="F265">
            <v>3</v>
          </cell>
        </row>
        <row r="266">
          <cell r="A266" t="str">
            <v>Оригинальная с перцем с/к  СПК</v>
          </cell>
          <cell r="D266">
            <v>307.2</v>
          </cell>
          <cell r="F266">
            <v>1407.2</v>
          </cell>
        </row>
        <row r="267">
          <cell r="A267" t="str">
            <v>Особая вареная  СПК</v>
          </cell>
          <cell r="D267">
            <v>8.5</v>
          </cell>
          <cell r="F267">
            <v>8.5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17</v>
          </cell>
          <cell r="F268">
            <v>17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265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82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1066</v>
          </cell>
        </row>
        <row r="272">
          <cell r="A272" t="str">
            <v>Пельмени Бигбули с мясом, Горячая штучка 0,43кг  ПОКОМ</v>
          </cell>
          <cell r="D272">
            <v>4</v>
          </cell>
          <cell r="F272">
            <v>186</v>
          </cell>
        </row>
        <row r="273">
          <cell r="A273" t="str">
            <v>Пельмени Бигбули с мясом, Горячая штучка 0,9кг  ПОКОМ</v>
          </cell>
          <cell r="D273">
            <v>523</v>
          </cell>
          <cell r="F273">
            <v>905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1167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264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782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1427</v>
          </cell>
          <cell r="F277">
            <v>3701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16</v>
          </cell>
          <cell r="F278">
            <v>1255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1515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1802</v>
          </cell>
          <cell r="F280">
            <v>3872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13</v>
          </cell>
          <cell r="F281">
            <v>1124</v>
          </cell>
        </row>
        <row r="282">
          <cell r="A282" t="str">
            <v>Пельмени Левантские ТМ Особый рецепт 0,8 кг  ПОКОМ</v>
          </cell>
          <cell r="F282">
            <v>10</v>
          </cell>
        </row>
        <row r="283">
          <cell r="A283" t="str">
            <v>Пельмени Медвежьи ушки с фермерскими сливками 0,7кг  ПОКОМ</v>
          </cell>
          <cell r="D283">
            <v>1</v>
          </cell>
          <cell r="F283">
            <v>166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1</v>
          </cell>
          <cell r="F284">
            <v>143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10</v>
          </cell>
          <cell r="F286">
            <v>1387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4</v>
          </cell>
          <cell r="F287">
            <v>320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20</v>
          </cell>
          <cell r="F288">
            <v>590.00300000000004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598</v>
          </cell>
        </row>
        <row r="290">
          <cell r="A290" t="str">
            <v>Пельмени Сочные сфера 0,8 кг ТМ Стародворье  ПОКОМ</v>
          </cell>
          <cell r="F290">
            <v>56</v>
          </cell>
        </row>
        <row r="291">
          <cell r="A291" t="str">
            <v>Пельмени Сочные сфера 0,9 кг ТМ Стародворье ПОКОМ</v>
          </cell>
          <cell r="F291">
            <v>21</v>
          </cell>
        </row>
        <row r="292">
          <cell r="A292" t="str">
            <v>Пипперони с/к "Эликатессе" 0,10 кг.шт.  СПК</v>
          </cell>
          <cell r="D292">
            <v>14</v>
          </cell>
          <cell r="F292">
            <v>14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16</v>
          </cell>
          <cell r="F294">
            <v>16</v>
          </cell>
        </row>
        <row r="295">
          <cell r="A295" t="str">
            <v>По-Австрийски с/к 260 гр.шт. "Высокий вкус"  СПК</v>
          </cell>
          <cell r="D295">
            <v>138</v>
          </cell>
          <cell r="F295">
            <v>138</v>
          </cell>
        </row>
        <row r="296">
          <cell r="A296" t="str">
            <v>Покровская вареная 0,47 кг шт.  СПК</v>
          </cell>
          <cell r="D296">
            <v>39</v>
          </cell>
          <cell r="F296">
            <v>39</v>
          </cell>
        </row>
        <row r="297">
          <cell r="A297" t="str">
            <v>Продукт колбасный с сыром копченый Коровино 400 гр  ОСТАНКИНО</v>
          </cell>
          <cell r="D297">
            <v>18</v>
          </cell>
          <cell r="F297">
            <v>18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22</v>
          </cell>
          <cell r="F298">
            <v>72</v>
          </cell>
        </row>
        <row r="299">
          <cell r="A299" t="str">
            <v>Салями Трюфель с/в "Эликатессе" 0,16 кг.шт.  СПК</v>
          </cell>
          <cell r="D299">
            <v>221</v>
          </cell>
          <cell r="F299">
            <v>221</v>
          </cell>
        </row>
        <row r="300">
          <cell r="A300" t="str">
            <v>Салями Финская с/к 235 гр.шт. "Высокий вкус"  СПК</v>
          </cell>
          <cell r="D300">
            <v>170</v>
          </cell>
          <cell r="F300">
            <v>170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144</v>
          </cell>
          <cell r="F301">
            <v>364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107</v>
          </cell>
          <cell r="F302">
            <v>197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4</v>
          </cell>
          <cell r="F303">
            <v>4</v>
          </cell>
        </row>
        <row r="304">
          <cell r="A304" t="str">
            <v>Семейная с чесночком Экстра вареная  СПК</v>
          </cell>
          <cell r="D304">
            <v>37</v>
          </cell>
          <cell r="F304">
            <v>37</v>
          </cell>
        </row>
        <row r="305">
          <cell r="A305" t="str">
            <v>Семейная с чесночком Экстра вареная 0,5 кг.шт.  СПК</v>
          </cell>
          <cell r="D305">
            <v>16</v>
          </cell>
          <cell r="F305">
            <v>16</v>
          </cell>
        </row>
        <row r="306">
          <cell r="A306" t="str">
            <v>Сервелат Европейский в/к, в/с 0,38 кг.шт.термофор.пак  СПК</v>
          </cell>
          <cell r="D306">
            <v>7</v>
          </cell>
          <cell r="F306">
            <v>7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102</v>
          </cell>
          <cell r="F307">
            <v>102</v>
          </cell>
        </row>
        <row r="308">
          <cell r="A308" t="str">
            <v>Сервелат Финский в/к 0,38 кг.шт. термофор.пак.  СПК</v>
          </cell>
          <cell r="D308">
            <v>57</v>
          </cell>
          <cell r="F308">
            <v>57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73</v>
          </cell>
          <cell r="F309">
            <v>73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255</v>
          </cell>
          <cell r="F310">
            <v>255</v>
          </cell>
        </row>
        <row r="311">
          <cell r="A311" t="str">
            <v>Сибирская особая с/к 0,235 кг шт.  СПК</v>
          </cell>
          <cell r="D311">
            <v>241</v>
          </cell>
          <cell r="F311">
            <v>791</v>
          </cell>
        </row>
        <row r="312">
          <cell r="A312" t="str">
            <v>Славянская п/к 0,38 кг шт.термофор.пак.  СПК</v>
          </cell>
          <cell r="D312">
            <v>11</v>
          </cell>
          <cell r="F312">
            <v>11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9</v>
          </cell>
        </row>
        <row r="314">
          <cell r="A314" t="str">
            <v>Смак-мени с мясом 1кг ТМ Зареченские ПОКОМ</v>
          </cell>
          <cell r="F314">
            <v>28</v>
          </cell>
        </row>
        <row r="315">
          <cell r="A315" t="str">
            <v>Сосиски "Баварские" 0,36 кг.шт. вак.упак.  СПК</v>
          </cell>
          <cell r="D315">
            <v>19</v>
          </cell>
          <cell r="F315">
            <v>19</v>
          </cell>
        </row>
        <row r="316">
          <cell r="A316" t="str">
            <v>Сосиски "Молочные" 0,36 кг.шт. вак.упак.  СПК</v>
          </cell>
          <cell r="D316">
            <v>18</v>
          </cell>
          <cell r="F316">
            <v>18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26</v>
          </cell>
          <cell r="F318">
            <v>26</v>
          </cell>
        </row>
        <row r="319">
          <cell r="A319" t="str">
            <v>Сосиски Хот-дог ВЕС (лоток с ср.защ.атм.)   СПК</v>
          </cell>
          <cell r="D319">
            <v>9</v>
          </cell>
          <cell r="F319">
            <v>9</v>
          </cell>
        </row>
        <row r="320">
          <cell r="A320" t="str">
            <v>Сосисоны в темпуре ВЕС  ПОКОМ</v>
          </cell>
          <cell r="D320">
            <v>1.8</v>
          </cell>
          <cell r="F320">
            <v>67.103999999999999</v>
          </cell>
        </row>
        <row r="321">
          <cell r="A321" t="str">
            <v>Сочный мегачебурек ТМ Зареченские ВЕС ПОКОМ</v>
          </cell>
          <cell r="D321">
            <v>1.8</v>
          </cell>
          <cell r="F321">
            <v>115.7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83</v>
          </cell>
          <cell r="F323">
            <v>83</v>
          </cell>
        </row>
        <row r="324">
          <cell r="A324" t="str">
            <v>Сыр Боккончини копченый 40% 100 гр.  ОСТАНКИНО</v>
          </cell>
          <cell r="D324">
            <v>48</v>
          </cell>
          <cell r="F324">
            <v>48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8</v>
          </cell>
          <cell r="F325">
            <v>8</v>
          </cell>
        </row>
        <row r="326">
          <cell r="A326" t="str">
            <v>Сыр колбасный копченый Папа Может 400 гр  ОСТАНКИНО</v>
          </cell>
          <cell r="D326">
            <v>17</v>
          </cell>
          <cell r="F326">
            <v>17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344</v>
          </cell>
          <cell r="F328">
            <v>344</v>
          </cell>
        </row>
        <row r="329">
          <cell r="A329" t="str">
            <v>Сыр Папа Может "Гауда Голд", 45% брусок ВЕС ОСТАНКИНО</v>
          </cell>
          <cell r="D329">
            <v>32.299999999999997</v>
          </cell>
          <cell r="F329">
            <v>32.299999999999997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749</v>
          </cell>
          <cell r="F330">
            <v>749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26.7</v>
          </cell>
          <cell r="F331">
            <v>26.7</v>
          </cell>
        </row>
        <row r="332">
          <cell r="A332" t="str">
            <v>Сыр Папа Может "Пошехонский" 45% вес (= 3 кг)  ОСТАНКИНО</v>
          </cell>
          <cell r="D332">
            <v>39.799999999999997</v>
          </cell>
          <cell r="F332">
            <v>39.799999999999997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784</v>
          </cell>
          <cell r="F333">
            <v>784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60.2</v>
          </cell>
          <cell r="F334">
            <v>60.2</v>
          </cell>
        </row>
        <row r="335">
          <cell r="A335" t="str">
            <v>Сыр ПАПА МОЖЕТ "Тильзитер" 45% 180 г  ОСТАНКИНО</v>
          </cell>
          <cell r="D335">
            <v>299</v>
          </cell>
          <cell r="F335">
            <v>299</v>
          </cell>
        </row>
        <row r="336">
          <cell r="A336" t="str">
            <v>Сыр Папа Может Гауда  45% вес     Останкино</v>
          </cell>
          <cell r="D336">
            <v>11.7</v>
          </cell>
          <cell r="F336">
            <v>11.7</v>
          </cell>
        </row>
        <row r="337">
          <cell r="A337" t="str">
            <v>Сыр Папа Может Голландский 45%, нарез, 125г (9 шт)  Останкино</v>
          </cell>
          <cell r="D337">
            <v>99</v>
          </cell>
          <cell r="F337">
            <v>99</v>
          </cell>
        </row>
        <row r="338">
          <cell r="A338" t="str">
            <v>Сыр Папа Может Министерский 45% 200г  Останкино</v>
          </cell>
          <cell r="D338">
            <v>57</v>
          </cell>
          <cell r="F338">
            <v>57</v>
          </cell>
        </row>
        <row r="339">
          <cell r="A339" t="str">
            <v>Сыр Папа Может Российский 50%, нарезка 125г  Останкино</v>
          </cell>
          <cell r="D339">
            <v>120</v>
          </cell>
          <cell r="F339">
            <v>120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77.400000000000006</v>
          </cell>
          <cell r="F340">
            <v>77.400000000000006</v>
          </cell>
        </row>
        <row r="341">
          <cell r="A341" t="str">
            <v>Сыр Плавл. Сливочный 55% 190гр  Останкино</v>
          </cell>
          <cell r="D341">
            <v>49</v>
          </cell>
          <cell r="F341">
            <v>49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16</v>
          </cell>
          <cell r="F342">
            <v>16</v>
          </cell>
        </row>
        <row r="343">
          <cell r="A343" t="str">
            <v>Сыр полутвердый "Тильзитер" 45%, ВЕС брус ТМ "Папа может"  ОСТАНКИНО</v>
          </cell>
          <cell r="D343">
            <v>39.799999999999997</v>
          </cell>
          <cell r="F343">
            <v>39.799999999999997</v>
          </cell>
        </row>
        <row r="344">
          <cell r="A344" t="str">
            <v>Сыр рассольный жирный Чечил 45% 100 гр  ОСТАНКИНО</v>
          </cell>
          <cell r="D344">
            <v>62</v>
          </cell>
          <cell r="F344">
            <v>62</v>
          </cell>
        </row>
        <row r="345">
          <cell r="A345" t="str">
            <v>Сыр рассольный жирный Чечил копченый 45% 100 гр  ОСТАНКИНО</v>
          </cell>
          <cell r="D345">
            <v>101</v>
          </cell>
          <cell r="F345">
            <v>101</v>
          </cell>
        </row>
        <row r="346">
          <cell r="A346" t="str">
            <v>Сыр Скаморца свежий 40% 100 гр.  ОСТАНКИНО</v>
          </cell>
          <cell r="D346">
            <v>41</v>
          </cell>
          <cell r="F346">
            <v>41</v>
          </cell>
        </row>
        <row r="347">
          <cell r="A347" t="str">
            <v>Сыр творожный с зеленью 60% Папа может 140 гр.  ОСТАНКИНО</v>
          </cell>
          <cell r="D347">
            <v>19</v>
          </cell>
          <cell r="F347">
            <v>19</v>
          </cell>
        </row>
        <row r="348">
          <cell r="A348" t="str">
            <v>Сыч/Прод Коровино Российский 50% 200г СЗМЖ  ОСТАНКИНО</v>
          </cell>
          <cell r="D348">
            <v>83</v>
          </cell>
          <cell r="F348">
            <v>83</v>
          </cell>
        </row>
        <row r="349">
          <cell r="A349" t="str">
            <v>Сыч/Прод Коровино Российский Ориг 50% ВЕС (7,5 кг круг) ОСТАНКИНО</v>
          </cell>
          <cell r="D349">
            <v>15</v>
          </cell>
          <cell r="F349">
            <v>15</v>
          </cell>
        </row>
        <row r="350">
          <cell r="A350" t="str">
            <v>Сыч/Прод Коровино Российский Оригин 50% ВЕС (5 кг)  ОСТАНКИНО</v>
          </cell>
          <cell r="D350">
            <v>235.9</v>
          </cell>
          <cell r="F350">
            <v>235.9</v>
          </cell>
        </row>
        <row r="351">
          <cell r="A351" t="str">
            <v>Сыч/Прод Коровино Тильзитер 50% 200г СЗМЖ  ОСТАНКИНО</v>
          </cell>
          <cell r="D351">
            <v>118</v>
          </cell>
          <cell r="F351">
            <v>118</v>
          </cell>
        </row>
        <row r="352">
          <cell r="A352" t="str">
            <v>Сыч/Прод Коровино Тильзитер Оригин 50% ВЕС (5 кг брус) СЗМЖ  ОСТАНКИНО</v>
          </cell>
          <cell r="D352">
            <v>73.8</v>
          </cell>
          <cell r="F352">
            <v>73.8</v>
          </cell>
        </row>
        <row r="353">
          <cell r="A353" t="str">
            <v>Творожный Сыр 60% С маринованными огурчиками и укропом 140 гр  ОСТАНКИНО</v>
          </cell>
          <cell r="D353">
            <v>10</v>
          </cell>
          <cell r="F353">
            <v>10</v>
          </cell>
        </row>
        <row r="354">
          <cell r="A354" t="str">
            <v>Творожный Сыр 60% Сливочный  СТМ "ПапаМожет" - 140гр  ОСТАНКИНО</v>
          </cell>
          <cell r="D354">
            <v>172</v>
          </cell>
          <cell r="F354">
            <v>172</v>
          </cell>
        </row>
        <row r="355">
          <cell r="A355" t="str">
            <v>Торо Неро с/в "Эликатессе" 140 гр.шт.  СПК</v>
          </cell>
          <cell r="D355">
            <v>45</v>
          </cell>
          <cell r="F355">
            <v>45</v>
          </cell>
        </row>
        <row r="356">
          <cell r="A356" t="str">
            <v>Уши свиные копченые к пиву 0,15кг нар. д/ф шт.  СПК</v>
          </cell>
          <cell r="D356">
            <v>31</v>
          </cell>
          <cell r="F356">
            <v>31</v>
          </cell>
        </row>
        <row r="357">
          <cell r="A357" t="str">
            <v>Фестивальная пора с/к 100 гр.шт.нар. (лоток с ср.защ.атм.)  СПК</v>
          </cell>
          <cell r="D357">
            <v>245</v>
          </cell>
          <cell r="F357">
            <v>245</v>
          </cell>
        </row>
        <row r="358">
          <cell r="A358" t="str">
            <v>Фестивальная пора с/к 235 гр.шт.  СПК</v>
          </cell>
          <cell r="D358">
            <v>560</v>
          </cell>
          <cell r="F358">
            <v>860</v>
          </cell>
        </row>
        <row r="359">
          <cell r="A359" t="str">
            <v>Фестивальная пора с/к термоус.пак  СПК</v>
          </cell>
          <cell r="D359">
            <v>39.9</v>
          </cell>
          <cell r="F359">
            <v>39.9</v>
          </cell>
        </row>
        <row r="360">
          <cell r="A360" t="str">
            <v>Фестивальная с/к ВЕС   СПК</v>
          </cell>
          <cell r="F360">
            <v>200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9</v>
          </cell>
        </row>
        <row r="362">
          <cell r="A362" t="str">
            <v>Фуэт с/в "Эликатессе" 160 гр.шт.  СПК</v>
          </cell>
          <cell r="D362">
            <v>243</v>
          </cell>
          <cell r="F362">
            <v>243</v>
          </cell>
        </row>
        <row r="363">
          <cell r="A363" t="str">
            <v>Хинкали Классические ТМ Зареченские ВЕС ПОКОМ</v>
          </cell>
          <cell r="F363">
            <v>110</v>
          </cell>
        </row>
        <row r="364">
          <cell r="A364" t="str">
            <v>Хотстеры ТМ Горячая штучка ТС Хотстеры 0,25 кг зам  ПОКОМ</v>
          </cell>
          <cell r="D364">
            <v>656</v>
          </cell>
          <cell r="F364">
            <v>2246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4</v>
          </cell>
          <cell r="F365">
            <v>389</v>
          </cell>
        </row>
        <row r="366">
          <cell r="A366" t="str">
            <v>Хрустящие крылышки ТМ Горячая штучка 0,3 кг зам  ПОКОМ</v>
          </cell>
          <cell r="D366">
            <v>2</v>
          </cell>
          <cell r="F366">
            <v>351</v>
          </cell>
        </row>
        <row r="367">
          <cell r="A367" t="str">
            <v>Чебупай брауни ТМ Горячая штучка 0,2 кг.  ПОКОМ</v>
          </cell>
          <cell r="F367">
            <v>58</v>
          </cell>
        </row>
        <row r="368">
          <cell r="A368" t="str">
            <v>Чебупай сочное яблоко ТМ Горячая штучка 0,2 кг зам.  ПОКОМ</v>
          </cell>
          <cell r="F368">
            <v>230</v>
          </cell>
        </row>
        <row r="369">
          <cell r="A369" t="str">
            <v>Чебупай спелая вишня ТМ Горячая штучка 0,2 кг зам.  ПОКОМ</v>
          </cell>
          <cell r="D369">
            <v>2</v>
          </cell>
          <cell r="F369">
            <v>381</v>
          </cell>
        </row>
        <row r="370">
          <cell r="A370" t="str">
            <v>Чебупели Курочка гриль ТМ Горячая штучка, 0,3 кг зам  ПОКОМ</v>
          </cell>
          <cell r="F370">
            <v>226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278</v>
          </cell>
          <cell r="F371">
            <v>2172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927</v>
          </cell>
          <cell r="F372">
            <v>3010</v>
          </cell>
        </row>
        <row r="373">
          <cell r="A373" t="str">
            <v>Чебуреки Мясные вес 2,7 кг ТМ Зареченские ВЕС ПОКОМ</v>
          </cell>
          <cell r="F373">
            <v>48.600999999999999</v>
          </cell>
        </row>
        <row r="374">
          <cell r="A374" t="str">
            <v>Чебуреки сочные ВЕС ТМ Зареченские  ПОКОМ</v>
          </cell>
          <cell r="D374">
            <v>15</v>
          </cell>
          <cell r="F374">
            <v>490.9</v>
          </cell>
        </row>
        <row r="375">
          <cell r="A375" t="str">
            <v>Шпикачки Русские (черева) (в ср.защ.атм.) "Высокий вкус"  СПК</v>
          </cell>
          <cell r="D375">
            <v>147</v>
          </cell>
          <cell r="F375">
            <v>147</v>
          </cell>
        </row>
        <row r="376">
          <cell r="A376" t="str">
            <v>Эликапреза с/в "Эликатессе" 0,10 кг.шт. нарезка (лоток с ср.защ.атм.)  СПК</v>
          </cell>
          <cell r="D376">
            <v>105</v>
          </cell>
          <cell r="F376">
            <v>105</v>
          </cell>
        </row>
        <row r="377">
          <cell r="A377" t="str">
            <v>Юбилейная с/к 0,10 кг.шт. нарезка (лоток с ср.защ.атм.)  СПК</v>
          </cell>
          <cell r="D377">
            <v>64</v>
          </cell>
          <cell r="F377">
            <v>64</v>
          </cell>
        </row>
        <row r="378">
          <cell r="A378" t="str">
            <v>Юбилейная с/к 0,235 кг.шт.  СПК</v>
          </cell>
          <cell r="D378">
            <v>628</v>
          </cell>
          <cell r="F378">
            <v>1488</v>
          </cell>
        </row>
        <row r="379">
          <cell r="A379" t="str">
            <v>Итого</v>
          </cell>
          <cell r="D379">
            <v>120225.07</v>
          </cell>
          <cell r="F379">
            <v>276908.473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51.588000000000001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67.481999999999999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156.30799999999999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27.677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86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068  Колбаса Особая ТМ Особый рецепт, 0,5 кг, ПОКОМ</v>
          </cell>
          <cell r="D20">
            <v>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101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56.811999999999998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712.44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56.64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74.34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1273.8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91.805999999999997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527.1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519.97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50.331000000000003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40.71</v>
          </cell>
        </row>
        <row r="38">
          <cell r="A38" t="str">
            <v xml:space="preserve"> 240  Колбаса Салями охотничья, ВЕС. ПОКОМ</v>
          </cell>
          <cell r="D38">
            <v>1.905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89.963999999999999</v>
          </cell>
        </row>
        <row r="40">
          <cell r="A40" t="str">
            <v xml:space="preserve"> 247  Сардельки Нежные, ВЕС.  ПОКОМ</v>
          </cell>
          <cell r="D40">
            <v>40.432000000000002</v>
          </cell>
        </row>
        <row r="41">
          <cell r="A41" t="str">
            <v xml:space="preserve"> 248  Сардельки Сочные ТМ Особый рецепт,   ПОКОМ</v>
          </cell>
          <cell r="D41">
            <v>38.08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199.261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62.093000000000004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52.89</v>
          </cell>
        </row>
        <row r="45">
          <cell r="A45" t="str">
            <v xml:space="preserve"> 263  Шпикачки Стародворские, ВЕС.  ПОКОМ</v>
          </cell>
          <cell r="D45">
            <v>26.9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37.895000000000003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52.414000000000001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39.49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225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747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338</v>
          </cell>
        </row>
        <row r="52">
          <cell r="A52" t="str">
            <v xml:space="preserve"> 283  Сосиски Сочинки, ВЕС, ТМ Стародворье ПОКОМ</v>
          </cell>
          <cell r="D52">
            <v>112.32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134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258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24.056999999999999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450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615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15.73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21.75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349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343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54.13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81.012</v>
          </cell>
        </row>
        <row r="66">
          <cell r="A66" t="str">
            <v xml:space="preserve"> 316  Колбаса Нежная ТМ Зареченские ВЕС  ПОКОМ</v>
          </cell>
          <cell r="D66">
            <v>24.032</v>
          </cell>
        </row>
        <row r="67">
          <cell r="A67" t="str">
            <v xml:space="preserve"> 318  Сосиски Датские ТМ Зареченские, ВЕС  ПОКОМ</v>
          </cell>
          <cell r="D67">
            <v>223.608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608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869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226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103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110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89.816000000000003</v>
          </cell>
        </row>
        <row r="74">
          <cell r="A74" t="str">
            <v xml:space="preserve"> 335  Колбаса Сливушка ТМ Вязанка. ВЕС.  ПОКОМ </v>
          </cell>
          <cell r="D74">
            <v>27.189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495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418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99.05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74.881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113.01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113.929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44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63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37.911999999999999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65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90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328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96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98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41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679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1318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3</v>
          </cell>
        </row>
        <row r="96">
          <cell r="A96" t="str">
            <v xml:space="preserve"> 416  Сосиски Датские ТМ Особый рецепт, ВЕС  ПОКОМ</v>
          </cell>
          <cell r="D96">
            <v>1.38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93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56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109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108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71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46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15.84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95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119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87.01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53.65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91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4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27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48.561</v>
          </cell>
        </row>
        <row r="115">
          <cell r="A115" t="str">
            <v>3812 СОЧНЫЕ сос п/о мгс 2*2  ОСТАНКИНО</v>
          </cell>
          <cell r="D115">
            <v>204.37700000000001</v>
          </cell>
        </row>
        <row r="116">
          <cell r="A116" t="str">
            <v>4063 МЯСНАЯ Папа может вар п/о_Л   ОСТАНКИНО</v>
          </cell>
          <cell r="D116">
            <v>259.976</v>
          </cell>
        </row>
        <row r="117">
          <cell r="A117" t="str">
            <v>4117 ЭКСТРА Папа может с/к в/у_Л   ОСТАНКИНО</v>
          </cell>
          <cell r="D117">
            <v>20.945</v>
          </cell>
        </row>
        <row r="118">
          <cell r="A118" t="str">
            <v>4378 Колбаса с/к Посольская 1кг (код покуп. 26569) Останкино</v>
          </cell>
          <cell r="D118">
            <v>5.0940000000000003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25.567</v>
          </cell>
        </row>
        <row r="120">
          <cell r="A120" t="str">
            <v>4813 ФИЛЕЙНАЯ Папа может вар п/о_Л   ОСТАНКИНО</v>
          </cell>
          <cell r="D120">
            <v>63.616</v>
          </cell>
        </row>
        <row r="121">
          <cell r="A121" t="str">
            <v>4993 САЛЯМИ ИТАЛЬЯНСКАЯ с/к в/у 1/250*8_120c ОСТАНКИНО</v>
          </cell>
          <cell r="D121">
            <v>96</v>
          </cell>
        </row>
        <row r="122">
          <cell r="A122" t="str">
            <v>5336 ОСОБАЯ вар п/о  ОСТАНКИНО</v>
          </cell>
          <cell r="D122">
            <v>49.234999999999999</v>
          </cell>
        </row>
        <row r="123">
          <cell r="A123" t="str">
            <v>5337 ОСОБАЯ СО ШПИКОМ вар п/о  ОСТАНКИНО</v>
          </cell>
          <cell r="D123">
            <v>21.541</v>
          </cell>
        </row>
        <row r="124">
          <cell r="A124" t="str">
            <v>5341 СЕРВЕЛАТ ОХОТНИЧИЙ в/к в/у  ОСТАНКИНО</v>
          </cell>
          <cell r="D124">
            <v>38.466999999999999</v>
          </cell>
        </row>
        <row r="125">
          <cell r="A125" t="str">
            <v>5483 ЭКСТРА Папа может с/к в/у 1/250 8шт.   ОСТАНКИНО</v>
          </cell>
          <cell r="D125">
            <v>154</v>
          </cell>
        </row>
        <row r="126">
          <cell r="A126" t="str">
            <v>5544 Сервелат Финский в/к в/у_45с НОВАЯ ОСТАНКИНО</v>
          </cell>
          <cell r="D126">
            <v>102.113</v>
          </cell>
        </row>
        <row r="127">
          <cell r="A127" t="str">
            <v>5682 САЛЯМИ МЕЛКОЗЕРНЕНАЯ с/к в/у 1/120_60с   ОСТАНКИНО</v>
          </cell>
          <cell r="D127">
            <v>269</v>
          </cell>
        </row>
        <row r="128">
          <cell r="A128" t="str">
            <v>5706 АРОМАТНАЯ Папа может с/к в/у 1/250 8шт.  ОСТАНКИНО</v>
          </cell>
          <cell r="D128">
            <v>195</v>
          </cell>
        </row>
        <row r="129">
          <cell r="A129" t="str">
            <v>5708 ПОСОЛЬСКАЯ Папа может с/к в/у ОСТАНКИНО</v>
          </cell>
          <cell r="D129">
            <v>2.5350000000000001</v>
          </cell>
        </row>
        <row r="130">
          <cell r="A130" t="str">
            <v>5820 СЛИВОЧНЫЕ Папа может сос п/о мгс 2*2_45с   ОСТАНКИНО</v>
          </cell>
          <cell r="D130">
            <v>40.850999999999999</v>
          </cell>
        </row>
        <row r="131">
          <cell r="A131" t="str">
            <v>5851 ЭКСТРА Папа может вар п/о   ОСТАНКИНО</v>
          </cell>
          <cell r="D131">
            <v>78.688999999999993</v>
          </cell>
        </row>
        <row r="132">
          <cell r="A132" t="str">
            <v>5931 ОХОТНИЧЬЯ Папа может с/к в/у 1/220 8шт.   ОСТАНКИНО</v>
          </cell>
          <cell r="D132">
            <v>126</v>
          </cell>
        </row>
        <row r="133">
          <cell r="A133" t="str">
            <v>5976 МОЛОЧНЫЕ ТРАДИЦ. сос п/о в/у 1/350_45с  ОСТАНКИНО</v>
          </cell>
          <cell r="D133">
            <v>250</v>
          </cell>
        </row>
        <row r="134">
          <cell r="A134" t="str">
            <v>5981 МОЛОЧНЫЕ ТРАДИЦ. сос п/о мгс 1*6_45с   ОСТАНКИНО</v>
          </cell>
          <cell r="D134">
            <v>28.786000000000001</v>
          </cell>
        </row>
        <row r="135">
          <cell r="A135" t="str">
            <v>5982 МОЛОЧНЫЕ ТРАДИЦ. сос п/о мгс 0,6кг_СНГ  ОСТАНКИНО</v>
          </cell>
          <cell r="D135">
            <v>78</v>
          </cell>
        </row>
        <row r="136">
          <cell r="A136" t="str">
            <v>5992 ВРЕМЯ ОКРОШКИ Папа может вар п/о 0.4кг   ОСТАНКИНО</v>
          </cell>
          <cell r="D136">
            <v>43</v>
          </cell>
        </row>
        <row r="137">
          <cell r="A137" t="str">
            <v>6004 РАГУ СВИНОЕ 1кг 8шт.зам_120с ОСТАНКИНО</v>
          </cell>
          <cell r="D137">
            <v>24</v>
          </cell>
        </row>
        <row r="138">
          <cell r="A138" t="str">
            <v>6113 СОЧНЫЕ сос п/о мгс 1*6_Ашан  ОСТАНКИНО</v>
          </cell>
          <cell r="D138">
            <v>200.94399999999999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136.05099999999999</v>
          </cell>
        </row>
        <row r="140">
          <cell r="A140" t="str">
            <v>6221 НЕАПОЛИТАНСКИЙ ДУЭТ с/к с/н мгс 1/90  ОСТАНКИНО</v>
          </cell>
          <cell r="D140">
            <v>9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6223 БАЛЫК И ШЕЙКА с/в с/н мгс 1/90 10 шт ОСТАНКИНО</v>
          </cell>
          <cell r="D142">
            <v>7</v>
          </cell>
        </row>
        <row r="143">
          <cell r="A143" t="str">
            <v>6228 МЯСНОЕ АССОРТИ к/з с/н мгс 1/90 10шт.  ОСТАНКИНО</v>
          </cell>
          <cell r="D143">
            <v>48</v>
          </cell>
        </row>
        <row r="144">
          <cell r="A144" t="str">
            <v>6247 ДОМАШНЯЯ Папа может вар п/о 0,4кг 8шт.  ОСТАНКИНО</v>
          </cell>
          <cell r="D144">
            <v>13</v>
          </cell>
        </row>
        <row r="145">
          <cell r="A145" t="str">
            <v>6268 ГОВЯЖЬЯ Папа может вар п/о 0,4кг 8 шт.  ОСТАНКИНО</v>
          </cell>
          <cell r="D145">
            <v>35</v>
          </cell>
        </row>
        <row r="146">
          <cell r="A146" t="str">
            <v>6281 СВИНИНА ДЕЛИКАТ. к/в мл/к в/у 0.3кг 45с  ОСТАНКИНО</v>
          </cell>
          <cell r="D146">
            <v>37</v>
          </cell>
        </row>
        <row r="147">
          <cell r="A147" t="str">
            <v>6297 ФИЛЕЙНЫЕ сос ц/о в/у 1/270 12шт_45с  ОСТАНКИНО</v>
          </cell>
          <cell r="D147">
            <v>287</v>
          </cell>
        </row>
        <row r="148">
          <cell r="A148" t="str">
            <v>6303 МЯСНЫЕ Папа может сос п/о мгс 1.5*3  ОСТАНКИНО</v>
          </cell>
          <cell r="D148">
            <v>39.872</v>
          </cell>
        </row>
        <row r="149">
          <cell r="A149" t="str">
            <v>6325 ДОКТОРСКАЯ ПРЕМИУМ вар п/о 0.4кг 8шт.  ОСТАНКИНО</v>
          </cell>
          <cell r="D149">
            <v>125</v>
          </cell>
        </row>
        <row r="150">
          <cell r="A150" t="str">
            <v>6332 МЯСНАЯ Папа может вар п/о 0.5кг 8шт.  ОСТАНКИНО</v>
          </cell>
          <cell r="D150">
            <v>382</v>
          </cell>
        </row>
        <row r="151">
          <cell r="A151" t="str">
            <v>6333 МЯСНАЯ Папа может вар п/о 0.4кг 8шт.  ОСТАНКИНО</v>
          </cell>
          <cell r="D151">
            <v>429</v>
          </cell>
        </row>
        <row r="152">
          <cell r="A152" t="str">
            <v>6345 ФИЛЕЙНАЯ Папа может вар п/о 0.5кг 8шт.  ОСТАНКИНО</v>
          </cell>
          <cell r="D152">
            <v>297</v>
          </cell>
        </row>
        <row r="153">
          <cell r="A153" t="str">
            <v>6353 ЭКСТРА Папа может вар п/о 0.4кг 8шт.  ОСТАНКИНО</v>
          </cell>
          <cell r="D153">
            <v>255</v>
          </cell>
        </row>
        <row r="154">
          <cell r="A154" t="str">
            <v>6392 ФИЛЕЙНАЯ Папа может вар п/о 0.4кг. ОСТАНКИНО</v>
          </cell>
          <cell r="D154">
            <v>308</v>
          </cell>
        </row>
        <row r="155">
          <cell r="A155" t="str">
            <v>6427 КЛАССИЧЕСКАЯ ПМ вар п/о 0.35кг 8шт. ОСТАНКИНО</v>
          </cell>
          <cell r="D155">
            <v>160</v>
          </cell>
        </row>
        <row r="156">
          <cell r="A156" t="str">
            <v>6445 БЕКОН с/к с/н в/у 1/180 10шт.  ОСТАНКИНО</v>
          </cell>
          <cell r="D156">
            <v>49</v>
          </cell>
        </row>
        <row r="157">
          <cell r="A157" t="str">
            <v>6453 ЭКСТРА Папа может с/к с/н в/у 1/100 14шт.   ОСТАНКИНО</v>
          </cell>
          <cell r="D157">
            <v>401</v>
          </cell>
        </row>
        <row r="158">
          <cell r="A158" t="str">
            <v>6454 АРОМАТНАЯ с/к с/н в/у 1/100 14шт.  ОСТАНКИНО</v>
          </cell>
          <cell r="D158">
            <v>268</v>
          </cell>
        </row>
        <row r="159">
          <cell r="A159" t="str">
            <v>6475 С СЫРОМ Папа может сос ц/о мгс 0.4кг6шт  ОСТАНКИНО</v>
          </cell>
          <cell r="D159">
            <v>47</v>
          </cell>
        </row>
        <row r="160">
          <cell r="A160" t="str">
            <v>6527 ШПИКАЧКИ СОЧНЫЕ ПМ сар б/о мгс 1*3 45с ОСТАНКИНО</v>
          </cell>
          <cell r="D160">
            <v>119.392</v>
          </cell>
        </row>
        <row r="161">
          <cell r="A161" t="str">
            <v>6528 ШПИКАЧКИ СОЧНЫЕ ПМ сар б/о мгс 0.4кг 45с  ОСТАНКИНО</v>
          </cell>
          <cell r="D161">
            <v>150</v>
          </cell>
        </row>
        <row r="162">
          <cell r="A162" t="str">
            <v>6555 ПОСОЛЬСКАЯ с/к с/н в/у 1/100 10шт.  ОСТАНКИНО</v>
          </cell>
          <cell r="D162">
            <v>132</v>
          </cell>
        </row>
        <row r="163">
          <cell r="A163" t="str">
            <v>6586 МРАМОРНАЯ И БАЛЫКОВАЯ в/к с/н мгс 1/90 ОСТАНКИНО</v>
          </cell>
          <cell r="D163">
            <v>37</v>
          </cell>
        </row>
        <row r="164">
          <cell r="A164" t="str">
            <v>6601 ГОВЯЖЬИ СН сос п/о мгс 1*6  ОСТАНКИНО</v>
          </cell>
          <cell r="D164">
            <v>23.297000000000001</v>
          </cell>
        </row>
        <row r="165">
          <cell r="A165" t="str">
            <v>6602 БАВАРСКИЕ ПМ сос ц/о мгс 0,35кг 8шт.  ОСТАНКИНО</v>
          </cell>
          <cell r="D165">
            <v>54</v>
          </cell>
        </row>
        <row r="166">
          <cell r="A166" t="str">
            <v>6616 МОЛОЧНЫЕ КЛАССИЧЕСКИЕ сос п/о в/у 0.3кг  ОСТАНКИНО</v>
          </cell>
          <cell r="D166">
            <v>29</v>
          </cell>
        </row>
        <row r="167">
          <cell r="A167" t="str">
            <v>6661 СОЧНЫЙ ГРИЛЬ ПМ сос п/о мгс 1.5*4_Маяк  ОСТАНКИНО</v>
          </cell>
          <cell r="D167">
            <v>7.7229999999999999</v>
          </cell>
        </row>
        <row r="168">
          <cell r="A168" t="str">
            <v>6666 БОЯНСКАЯ Папа может п/к в/у 0,28кг 8 шт. ОСТАНКИНО</v>
          </cell>
          <cell r="D168">
            <v>252</v>
          </cell>
        </row>
        <row r="169">
          <cell r="A169" t="str">
            <v>6683 СЕРВЕЛАТ ЗЕРНИСТЫЙ ПМ в/к в/у 0,35кг  ОСТАНКИНО</v>
          </cell>
          <cell r="D169">
            <v>452</v>
          </cell>
        </row>
        <row r="170">
          <cell r="A170" t="str">
            <v>6684 СЕРВЕЛАТ КАРЕЛЬСКИЙ ПМ в/к в/у 0.28кг  ОСТАНКИНО</v>
          </cell>
          <cell r="D170">
            <v>418</v>
          </cell>
        </row>
        <row r="171">
          <cell r="A171" t="str">
            <v>6689 СЕРВЕЛАТ ОХОТНИЧИЙ ПМ в/к в/у 0,35кг 8шт  ОСТАНКИНО</v>
          </cell>
          <cell r="D171">
            <v>642</v>
          </cell>
        </row>
        <row r="172">
          <cell r="A172" t="str">
            <v>6692 СЕРВЕЛАТ ПРИМА в/к в/у 0.28кг 8шт.  ОСТАНКИНО</v>
          </cell>
          <cell r="D172">
            <v>100</v>
          </cell>
        </row>
        <row r="173">
          <cell r="A173" t="str">
            <v>6697 СЕРВЕЛАТ ФИНСКИЙ ПМ в/к в/у 0,35кг 8шт.  ОСТАНКИНО</v>
          </cell>
          <cell r="D173">
            <v>767</v>
          </cell>
        </row>
        <row r="174">
          <cell r="A174" t="str">
            <v>6713 СОЧНЫЙ ГРИЛЬ ПМ сос п/о мгс 0.41кг 8шт.  ОСТАНКИНО</v>
          </cell>
          <cell r="D174">
            <v>263</v>
          </cell>
        </row>
        <row r="175">
          <cell r="A175" t="str">
            <v>6716 ОСОБАЯ Коровино (в сетке) 0.5кг 8шт.  ОСТАНКИНО</v>
          </cell>
          <cell r="D175">
            <v>152</v>
          </cell>
        </row>
        <row r="176">
          <cell r="A176" t="str">
            <v>6722 СОЧНЫЕ ПМ сос п/о мгс 0,41кг 10шт.  ОСТАНКИНО</v>
          </cell>
          <cell r="D176">
            <v>662</v>
          </cell>
        </row>
        <row r="177">
          <cell r="A177" t="str">
            <v>6726 СЛИВОЧНЫЕ ПМ сос п/о мгс 0.41кг 10шт.  ОСТАНКИНО</v>
          </cell>
          <cell r="D177">
            <v>455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13.5</v>
          </cell>
        </row>
        <row r="180">
          <cell r="A180" t="str">
            <v>6769 СЕМЕЙНАЯ вар п/о  ОСТАНКИНО</v>
          </cell>
          <cell r="D180">
            <v>31.077999999999999</v>
          </cell>
        </row>
        <row r="181">
          <cell r="A181" t="str">
            <v>6773 САЛЯМИ Папа может п/к в/у 0,28кг 8шт.  ОСТАНКИНО</v>
          </cell>
          <cell r="D181">
            <v>54</v>
          </cell>
        </row>
        <row r="182">
          <cell r="A182" t="str">
            <v>6776 ХОТ-ДОГ Папа может сос п/о мгс 0.35кг  ОСТАНКИНО</v>
          </cell>
          <cell r="D182">
            <v>57</v>
          </cell>
        </row>
        <row r="183">
          <cell r="A183" t="str">
            <v>6777 МЯСНЫЕ С ГОВЯДИНОЙ ПМ сос п/о мгс 0.4кг  ОСТАНКИНО</v>
          </cell>
          <cell r="D183">
            <v>276</v>
          </cell>
        </row>
        <row r="184">
          <cell r="A184" t="str">
            <v>6785 ВЕНСКАЯ САЛЯМИ п/к в/у 0.33кг 8шт.  ОСТАНКИНО</v>
          </cell>
          <cell r="D184">
            <v>51</v>
          </cell>
        </row>
        <row r="185">
          <cell r="A185" t="str">
            <v>6787 СЕРВЕЛАТ КРЕМЛЕВСКИЙ в/к в/у 0,33кг 8шт.  ОСТАНКИНО</v>
          </cell>
          <cell r="D185">
            <v>38</v>
          </cell>
        </row>
        <row r="186">
          <cell r="A186" t="str">
            <v>6791 СЕРВЕЛАТ ПРЕМИУМ в/к в/у 0,33кг 8шт.  ОСТАНКИНО</v>
          </cell>
          <cell r="D186">
            <v>4</v>
          </cell>
        </row>
        <row r="187">
          <cell r="A187" t="str">
            <v>6793 БАЛЫКОВАЯ в/к в/у 0,33кг 8шт.  ОСТАНКИНО</v>
          </cell>
          <cell r="D187">
            <v>63</v>
          </cell>
        </row>
        <row r="188">
          <cell r="A188" t="str">
            <v>6795 ОСТАНКИНСКАЯ в/к в/у 0,33кг 8шт.  ОСТАНКИНО</v>
          </cell>
          <cell r="D188">
            <v>12</v>
          </cell>
        </row>
        <row r="189">
          <cell r="A189" t="str">
            <v>6797 С ИНДЕЙКОЙ Папа может вар п/о 0,4кг 8шт.  ОСТАНКИНО</v>
          </cell>
          <cell r="D189">
            <v>17</v>
          </cell>
        </row>
        <row r="190">
          <cell r="A190" t="str">
            <v>6807 СЕРВЕЛАТ ЕВРОПЕЙСКИЙ в/к в/у 0,33кг 8шт.  ОСТАНКИНО</v>
          </cell>
          <cell r="D190">
            <v>21</v>
          </cell>
        </row>
        <row r="191">
          <cell r="A191" t="str">
            <v>6822 ИЗ ОТБОРНОГО МЯСА ПМ сос п/о мгс 0,36кг  ОСТАНКИНО</v>
          </cell>
          <cell r="D191">
            <v>26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66</v>
          </cell>
        </row>
        <row r="194">
          <cell r="A194" t="str">
            <v>БОНУС Z-ОСОБАЯ Коровино вар п/о (5324)  ОСТАНКИНО</v>
          </cell>
          <cell r="D194">
            <v>1.978</v>
          </cell>
        </row>
        <row r="195">
          <cell r="A195" t="str">
            <v>БОНУС Z-ОСОБАЯ Коровино вар п/о 0.5кг_СНГ (6305)  ОСТАНКИНО</v>
          </cell>
          <cell r="D195">
            <v>3</v>
          </cell>
        </row>
        <row r="196">
          <cell r="A196" t="str">
            <v>БОНУС СОЧНЫЕ сос п/о мгс 0.41кг_UZ (6087)  ОСТАНКИНО</v>
          </cell>
          <cell r="D196">
            <v>178</v>
          </cell>
        </row>
        <row r="197">
          <cell r="A197" t="str">
            <v>БОНУС СОЧНЫЕ сос п/о мгс 1*6_UZ (6088)  ОСТАНКИНО</v>
          </cell>
          <cell r="D197">
            <v>33.393000000000001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453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71.040000000000006</v>
          </cell>
        </row>
        <row r="200">
          <cell r="A200" t="str">
            <v>БОНУС_Колбаса вареная Филейская ТМ Вязанка. ВЕС  ПОКОМ</v>
          </cell>
          <cell r="D200">
            <v>97.555000000000007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152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141</v>
          </cell>
        </row>
        <row r="203">
          <cell r="A203" t="str">
            <v>Бутербродная вареная 0,47 кг шт.  СПК</v>
          </cell>
          <cell r="D203">
            <v>15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Ветчина Вацлавская 400 гр.шт.  СПК</v>
          </cell>
          <cell r="D205">
            <v>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118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221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354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86</v>
          </cell>
        </row>
        <row r="210">
          <cell r="A210" t="str">
            <v>Гуцульская с/к "КолбасГрад" 160 гр.шт. термоус. пак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19</v>
          </cell>
        </row>
        <row r="213">
          <cell r="A213" t="str">
            <v>Докторская вареная в/с 0,47 кг шт.  СПК</v>
          </cell>
          <cell r="D213">
            <v>7</v>
          </cell>
        </row>
        <row r="214">
          <cell r="A214" t="str">
            <v>Докторская вареная термоус.пак. "Высокий вкус"  СПК</v>
          </cell>
          <cell r="D214">
            <v>3.9769999999999999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45</v>
          </cell>
        </row>
        <row r="216">
          <cell r="A216" t="str">
            <v>Жар-ладушки с клубникой и вишней ВЕС ТМ Зареченские  ПОКОМ</v>
          </cell>
          <cell r="D216">
            <v>3.7</v>
          </cell>
        </row>
        <row r="217">
          <cell r="A217" t="str">
            <v>Жар-ладушки с мясом ТМ Зареченские ВЕС ПОКОМ</v>
          </cell>
          <cell r="D217">
            <v>59.2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22</v>
          </cell>
        </row>
        <row r="220">
          <cell r="A220" t="str">
            <v>Карбонад Юбилейный 0,13кг нар.д/ф шт. СПК</v>
          </cell>
          <cell r="D220">
            <v>3</v>
          </cell>
        </row>
        <row r="221">
          <cell r="A221" t="str">
            <v>Классика с/к 235 гр.шт. "Высокий вкус"  СПК</v>
          </cell>
          <cell r="D221">
            <v>2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81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29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130</v>
          </cell>
        </row>
        <row r="228">
          <cell r="A228" t="str">
            <v>Ла Фаворте с/в "Эликатессе" 140 гр.шт.  СПК</v>
          </cell>
          <cell r="D228">
            <v>4</v>
          </cell>
        </row>
        <row r="229">
          <cell r="A229" t="str">
            <v>Ливерная Печеночная "Просто выгодно" 0,3 кг.шт.  СПК</v>
          </cell>
          <cell r="D229">
            <v>50</v>
          </cell>
        </row>
        <row r="230">
          <cell r="A230" t="str">
            <v>Любительская вареная термоус.пак. "Высокий вкус"  СПК</v>
          </cell>
          <cell r="D230">
            <v>1.911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23.6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40.700000000000003</v>
          </cell>
        </row>
        <row r="233">
          <cell r="A233" t="str">
            <v>Мусульманская вареная "Просто выгодно"  СПК</v>
          </cell>
          <cell r="D233">
            <v>6.0730000000000004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346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245</v>
          </cell>
        </row>
        <row r="237">
          <cell r="A237" t="str">
            <v>Наггетсы с куриным филе и сыром ТМ Вязанка 0,25 кг ПОКОМ</v>
          </cell>
          <cell r="D237">
            <v>163</v>
          </cell>
        </row>
        <row r="238">
          <cell r="A238" t="str">
            <v>Наггетсы Хрустящие ТМ Зареченские. ВЕС ПОКОМ</v>
          </cell>
          <cell r="D238">
            <v>138</v>
          </cell>
        </row>
        <row r="239">
          <cell r="A239" t="str">
            <v>Оригинальная с перцем с/к  СПК</v>
          </cell>
          <cell r="D239">
            <v>53.832000000000001</v>
          </cell>
        </row>
        <row r="240">
          <cell r="A240" t="str">
            <v>Особая вареная  СПК</v>
          </cell>
          <cell r="D240">
            <v>7.15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16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36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60</v>
          </cell>
        </row>
        <row r="245">
          <cell r="A245" t="str">
            <v>Пельмени Бигбули с мясом, Горячая штучка 0,43кг  ПОКОМ</v>
          </cell>
          <cell r="D245">
            <v>64</v>
          </cell>
        </row>
        <row r="246">
          <cell r="A246" t="str">
            <v>Пельмени Бигбули с мясом, Горячая штучка 0,9кг  ПОКОМ</v>
          </cell>
          <cell r="D246">
            <v>105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75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82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329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261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320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345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320</v>
          </cell>
        </row>
        <row r="255">
          <cell r="A255" t="str">
            <v>Пельмени Медвежьи ушки с фермерскими сливками 0,7кг  ПОКОМ</v>
          </cell>
          <cell r="D255">
            <v>43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28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48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277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130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145</v>
          </cell>
        </row>
        <row r="262">
          <cell r="A262" t="str">
            <v>Пельмени Сочные сфера 0,8 кг ТМ Стародворье  ПОКОМ</v>
          </cell>
          <cell r="D262">
            <v>10</v>
          </cell>
        </row>
        <row r="263">
          <cell r="A263" t="str">
            <v>Пипперони с/к "Эликатессе" 0,10 кг.шт.  СПК</v>
          </cell>
          <cell r="D263">
            <v>2</v>
          </cell>
        </row>
        <row r="264">
          <cell r="A264" t="str">
            <v>По-Австрийски с/к 260 гр.шт. "Высокий вкус"  СПК</v>
          </cell>
          <cell r="D264">
            <v>26</v>
          </cell>
        </row>
        <row r="265">
          <cell r="A265" t="str">
            <v>Покровская вареная 0,47 кг шт.  СПК</v>
          </cell>
          <cell r="D265">
            <v>11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12</v>
          </cell>
        </row>
        <row r="267">
          <cell r="A267" t="str">
            <v>Салями Трюфель с/в "Эликатессе" 0,16 кг.шт.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20.056000000000001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11.474</v>
          </cell>
        </row>
        <row r="270">
          <cell r="A270" t="str">
            <v>Семейная с чесночком Экстра вареная  СПК</v>
          </cell>
          <cell r="D270">
            <v>4.7220000000000004</v>
          </cell>
        </row>
        <row r="271">
          <cell r="A271" t="str">
            <v>Семейная с чесночком Экстра вареная 0,5 кг.шт.  СПК</v>
          </cell>
          <cell r="D271">
            <v>5</v>
          </cell>
        </row>
        <row r="272">
          <cell r="A272" t="str">
            <v>Сервелат Европейский в/к, в/с 0,38 кг.шт.термофор.пак  СПК</v>
          </cell>
          <cell r="D272">
            <v>7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10</v>
          </cell>
        </row>
        <row r="274">
          <cell r="A274" t="str">
            <v>Сервелат Финский в/к 0,38 кг.шт. термофор.пак.  СПК</v>
          </cell>
          <cell r="D274">
            <v>7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13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27</v>
          </cell>
        </row>
        <row r="277">
          <cell r="A277" t="str">
            <v>Сибирская особая с/к 0,235 кг шт.  СПК</v>
          </cell>
          <cell r="D277">
            <v>28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1</v>
          </cell>
        </row>
        <row r="279">
          <cell r="A279" t="str">
            <v>Смак-мени с мясом 1кг ТМ Зареченские ПОКОМ</v>
          </cell>
          <cell r="D279">
            <v>11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10</v>
          </cell>
        </row>
        <row r="282">
          <cell r="A282" t="str">
            <v>Сосиски Классические (в ср.защ.атм.) СПК</v>
          </cell>
          <cell r="D282">
            <v>1.3049999999999999</v>
          </cell>
        </row>
        <row r="283">
          <cell r="A283" t="str">
            <v>Сосиски Мусульманские "Просто выгодно" (в ср.защ.атм.)  СПК</v>
          </cell>
          <cell r="D283">
            <v>8.8279999999999994</v>
          </cell>
        </row>
        <row r="284">
          <cell r="A284" t="str">
            <v>Сосисоны в темпуре ВЕС  ПОКОМ</v>
          </cell>
          <cell r="D284">
            <v>7.2</v>
          </cell>
        </row>
        <row r="285">
          <cell r="A285" t="str">
            <v>Сочный мегачебурек ТМ Зареченские ВЕС ПОКОМ</v>
          </cell>
          <cell r="D285">
            <v>27</v>
          </cell>
        </row>
        <row r="286">
          <cell r="A286" t="str">
            <v>Торо Неро с/в "Эликатессе" 140 гр.шт.  СПК</v>
          </cell>
          <cell r="D286">
            <v>-2</v>
          </cell>
        </row>
        <row r="287">
          <cell r="A287" t="str">
            <v>Уши свиные копченые к пиву 0,15кг нар. д/ф шт.  СПК</v>
          </cell>
          <cell r="D287">
            <v>5</v>
          </cell>
        </row>
        <row r="288">
          <cell r="A288" t="str">
            <v>Фестивальная пора с/к 100 гр.шт.нар. (лоток с ср.защ.атм.)  СПК</v>
          </cell>
          <cell r="D288">
            <v>25</v>
          </cell>
        </row>
        <row r="289">
          <cell r="A289" t="str">
            <v>Фестивальная пора с/к 235 гр.шт.  СПК</v>
          </cell>
          <cell r="D289">
            <v>58</v>
          </cell>
        </row>
        <row r="290">
          <cell r="A290" t="str">
            <v>Фестивальная пора с/к термоус.пак  СПК</v>
          </cell>
          <cell r="D290">
            <v>8.4120000000000008</v>
          </cell>
        </row>
        <row r="291">
          <cell r="A291" t="str">
            <v>Фрай-пицца с ветчиной и грибами 3,0 кг ТМ Зареченские ТС Зареченские продукты. ВЕС ПОКОМ</v>
          </cell>
          <cell r="D291">
            <v>3</v>
          </cell>
        </row>
        <row r="292">
          <cell r="A292" t="str">
            <v>Фуэт с/в "Эликатессе" 160 гр.шт.  СПК</v>
          </cell>
          <cell r="D292">
            <v>7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229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69</v>
          </cell>
        </row>
        <row r="297">
          <cell r="A297" t="str">
            <v>Чебупай брауни ТМ Горячая штучка 0,2 кг.  ПОКОМ</v>
          </cell>
          <cell r="D297">
            <v>17</v>
          </cell>
        </row>
        <row r="298">
          <cell r="A298" t="str">
            <v>Чебупай сочное яблоко ТМ Горячая штучка 0,2 кг зам.  ПОКОМ</v>
          </cell>
          <cell r="D298">
            <v>16</v>
          </cell>
        </row>
        <row r="299">
          <cell r="A299" t="str">
            <v>Чебупай спелая вишня ТМ Горячая штучка 0,2 кг зам.  ПОКОМ</v>
          </cell>
          <cell r="D299">
            <v>36</v>
          </cell>
        </row>
        <row r="300">
          <cell r="A300" t="str">
            <v>Чебупели Курочка гриль ТМ Горячая штучка, 0,3 кг зам  ПОКОМ</v>
          </cell>
          <cell r="D300">
            <v>58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458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466</v>
          </cell>
        </row>
        <row r="303">
          <cell r="A303" t="str">
            <v>Чебуреки Мясные вес 2,7 кг ТМ Зареченские ВЕС ПОКОМ</v>
          </cell>
          <cell r="D303">
            <v>13.5</v>
          </cell>
        </row>
        <row r="304">
          <cell r="A304" t="str">
            <v>Чебуреки сочные ВЕС ТМ Зареченские  ПОКОМ</v>
          </cell>
          <cell r="D304">
            <v>105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12.052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11</v>
          </cell>
        </row>
        <row r="307">
          <cell r="A307" t="str">
            <v>Юбилейная с/к 0,10 кг.шт. нарезка (лоток с ср.защ.атм.)  СПК</v>
          </cell>
          <cell r="D307">
            <v>18</v>
          </cell>
        </row>
        <row r="308">
          <cell r="A308" t="str">
            <v>Юбилейная с/к 0,235 кг.шт.  СПК</v>
          </cell>
          <cell r="D308">
            <v>59</v>
          </cell>
        </row>
        <row r="309">
          <cell r="A309" t="str">
            <v>Итого</v>
          </cell>
          <cell r="D309">
            <v>38709.921999999999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10.5" defaultRowHeight="11.45" customHeight="1" outlineLevelRow="1" x14ac:dyDescent="0.2"/>
  <cols>
    <col min="1" max="1" width="58.3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6" width="6.5" style="5" bestFit="1" customWidth="1"/>
    <col min="17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customWidth="1"/>
    <col min="27" max="29" width="0.6640625" style="5" customWidth="1"/>
    <col min="30" max="34" width="6.6640625" style="5" bestFit="1" customWidth="1"/>
    <col min="35" max="35" width="7.83203125" style="5" customWidth="1"/>
    <col min="36" max="36" width="6.33203125" style="5" customWidth="1"/>
    <col min="37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J3" s="17" t="s">
        <v>143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O5" s="14" t="s">
        <v>140</v>
      </c>
      <c r="P5" s="14" t="s">
        <v>141</v>
      </c>
      <c r="X5" s="14" t="s">
        <v>142</v>
      </c>
      <c r="AE5" s="14" t="s">
        <v>144</v>
      </c>
      <c r="AF5" s="14" t="s">
        <v>145</v>
      </c>
      <c r="AG5" s="14" t="s">
        <v>146</v>
      </c>
      <c r="AH5" s="14" t="s">
        <v>137</v>
      </c>
    </row>
    <row r="6" spans="1:38" ht="11.1" customHeight="1" x14ac:dyDescent="0.2">
      <c r="A6" s="6"/>
      <c r="B6" s="6"/>
      <c r="C6" s="3"/>
      <c r="D6" s="3"/>
      <c r="E6" s="9">
        <f>SUM(E7:E121)</f>
        <v>134048.97100000002</v>
      </c>
      <c r="F6" s="9">
        <f>SUM(F7:F121)</f>
        <v>53517.159999999989</v>
      </c>
      <c r="J6" s="9">
        <f>SUM(J7:J121)</f>
        <v>133256.74499999997</v>
      </c>
      <c r="K6" s="9">
        <f t="shared" ref="K6:X6" si="0">SUM(K7:K121)</f>
        <v>792.22599999999989</v>
      </c>
      <c r="L6" s="9">
        <f t="shared" si="0"/>
        <v>9620</v>
      </c>
      <c r="M6" s="9">
        <f t="shared" si="0"/>
        <v>10100</v>
      </c>
      <c r="N6" s="9">
        <f t="shared" si="0"/>
        <v>31540</v>
      </c>
      <c r="O6" s="9">
        <f t="shared" si="0"/>
        <v>13600</v>
      </c>
      <c r="P6" s="9">
        <f t="shared" si="0"/>
        <v>20080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23452.594200000003</v>
      </c>
      <c r="X6" s="9">
        <f t="shared" si="0"/>
        <v>25420</v>
      </c>
      <c r="AA6" s="9">
        <f t="shared" ref="AA6" si="1">SUM(AA7:AA121)</f>
        <v>0</v>
      </c>
      <c r="AB6" s="9">
        <f t="shared" ref="AB6" si="2">SUM(AB7:AB121)</f>
        <v>0</v>
      </c>
      <c r="AC6" s="9">
        <f t="shared" ref="AC6" si="3">SUM(AC7:AC121)</f>
        <v>0</v>
      </c>
      <c r="AD6" s="9">
        <f t="shared" ref="AD6" si="4">SUM(AD7:AD121)</f>
        <v>16786</v>
      </c>
      <c r="AE6" s="9">
        <f t="shared" ref="AE6" si="5">SUM(AE7:AE121)</f>
        <v>24851.374000000018</v>
      </c>
      <c r="AF6" s="9">
        <f t="shared" ref="AF6" si="6">SUM(AF7:AF121)</f>
        <v>21335.383199999986</v>
      </c>
      <c r="AG6" s="9">
        <f t="shared" ref="AG6" si="7">SUM(AG7:AG121)</f>
        <v>23018.1276</v>
      </c>
      <c r="AH6" s="9">
        <f t="shared" ref="AH6" si="8">SUM(AH7:AH121)</f>
        <v>19359.069000000003</v>
      </c>
      <c r="AJ6" s="9">
        <f t="shared" ref="AJ6" si="9">SUM(AJ7:AJ121)</f>
        <v>13033.5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497.505</v>
      </c>
      <c r="D7" s="8">
        <v>326.72000000000003</v>
      </c>
      <c r="E7" s="8">
        <v>480.63600000000002</v>
      </c>
      <c r="F7" s="8">
        <v>338.31700000000001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460.80799999999999</v>
      </c>
      <c r="K7" s="13">
        <f>E7-J7</f>
        <v>19.828000000000031</v>
      </c>
      <c r="L7" s="13">
        <f>VLOOKUP(A:A,[1]TDSheet!$A:$L,12,0)</f>
        <v>60</v>
      </c>
      <c r="M7" s="13">
        <f>VLOOKUP(A:A,[1]TDSheet!$A:$M,13,0)</f>
        <v>0</v>
      </c>
      <c r="N7" s="13">
        <f>VLOOKUP(A:A,[1]TDSheet!$A:$N,14,0)</f>
        <v>200</v>
      </c>
      <c r="O7" s="13">
        <f>VLOOKUP(A:A,[1]TDSheet!$A:$O,15,0)</f>
        <v>0</v>
      </c>
      <c r="P7" s="13">
        <f>VLOOKUP(A:A,[1]TDSheet!$A:$X,24,0)</f>
        <v>0</v>
      </c>
      <c r="Q7" s="13"/>
      <c r="R7" s="13"/>
      <c r="S7" s="13"/>
      <c r="T7" s="13"/>
      <c r="U7" s="13"/>
      <c r="V7" s="13"/>
      <c r="W7" s="13">
        <f>(E7-AD7)/5</f>
        <v>96.127200000000002</v>
      </c>
      <c r="X7" s="15">
        <v>80</v>
      </c>
      <c r="Y7" s="16">
        <f>(F7+L7+M7+N7+O7+P7+X7)/W7</f>
        <v>7.0564522840569577</v>
      </c>
      <c r="Z7" s="13">
        <f>F7/W7</f>
        <v>3.5194721161128171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124.0492</v>
      </c>
      <c r="AF7" s="13">
        <f>VLOOKUP(A:A,[1]TDSheet!$A:$AF,32,0)</f>
        <v>102.68699999999998</v>
      </c>
      <c r="AG7" s="13">
        <f>VLOOKUP(A:A,[1]TDSheet!$A:$AG,33,0)</f>
        <v>104.3432</v>
      </c>
      <c r="AH7" s="13">
        <f>VLOOKUP(A:A,[3]TDSheet!$A:$D,4,0)</f>
        <v>51.588000000000001</v>
      </c>
      <c r="AI7" s="13" t="str">
        <f>VLOOKUP(A:A,[1]TDSheet!$A:$AI,35,0)</f>
        <v>оконч</v>
      </c>
      <c r="AJ7" s="13">
        <f>X7*H7</f>
        <v>80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498.25900000000001</v>
      </c>
      <c r="D8" s="8">
        <v>828.54499999999996</v>
      </c>
      <c r="E8" s="8">
        <v>685.35799999999995</v>
      </c>
      <c r="F8" s="8">
        <v>390.16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663.45899999999995</v>
      </c>
      <c r="K8" s="13">
        <f t="shared" ref="K8:K71" si="10">E8-J8</f>
        <v>21.899000000000001</v>
      </c>
      <c r="L8" s="13">
        <f>VLOOKUP(A:A,[1]TDSheet!$A:$L,12,0)</f>
        <v>50</v>
      </c>
      <c r="M8" s="13">
        <f>VLOOKUP(A:A,[1]TDSheet!$A:$M,13,0)</f>
        <v>0</v>
      </c>
      <c r="N8" s="13">
        <f>VLOOKUP(A:A,[1]TDSheet!$A:$N,14,0)</f>
        <v>250</v>
      </c>
      <c r="O8" s="13">
        <f>VLOOKUP(A:A,[1]TDSheet!$A:$O,15,0)</f>
        <v>0</v>
      </c>
      <c r="P8" s="13">
        <f>VLOOKUP(A:A,[1]TDSheet!$A:$X,24,0)</f>
        <v>200</v>
      </c>
      <c r="Q8" s="13"/>
      <c r="R8" s="13"/>
      <c r="S8" s="13"/>
      <c r="T8" s="13"/>
      <c r="U8" s="13"/>
      <c r="V8" s="13"/>
      <c r="W8" s="13">
        <f t="shared" ref="W8:W71" si="11">(E8-AD8)/5</f>
        <v>137.07159999999999</v>
      </c>
      <c r="X8" s="15">
        <v>70</v>
      </c>
      <c r="Y8" s="16">
        <f t="shared" ref="Y8:Y71" si="12">(F8+L8+M8+N8+O8+P8+X8)/W8</f>
        <v>7.0048062472459662</v>
      </c>
      <c r="Z8" s="13">
        <f t="shared" ref="Z8:Z71" si="13">F8/W8</f>
        <v>2.8463956063838172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94.855999999999995</v>
      </c>
      <c r="AF8" s="13">
        <f>VLOOKUP(A:A,[1]TDSheet!$A:$AF,32,0)</f>
        <v>107.25139999999999</v>
      </c>
      <c r="AG8" s="13">
        <f>VLOOKUP(A:A,[1]TDSheet!$A:$AG,33,0)</f>
        <v>131.28640000000001</v>
      </c>
      <c r="AH8" s="13">
        <f>VLOOKUP(A:A,[3]TDSheet!$A:$D,4,0)</f>
        <v>67.481999999999999</v>
      </c>
      <c r="AI8" s="13" t="str">
        <f>VLOOKUP(A:A,[1]TDSheet!$A:$AI,35,0)</f>
        <v>май яб</v>
      </c>
      <c r="AJ8" s="13">
        <f t="shared" ref="AJ8:AJ71" si="14">X8*H8</f>
        <v>70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688.42100000000005</v>
      </c>
      <c r="D9" s="8">
        <v>2439.873</v>
      </c>
      <c r="E9" s="8">
        <v>1173.9059999999999</v>
      </c>
      <c r="F9" s="8">
        <v>631.07799999999997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1114.778</v>
      </c>
      <c r="K9" s="13">
        <f t="shared" si="10"/>
        <v>59.127999999999929</v>
      </c>
      <c r="L9" s="13">
        <f>VLOOKUP(A:A,[1]TDSheet!$A:$L,12,0)</f>
        <v>100</v>
      </c>
      <c r="M9" s="13">
        <f>VLOOKUP(A:A,[1]TDSheet!$A:$M,13,0)</f>
        <v>0</v>
      </c>
      <c r="N9" s="13">
        <f>VLOOKUP(A:A,[1]TDSheet!$A:$N,14,0)</f>
        <v>400</v>
      </c>
      <c r="O9" s="13">
        <f>VLOOKUP(A:A,[1]TDSheet!$A:$O,15,0)</f>
        <v>0</v>
      </c>
      <c r="P9" s="13">
        <f>VLOOKUP(A:A,[1]TDSheet!$A:$X,24,0)</f>
        <v>350</v>
      </c>
      <c r="Q9" s="13"/>
      <c r="R9" s="13"/>
      <c r="S9" s="13"/>
      <c r="T9" s="13"/>
      <c r="U9" s="13"/>
      <c r="V9" s="13"/>
      <c r="W9" s="13">
        <f t="shared" si="11"/>
        <v>234.78119999999998</v>
      </c>
      <c r="X9" s="15">
        <v>200</v>
      </c>
      <c r="Y9" s="16">
        <f t="shared" si="12"/>
        <v>7.1601899981770263</v>
      </c>
      <c r="Z9" s="13">
        <f t="shared" si="13"/>
        <v>2.6879409424604694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319.34820000000002</v>
      </c>
      <c r="AF9" s="13">
        <f>VLOOKUP(A:A,[1]TDSheet!$A:$AF,32,0)</f>
        <v>211.3672</v>
      </c>
      <c r="AG9" s="13">
        <f>VLOOKUP(A:A,[1]TDSheet!$A:$AG,33,0)</f>
        <v>227.1362</v>
      </c>
      <c r="AH9" s="13">
        <f>VLOOKUP(A:A,[3]TDSheet!$A:$D,4,0)</f>
        <v>156.30799999999999</v>
      </c>
      <c r="AI9" s="13" t="str">
        <f>VLOOKUP(A:A,[1]TDSheet!$A:$AI,35,0)</f>
        <v>оконч</v>
      </c>
      <c r="AJ9" s="13">
        <f t="shared" si="14"/>
        <v>200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120.45399999999999</v>
      </c>
      <c r="D10" s="8">
        <v>135.60599999999999</v>
      </c>
      <c r="E10" s="8">
        <v>175.76599999999999</v>
      </c>
      <c r="F10" s="8">
        <v>74.488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174.19300000000001</v>
      </c>
      <c r="K10" s="13">
        <f t="shared" si="10"/>
        <v>1.5729999999999791</v>
      </c>
      <c r="L10" s="13">
        <f>VLOOKUP(A:A,[1]TDSheet!$A:$L,12,0)</f>
        <v>20</v>
      </c>
      <c r="M10" s="13">
        <f>VLOOKUP(A:A,[1]TDSheet!$A:$M,13,0)</f>
        <v>0</v>
      </c>
      <c r="N10" s="13">
        <f>VLOOKUP(A:A,[1]TDSheet!$A:$N,14,0)</f>
        <v>60</v>
      </c>
      <c r="O10" s="13">
        <f>VLOOKUP(A:A,[1]TDSheet!$A:$O,15,0)</f>
        <v>0</v>
      </c>
      <c r="P10" s="13">
        <f>VLOOKUP(A:A,[1]TDSheet!$A:$X,24,0)</f>
        <v>50</v>
      </c>
      <c r="Q10" s="13"/>
      <c r="R10" s="13"/>
      <c r="S10" s="13"/>
      <c r="T10" s="13"/>
      <c r="U10" s="13"/>
      <c r="V10" s="13"/>
      <c r="W10" s="13">
        <f t="shared" si="11"/>
        <v>35.153199999999998</v>
      </c>
      <c r="X10" s="15">
        <v>50</v>
      </c>
      <c r="Y10" s="16">
        <f t="shared" si="12"/>
        <v>7.2393978357589068</v>
      </c>
      <c r="Z10" s="13">
        <f t="shared" si="13"/>
        <v>2.1189536087753038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27.832000000000001</v>
      </c>
      <c r="AF10" s="13">
        <f>VLOOKUP(A:A,[1]TDSheet!$A:$AF,32,0)</f>
        <v>30.836399999999998</v>
      </c>
      <c r="AG10" s="13">
        <f>VLOOKUP(A:A,[1]TDSheet!$A:$AG,33,0)</f>
        <v>31.681999999999999</v>
      </c>
      <c r="AH10" s="13">
        <f>VLOOKUP(A:A,[3]TDSheet!$A:$D,4,0)</f>
        <v>27.677</v>
      </c>
      <c r="AI10" s="13" t="e">
        <f>VLOOKUP(A:A,[1]TDSheet!$A:$AI,35,0)</f>
        <v>#N/A</v>
      </c>
      <c r="AJ10" s="13">
        <f t="shared" si="14"/>
        <v>50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126</v>
      </c>
      <c r="D11" s="8">
        <v>174</v>
      </c>
      <c r="E11" s="8">
        <v>178</v>
      </c>
      <c r="F11" s="8">
        <v>110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201</v>
      </c>
      <c r="K11" s="13">
        <f t="shared" si="10"/>
        <v>-23</v>
      </c>
      <c r="L11" s="13">
        <f>VLOOKUP(A:A,[1]TDSheet!$A:$L,12,0)</f>
        <v>40</v>
      </c>
      <c r="M11" s="13">
        <f>VLOOKUP(A:A,[1]TDSheet!$A:$M,13,0)</f>
        <v>0</v>
      </c>
      <c r="N11" s="13">
        <f>VLOOKUP(A:A,[1]TDSheet!$A:$N,14,0)</f>
        <v>70</v>
      </c>
      <c r="O11" s="13">
        <f>VLOOKUP(A:A,[1]TDSheet!$A:$O,15,0)</f>
        <v>0</v>
      </c>
      <c r="P11" s="13">
        <f>VLOOKUP(A:A,[1]TDSheet!$A:$X,24,0)</f>
        <v>0</v>
      </c>
      <c r="Q11" s="13"/>
      <c r="R11" s="13"/>
      <c r="S11" s="13"/>
      <c r="T11" s="13"/>
      <c r="U11" s="13"/>
      <c r="V11" s="13"/>
      <c r="W11" s="13">
        <f t="shared" si="11"/>
        <v>35.6</v>
      </c>
      <c r="X11" s="15">
        <v>40</v>
      </c>
      <c r="Y11" s="16">
        <f t="shared" si="12"/>
        <v>7.3033707865168536</v>
      </c>
      <c r="Z11" s="13">
        <f t="shared" si="13"/>
        <v>3.089887640449438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35.4</v>
      </c>
      <c r="AF11" s="13">
        <f>VLOOKUP(A:A,[1]TDSheet!$A:$AF,32,0)</f>
        <v>34.799999999999997</v>
      </c>
      <c r="AG11" s="13">
        <f>VLOOKUP(A:A,[1]TDSheet!$A:$AG,33,0)</f>
        <v>41.4</v>
      </c>
      <c r="AH11" s="13">
        <f>VLOOKUP(A:A,[3]TDSheet!$A:$D,4,0)</f>
        <v>46</v>
      </c>
      <c r="AI11" s="13">
        <f>VLOOKUP(A:A,[1]TDSheet!$A:$AI,35,0)</f>
        <v>0</v>
      </c>
      <c r="AJ11" s="13">
        <f t="shared" si="14"/>
        <v>20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1644</v>
      </c>
      <c r="D12" s="8">
        <v>5756</v>
      </c>
      <c r="E12" s="8">
        <v>2516</v>
      </c>
      <c r="F12" s="8">
        <v>1077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2549</v>
      </c>
      <c r="K12" s="13">
        <f t="shared" si="10"/>
        <v>-33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VLOOKUP(A:A,[1]TDSheet!$A:$N,14,0)</f>
        <v>600</v>
      </c>
      <c r="O12" s="13">
        <f>VLOOKUP(A:A,[1]TDSheet!$A:$O,15,0)</f>
        <v>0</v>
      </c>
      <c r="P12" s="13">
        <f>VLOOKUP(A:A,[1]TDSheet!$A:$X,24,0)</f>
        <v>450</v>
      </c>
      <c r="Q12" s="13"/>
      <c r="R12" s="13"/>
      <c r="S12" s="13"/>
      <c r="T12" s="13"/>
      <c r="U12" s="13"/>
      <c r="V12" s="13"/>
      <c r="W12" s="13">
        <f t="shared" si="11"/>
        <v>341.2</v>
      </c>
      <c r="X12" s="15">
        <v>300</v>
      </c>
      <c r="Y12" s="16">
        <f t="shared" si="12"/>
        <v>7.113130128956624</v>
      </c>
      <c r="Z12" s="13">
        <f t="shared" si="13"/>
        <v>3.1565064478311839</v>
      </c>
      <c r="AA12" s="13"/>
      <c r="AB12" s="13"/>
      <c r="AC12" s="13"/>
      <c r="AD12" s="13">
        <f>VLOOKUP(A:A,[1]TDSheet!$A:$AD,30,0)</f>
        <v>810</v>
      </c>
      <c r="AE12" s="13">
        <f>VLOOKUP(A:A,[1]TDSheet!$A:$AE,31,0)</f>
        <v>325.39999999999998</v>
      </c>
      <c r="AF12" s="13">
        <f>VLOOKUP(A:A,[1]TDSheet!$A:$AF,32,0)</f>
        <v>326.39999999999998</v>
      </c>
      <c r="AG12" s="13">
        <f>VLOOKUP(A:A,[1]TDSheet!$A:$AG,33,0)</f>
        <v>338</v>
      </c>
      <c r="AH12" s="13">
        <f>VLOOKUP(A:A,[3]TDSheet!$A:$D,4,0)</f>
        <v>290</v>
      </c>
      <c r="AI12" s="13" t="str">
        <f>VLOOKUP(A:A,[1]TDSheet!$A:$AI,35,0)</f>
        <v>май яб</v>
      </c>
      <c r="AJ12" s="13">
        <f t="shared" si="14"/>
        <v>120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2670</v>
      </c>
      <c r="D13" s="8">
        <v>11082</v>
      </c>
      <c r="E13" s="8">
        <v>5805</v>
      </c>
      <c r="F13" s="8">
        <v>1744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5778</v>
      </c>
      <c r="K13" s="13">
        <f t="shared" si="10"/>
        <v>27</v>
      </c>
      <c r="L13" s="13">
        <f>VLOOKUP(A:A,[1]TDSheet!$A:$L,12,0)</f>
        <v>300</v>
      </c>
      <c r="M13" s="13">
        <f>VLOOKUP(A:A,[1]TDSheet!$A:$M,13,0)</f>
        <v>0</v>
      </c>
      <c r="N13" s="13">
        <f>VLOOKUP(A:A,[1]TDSheet!$A:$N,14,0)</f>
        <v>1400</v>
      </c>
      <c r="O13" s="13">
        <f>VLOOKUP(A:A,[1]TDSheet!$A:$O,15,0)</f>
        <v>500</v>
      </c>
      <c r="P13" s="13">
        <f>VLOOKUP(A:A,[1]TDSheet!$A:$X,24,0)</f>
        <v>900</v>
      </c>
      <c r="Q13" s="13"/>
      <c r="R13" s="13"/>
      <c r="S13" s="13"/>
      <c r="T13" s="13"/>
      <c r="U13" s="13"/>
      <c r="V13" s="13"/>
      <c r="W13" s="13">
        <f t="shared" si="11"/>
        <v>849</v>
      </c>
      <c r="X13" s="15">
        <v>1100</v>
      </c>
      <c r="Y13" s="16">
        <f t="shared" si="12"/>
        <v>7.0011778563015312</v>
      </c>
      <c r="Z13" s="13">
        <f t="shared" si="13"/>
        <v>2.0541813898704357</v>
      </c>
      <c r="AA13" s="13"/>
      <c r="AB13" s="13"/>
      <c r="AC13" s="13"/>
      <c r="AD13" s="13">
        <f>VLOOKUP(A:A,[1]TDSheet!$A:$AD,30,0)</f>
        <v>1560</v>
      </c>
      <c r="AE13" s="13">
        <f>VLOOKUP(A:A,[1]TDSheet!$A:$AE,31,0)</f>
        <v>536.4</v>
      </c>
      <c r="AF13" s="13">
        <f>VLOOKUP(A:A,[1]TDSheet!$A:$AF,32,0)</f>
        <v>622.20000000000005</v>
      </c>
      <c r="AG13" s="13">
        <f>VLOOKUP(A:A,[1]TDSheet!$A:$AG,33,0)</f>
        <v>752.4</v>
      </c>
      <c r="AH13" s="13">
        <f>VLOOKUP(A:A,[3]TDSheet!$A:$D,4,0)</f>
        <v>669</v>
      </c>
      <c r="AI13" s="13" t="str">
        <f>VLOOKUP(A:A,[1]TDSheet!$A:$AI,35,0)</f>
        <v>май яб</v>
      </c>
      <c r="AJ13" s="13">
        <f t="shared" si="14"/>
        <v>495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2196</v>
      </c>
      <c r="D14" s="8">
        <v>8504</v>
      </c>
      <c r="E14" s="8">
        <v>4630</v>
      </c>
      <c r="F14" s="8">
        <v>1685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4663</v>
      </c>
      <c r="K14" s="13">
        <f t="shared" si="10"/>
        <v>-33</v>
      </c>
      <c r="L14" s="13">
        <f>VLOOKUP(A:A,[1]TDSheet!$A:$L,12,0)</f>
        <v>300</v>
      </c>
      <c r="M14" s="13">
        <f>VLOOKUP(A:A,[1]TDSheet!$A:$M,13,0)</f>
        <v>0</v>
      </c>
      <c r="N14" s="13">
        <f>VLOOKUP(A:A,[1]TDSheet!$A:$N,14,0)</f>
        <v>1000</v>
      </c>
      <c r="O14" s="13">
        <f>VLOOKUP(A:A,[1]TDSheet!$A:$O,15,0)</f>
        <v>500</v>
      </c>
      <c r="P14" s="13">
        <f>VLOOKUP(A:A,[1]TDSheet!$A:$X,24,0)</f>
        <v>300</v>
      </c>
      <c r="Q14" s="13"/>
      <c r="R14" s="13"/>
      <c r="S14" s="13"/>
      <c r="T14" s="13"/>
      <c r="U14" s="13"/>
      <c r="V14" s="13"/>
      <c r="W14" s="13">
        <f t="shared" si="11"/>
        <v>620</v>
      </c>
      <c r="X14" s="15">
        <v>600</v>
      </c>
      <c r="Y14" s="16">
        <f t="shared" si="12"/>
        <v>7.07258064516129</v>
      </c>
      <c r="Z14" s="13">
        <f t="shared" si="13"/>
        <v>2.717741935483871</v>
      </c>
      <c r="AA14" s="13"/>
      <c r="AB14" s="13"/>
      <c r="AC14" s="13"/>
      <c r="AD14" s="13">
        <f>VLOOKUP(A:A,[1]TDSheet!$A:$AD,30,0)</f>
        <v>1530</v>
      </c>
      <c r="AE14" s="13">
        <f>VLOOKUP(A:A,[1]TDSheet!$A:$AE,31,0)</f>
        <v>950.2</v>
      </c>
      <c r="AF14" s="13">
        <f>VLOOKUP(A:A,[1]TDSheet!$A:$AF,32,0)</f>
        <v>537</v>
      </c>
      <c r="AG14" s="13">
        <f>VLOOKUP(A:A,[1]TDSheet!$A:$AG,33,0)</f>
        <v>621.79999999999995</v>
      </c>
      <c r="AH14" s="13">
        <f>VLOOKUP(A:A,[3]TDSheet!$A:$D,4,0)</f>
        <v>484</v>
      </c>
      <c r="AI14" s="13" t="str">
        <f>VLOOKUP(A:A,[1]TDSheet!$A:$AI,35,0)</f>
        <v>оконч</v>
      </c>
      <c r="AJ14" s="13">
        <f t="shared" si="14"/>
        <v>270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138</v>
      </c>
      <c r="D15" s="8">
        <v>189.87200000000001</v>
      </c>
      <c r="E15" s="8">
        <v>208</v>
      </c>
      <c r="F15" s="8">
        <v>115.872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220</v>
      </c>
      <c r="K15" s="13">
        <f t="shared" si="10"/>
        <v>-12</v>
      </c>
      <c r="L15" s="13">
        <f>VLOOKUP(A:A,[1]TDSheet!$A:$L,12,0)</f>
        <v>30</v>
      </c>
      <c r="M15" s="13">
        <f>VLOOKUP(A:A,[1]TDSheet!$A:$M,13,0)</f>
        <v>0</v>
      </c>
      <c r="N15" s="13">
        <f>VLOOKUP(A:A,[1]TDSheet!$A:$N,14,0)</f>
        <v>70</v>
      </c>
      <c r="O15" s="13">
        <f>VLOOKUP(A:A,[1]TDSheet!$A:$O,15,0)</f>
        <v>0</v>
      </c>
      <c r="P15" s="13">
        <f>VLOOKUP(A:A,[1]TDSheet!$A:$X,24,0)</f>
        <v>30</v>
      </c>
      <c r="Q15" s="13"/>
      <c r="R15" s="13"/>
      <c r="S15" s="13"/>
      <c r="T15" s="13"/>
      <c r="U15" s="13"/>
      <c r="V15" s="13"/>
      <c r="W15" s="13">
        <f t="shared" si="11"/>
        <v>41.6</v>
      </c>
      <c r="X15" s="15">
        <v>50</v>
      </c>
      <c r="Y15" s="16">
        <f t="shared" si="12"/>
        <v>7.1123076923076924</v>
      </c>
      <c r="Z15" s="13">
        <f t="shared" si="13"/>
        <v>2.7853846153846153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44.8</v>
      </c>
      <c r="AF15" s="13">
        <f>VLOOKUP(A:A,[1]TDSheet!$A:$AF,32,0)</f>
        <v>41.4</v>
      </c>
      <c r="AG15" s="13">
        <f>VLOOKUP(A:A,[1]TDSheet!$A:$AG,33,0)</f>
        <v>42.6</v>
      </c>
      <c r="AH15" s="13">
        <f>VLOOKUP(A:A,[3]TDSheet!$A:$D,4,0)</f>
        <v>43</v>
      </c>
      <c r="AI15" s="13" t="e">
        <f>VLOOKUP(A:A,[1]TDSheet!$A:$AI,35,0)</f>
        <v>#N/A</v>
      </c>
      <c r="AJ15" s="13">
        <f t="shared" si="14"/>
        <v>25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17</v>
      </c>
      <c r="D16" s="8">
        <v>102</v>
      </c>
      <c r="E16" s="8">
        <v>72</v>
      </c>
      <c r="F16" s="8">
        <v>45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86</v>
      </c>
      <c r="K16" s="13">
        <f t="shared" si="10"/>
        <v>-14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50</v>
      </c>
      <c r="O16" s="13">
        <f>VLOOKUP(A:A,[1]TDSheet!$A:$O,15,0)</f>
        <v>0</v>
      </c>
      <c r="P16" s="13">
        <f>VLOOKUP(A:A,[1]TDSheet!$A:$X,24,0)</f>
        <v>0</v>
      </c>
      <c r="Q16" s="13"/>
      <c r="R16" s="13"/>
      <c r="S16" s="13"/>
      <c r="T16" s="13"/>
      <c r="U16" s="13"/>
      <c r="V16" s="13"/>
      <c r="W16" s="13">
        <f t="shared" si="11"/>
        <v>14.4</v>
      </c>
      <c r="X16" s="15">
        <v>20</v>
      </c>
      <c r="Y16" s="16">
        <f t="shared" si="12"/>
        <v>7.9861111111111107</v>
      </c>
      <c r="Z16" s="13">
        <f t="shared" si="13"/>
        <v>3.125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11.6</v>
      </c>
      <c r="AG16" s="13">
        <f>VLOOKUP(A:A,[1]TDSheet!$A:$AG,33,0)</f>
        <v>16</v>
      </c>
      <c r="AH16" s="13">
        <f>VLOOKUP(A:A,[3]TDSheet!$A:$D,4,0)</f>
        <v>22</v>
      </c>
      <c r="AI16" s="13">
        <f>VLOOKUP(A:A,[1]TDSheet!$A:$AI,35,0)</f>
        <v>0</v>
      </c>
      <c r="AJ16" s="13">
        <f t="shared" si="14"/>
        <v>8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274</v>
      </c>
      <c r="D17" s="8">
        <v>107</v>
      </c>
      <c r="E17" s="8">
        <v>158</v>
      </c>
      <c r="F17" s="8">
        <v>221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160</v>
      </c>
      <c r="K17" s="13">
        <f t="shared" si="10"/>
        <v>-2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VLOOKUP(A:A,[1]TDSheet!$A:$N,14,0)</f>
        <v>100</v>
      </c>
      <c r="O17" s="13">
        <f>VLOOKUP(A:A,[1]TDSheet!$A:$O,15,0)</f>
        <v>0</v>
      </c>
      <c r="P17" s="13">
        <f>VLOOKUP(A:A,[1]TDSheet!$A:$X,24,0)</f>
        <v>0</v>
      </c>
      <c r="Q17" s="13"/>
      <c r="R17" s="13"/>
      <c r="S17" s="13"/>
      <c r="T17" s="13"/>
      <c r="U17" s="13"/>
      <c r="V17" s="13"/>
      <c r="W17" s="13">
        <f t="shared" si="11"/>
        <v>31.6</v>
      </c>
      <c r="X17" s="15"/>
      <c r="Y17" s="16">
        <f t="shared" si="12"/>
        <v>10.158227848101266</v>
      </c>
      <c r="Z17" s="13">
        <f t="shared" si="13"/>
        <v>6.9936708860759493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55.6</v>
      </c>
      <c r="AF17" s="13">
        <f>VLOOKUP(A:A,[1]TDSheet!$A:$AF,32,0)</f>
        <v>48.2</v>
      </c>
      <c r="AG17" s="13">
        <f>VLOOKUP(A:A,[1]TDSheet!$A:$AG,33,0)</f>
        <v>34.799999999999997</v>
      </c>
      <c r="AH17" s="13">
        <f>VLOOKUP(A:A,[3]TDSheet!$A:$D,4,0)</f>
        <v>37</v>
      </c>
      <c r="AI17" s="13" t="e">
        <f>VLOOKUP(A:A,[1]TDSheet!$A:$AI,35,0)</f>
        <v>#N/A</v>
      </c>
      <c r="AJ17" s="13">
        <f t="shared" si="14"/>
        <v>0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139</v>
      </c>
      <c r="D18" s="8">
        <v>24</v>
      </c>
      <c r="E18" s="8">
        <v>121</v>
      </c>
      <c r="F18" s="8">
        <v>42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119</v>
      </c>
      <c r="K18" s="13">
        <f t="shared" si="10"/>
        <v>2</v>
      </c>
      <c r="L18" s="13">
        <f>VLOOKUP(A:A,[1]TDSheet!$A:$L,12,0)</f>
        <v>20</v>
      </c>
      <c r="M18" s="13">
        <f>VLOOKUP(A:A,[1]TDSheet!$A:$M,13,0)</f>
        <v>0</v>
      </c>
      <c r="N18" s="13">
        <f>VLOOKUP(A:A,[1]TDSheet!$A:$N,14,0)</f>
        <v>40</v>
      </c>
      <c r="O18" s="13">
        <f>VLOOKUP(A:A,[1]TDSheet!$A:$O,15,0)</f>
        <v>0</v>
      </c>
      <c r="P18" s="13">
        <f>VLOOKUP(A:A,[1]TDSheet!$A:$X,24,0)</f>
        <v>70</v>
      </c>
      <c r="Q18" s="13"/>
      <c r="R18" s="13"/>
      <c r="S18" s="13"/>
      <c r="T18" s="13"/>
      <c r="U18" s="13"/>
      <c r="V18" s="13"/>
      <c r="W18" s="13">
        <f t="shared" si="11"/>
        <v>24.2</v>
      </c>
      <c r="X18" s="15"/>
      <c r="Y18" s="16">
        <f t="shared" si="12"/>
        <v>7.1074380165289259</v>
      </c>
      <c r="Z18" s="13">
        <f t="shared" si="13"/>
        <v>1.7355371900826446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34.200000000000003</v>
      </c>
      <c r="AF18" s="13">
        <f>VLOOKUP(A:A,[1]TDSheet!$A:$AF,32,0)</f>
        <v>23</v>
      </c>
      <c r="AG18" s="13">
        <f>VLOOKUP(A:A,[1]TDSheet!$A:$AG,33,0)</f>
        <v>21.8</v>
      </c>
      <c r="AH18" s="13">
        <v>0</v>
      </c>
      <c r="AI18" s="13">
        <f>VLOOKUP(A:A,[1]TDSheet!$A:$AI,35,0)</f>
        <v>0</v>
      </c>
      <c r="AJ18" s="13">
        <f t="shared" si="14"/>
        <v>0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176</v>
      </c>
      <c r="D19" s="8">
        <v>438</v>
      </c>
      <c r="E19" s="8">
        <v>257</v>
      </c>
      <c r="F19" s="8">
        <v>130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271</v>
      </c>
      <c r="K19" s="13">
        <f t="shared" si="10"/>
        <v>-14</v>
      </c>
      <c r="L19" s="13">
        <f>VLOOKUP(A:A,[1]TDSheet!$A:$L,12,0)</f>
        <v>50</v>
      </c>
      <c r="M19" s="13">
        <f>VLOOKUP(A:A,[1]TDSheet!$A:$M,13,0)</f>
        <v>0</v>
      </c>
      <c r="N19" s="13">
        <f>VLOOKUP(A:A,[1]TDSheet!$A:$N,14,0)</f>
        <v>100</v>
      </c>
      <c r="O19" s="13">
        <f>VLOOKUP(A:A,[1]TDSheet!$A:$O,15,0)</f>
        <v>0</v>
      </c>
      <c r="P19" s="13">
        <f>VLOOKUP(A:A,[1]TDSheet!$A:$X,24,0)</f>
        <v>0</v>
      </c>
      <c r="Q19" s="13"/>
      <c r="R19" s="13"/>
      <c r="S19" s="13"/>
      <c r="T19" s="13"/>
      <c r="U19" s="13"/>
      <c r="V19" s="13"/>
      <c r="W19" s="13">
        <f t="shared" si="11"/>
        <v>51.4</v>
      </c>
      <c r="X19" s="15">
        <v>80</v>
      </c>
      <c r="Y19" s="16">
        <f t="shared" si="12"/>
        <v>7.0038910505836576</v>
      </c>
      <c r="Z19" s="13">
        <f t="shared" si="13"/>
        <v>2.5291828793774318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51.4</v>
      </c>
      <c r="AF19" s="13">
        <f>VLOOKUP(A:A,[1]TDSheet!$A:$AF,32,0)</f>
        <v>51.2</v>
      </c>
      <c r="AG19" s="13">
        <f>VLOOKUP(A:A,[1]TDSheet!$A:$AG,33,0)</f>
        <v>54.8</v>
      </c>
      <c r="AH19" s="13">
        <f>VLOOKUP(A:A,[3]TDSheet!$A:$D,4,0)</f>
        <v>86</v>
      </c>
      <c r="AI19" s="13" t="str">
        <f>VLOOKUP(A:A,[1]TDSheet!$A:$AI,35,0)</f>
        <v>увел</v>
      </c>
      <c r="AJ19" s="13">
        <f t="shared" si="14"/>
        <v>40</v>
      </c>
      <c r="AK19" s="13"/>
      <c r="AL19" s="13"/>
    </row>
    <row r="20" spans="1:38" s="1" customFormat="1" ht="11.1" customHeight="1" outlineLevel="1" x14ac:dyDescent="0.2">
      <c r="A20" s="7" t="s">
        <v>23</v>
      </c>
      <c r="B20" s="7" t="s">
        <v>13</v>
      </c>
      <c r="C20" s="8">
        <v>152</v>
      </c>
      <c r="D20" s="8">
        <v>346</v>
      </c>
      <c r="E20" s="8">
        <v>262</v>
      </c>
      <c r="F20" s="8">
        <v>235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302</v>
      </c>
      <c r="K20" s="13">
        <f t="shared" si="10"/>
        <v>-40</v>
      </c>
      <c r="L20" s="13">
        <f>VLOOKUP(A:A,[1]TDSheet!$A:$L,12,0)</f>
        <v>60</v>
      </c>
      <c r="M20" s="13">
        <f>VLOOKUP(A:A,[1]TDSheet!$A:$M,13,0)</f>
        <v>0</v>
      </c>
      <c r="N20" s="13">
        <f>VLOOKUP(A:A,[1]TDSheet!$A:$N,14,0)</f>
        <v>100</v>
      </c>
      <c r="O20" s="13">
        <f>VLOOKUP(A:A,[1]TDSheet!$A:$O,15,0)</f>
        <v>0</v>
      </c>
      <c r="P20" s="13">
        <f>VLOOKUP(A:A,[1]TDSheet!$A:$X,24,0)</f>
        <v>0</v>
      </c>
      <c r="Q20" s="13"/>
      <c r="R20" s="13"/>
      <c r="S20" s="13"/>
      <c r="T20" s="13"/>
      <c r="U20" s="13"/>
      <c r="V20" s="13"/>
      <c r="W20" s="13">
        <f t="shared" si="11"/>
        <v>52.4</v>
      </c>
      <c r="X20" s="15"/>
      <c r="Y20" s="16">
        <f t="shared" si="12"/>
        <v>7.5381679389312977</v>
      </c>
      <c r="Z20" s="13">
        <f t="shared" si="13"/>
        <v>4.4847328244274811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69.400000000000006</v>
      </c>
      <c r="AF20" s="13">
        <f>VLOOKUP(A:A,[1]TDSheet!$A:$AF,32,0)</f>
        <v>53.6</v>
      </c>
      <c r="AG20" s="13">
        <f>VLOOKUP(A:A,[1]TDSheet!$A:$AG,33,0)</f>
        <v>67.8</v>
      </c>
      <c r="AH20" s="13">
        <f>VLOOKUP(A:A,[3]TDSheet!$A:$D,4,0)</f>
        <v>71</v>
      </c>
      <c r="AI20" s="13">
        <f>VLOOKUP(A:A,[1]TDSheet!$A:$AI,35,0)</f>
        <v>0</v>
      </c>
      <c r="AJ20" s="13">
        <f t="shared" si="14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13</v>
      </c>
      <c r="C21" s="8">
        <v>1941</v>
      </c>
      <c r="D21" s="8">
        <v>1087</v>
      </c>
      <c r="E21" s="8">
        <v>1029</v>
      </c>
      <c r="F21" s="8">
        <v>1922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1038</v>
      </c>
      <c r="K21" s="13">
        <f t="shared" si="10"/>
        <v>-9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VLOOKUP(A:A,[1]TDSheet!$A:$N,14,0)</f>
        <v>800</v>
      </c>
      <c r="O21" s="13">
        <f>VLOOKUP(A:A,[1]TDSheet!$A:$O,15,0)</f>
        <v>0</v>
      </c>
      <c r="P21" s="13">
        <f>VLOOKUP(A:A,[1]TDSheet!$A:$X,24,0)</f>
        <v>0</v>
      </c>
      <c r="Q21" s="13"/>
      <c r="R21" s="13"/>
      <c r="S21" s="13"/>
      <c r="T21" s="13"/>
      <c r="U21" s="13"/>
      <c r="V21" s="13"/>
      <c r="W21" s="13">
        <f t="shared" si="11"/>
        <v>205.8</v>
      </c>
      <c r="X21" s="15"/>
      <c r="Y21" s="16">
        <f t="shared" si="12"/>
        <v>13.226433430515062</v>
      </c>
      <c r="Z21" s="13">
        <f t="shared" si="13"/>
        <v>9.3391642371234198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296.2</v>
      </c>
      <c r="AF21" s="13">
        <f>VLOOKUP(A:A,[1]TDSheet!$A:$AF,32,0)</f>
        <v>235.6</v>
      </c>
      <c r="AG21" s="13">
        <f>VLOOKUP(A:A,[1]TDSheet!$A:$AG,33,0)</f>
        <v>216.2</v>
      </c>
      <c r="AH21" s="13">
        <f>VLOOKUP(A:A,[3]TDSheet!$A:$D,4,0)</f>
        <v>175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13</v>
      </c>
      <c r="C22" s="8">
        <v>122</v>
      </c>
      <c r="D22" s="8">
        <v>220</v>
      </c>
      <c r="E22" s="8">
        <v>228</v>
      </c>
      <c r="F22" s="8">
        <v>110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229</v>
      </c>
      <c r="K22" s="13">
        <f t="shared" si="10"/>
        <v>-1</v>
      </c>
      <c r="L22" s="13">
        <f>VLOOKUP(A:A,[1]TDSheet!$A:$L,12,0)</f>
        <v>60</v>
      </c>
      <c r="M22" s="13">
        <f>VLOOKUP(A:A,[1]TDSheet!$A:$M,13,0)</f>
        <v>0</v>
      </c>
      <c r="N22" s="13">
        <f>VLOOKUP(A:A,[1]TDSheet!$A:$N,14,0)</f>
        <v>100</v>
      </c>
      <c r="O22" s="13">
        <f>VLOOKUP(A:A,[1]TDSheet!$A:$O,15,0)</f>
        <v>0</v>
      </c>
      <c r="P22" s="13">
        <f>VLOOKUP(A:A,[1]TDSheet!$A:$X,24,0)</f>
        <v>0</v>
      </c>
      <c r="Q22" s="13"/>
      <c r="R22" s="13"/>
      <c r="S22" s="13"/>
      <c r="T22" s="13"/>
      <c r="U22" s="13"/>
      <c r="V22" s="13"/>
      <c r="W22" s="13">
        <f t="shared" si="11"/>
        <v>45.6</v>
      </c>
      <c r="X22" s="15">
        <v>50</v>
      </c>
      <c r="Y22" s="16">
        <f t="shared" si="12"/>
        <v>7.0175438596491224</v>
      </c>
      <c r="Z22" s="13">
        <f t="shared" si="13"/>
        <v>2.4122807017543857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38.799999999999997</v>
      </c>
      <c r="AF22" s="13">
        <f>VLOOKUP(A:A,[1]TDSheet!$A:$AF,32,0)</f>
        <v>44.2</v>
      </c>
      <c r="AG22" s="13">
        <f>VLOOKUP(A:A,[1]TDSheet!$A:$AG,33,0)</f>
        <v>50.4</v>
      </c>
      <c r="AH22" s="13">
        <f>VLOOKUP(A:A,[3]TDSheet!$A:$D,4,0)</f>
        <v>90</v>
      </c>
      <c r="AI22" s="13" t="e">
        <f>VLOOKUP(A:A,[1]TDSheet!$A:$AI,35,0)</f>
        <v>#N/A</v>
      </c>
      <c r="AJ22" s="13">
        <f t="shared" si="14"/>
        <v>19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721</v>
      </c>
      <c r="D23" s="8">
        <v>538</v>
      </c>
      <c r="E23" s="8">
        <v>858</v>
      </c>
      <c r="F23" s="8">
        <v>382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858</v>
      </c>
      <c r="K23" s="13">
        <f t="shared" si="10"/>
        <v>0</v>
      </c>
      <c r="L23" s="13">
        <f>VLOOKUP(A:A,[1]TDSheet!$A:$L,12,0)</f>
        <v>100</v>
      </c>
      <c r="M23" s="13">
        <f>VLOOKUP(A:A,[1]TDSheet!$A:$M,13,0)</f>
        <v>0</v>
      </c>
      <c r="N23" s="13">
        <f>VLOOKUP(A:A,[1]TDSheet!$A:$N,14,0)</f>
        <v>300</v>
      </c>
      <c r="O23" s="13">
        <f>VLOOKUP(A:A,[1]TDSheet!$A:$O,15,0)</f>
        <v>0</v>
      </c>
      <c r="P23" s="13">
        <f>VLOOKUP(A:A,[1]TDSheet!$A:$X,24,0)</f>
        <v>300</v>
      </c>
      <c r="Q23" s="13"/>
      <c r="R23" s="13"/>
      <c r="S23" s="13"/>
      <c r="T23" s="13"/>
      <c r="U23" s="13"/>
      <c r="V23" s="13"/>
      <c r="W23" s="13">
        <f t="shared" si="11"/>
        <v>171.6</v>
      </c>
      <c r="X23" s="15">
        <v>120</v>
      </c>
      <c r="Y23" s="16">
        <f t="shared" si="12"/>
        <v>7.0046620046620047</v>
      </c>
      <c r="Z23" s="13">
        <f t="shared" si="13"/>
        <v>2.2261072261072261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225.2</v>
      </c>
      <c r="AF23" s="13">
        <f>VLOOKUP(A:A,[1]TDSheet!$A:$AF,32,0)</f>
        <v>165.6</v>
      </c>
      <c r="AG23" s="13">
        <f>VLOOKUP(A:A,[1]TDSheet!$A:$AG,33,0)</f>
        <v>164</v>
      </c>
      <c r="AH23" s="13">
        <f>VLOOKUP(A:A,[3]TDSheet!$A:$D,4,0)</f>
        <v>101</v>
      </c>
      <c r="AI23" s="13" t="str">
        <f>VLOOKUP(A:A,[1]TDSheet!$A:$AI,35,0)</f>
        <v>продмай</v>
      </c>
      <c r="AJ23" s="13">
        <f t="shared" si="14"/>
        <v>42</v>
      </c>
      <c r="AK23" s="13"/>
      <c r="AL23" s="13"/>
    </row>
    <row r="24" spans="1:38" s="1" customFormat="1" ht="21.95" customHeight="1" outlineLevel="1" x14ac:dyDescent="0.2">
      <c r="A24" s="7" t="s">
        <v>27</v>
      </c>
      <c r="B24" s="7" t="s">
        <v>13</v>
      </c>
      <c r="C24" s="8">
        <v>107</v>
      </c>
      <c r="D24" s="8">
        <v>759</v>
      </c>
      <c r="E24" s="8">
        <v>621</v>
      </c>
      <c r="F24" s="8">
        <v>204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704</v>
      </c>
      <c r="K24" s="13">
        <f t="shared" si="10"/>
        <v>-83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50</v>
      </c>
      <c r="O24" s="13">
        <f>VLOOKUP(A:A,[1]TDSheet!$A:$O,15,0)</f>
        <v>0</v>
      </c>
      <c r="P24" s="13">
        <f>VLOOKUP(A:A,[1]TDSheet!$A:$X,24,0)</f>
        <v>50</v>
      </c>
      <c r="Q24" s="13"/>
      <c r="R24" s="13"/>
      <c r="S24" s="13"/>
      <c r="T24" s="13"/>
      <c r="U24" s="13"/>
      <c r="V24" s="13"/>
      <c r="W24" s="13">
        <f t="shared" si="11"/>
        <v>33</v>
      </c>
      <c r="X24" s="15"/>
      <c r="Y24" s="16">
        <f t="shared" si="12"/>
        <v>9.2121212121212128</v>
      </c>
      <c r="Z24" s="13">
        <f t="shared" si="13"/>
        <v>6.1818181818181817</v>
      </c>
      <c r="AA24" s="13"/>
      <c r="AB24" s="13"/>
      <c r="AC24" s="13"/>
      <c r="AD24" s="13">
        <f>VLOOKUP(A:A,[1]TDSheet!$A:$AD,30,0)</f>
        <v>456</v>
      </c>
      <c r="AE24" s="13">
        <f>VLOOKUP(A:A,[1]TDSheet!$A:$AE,31,0)</f>
        <v>40.4</v>
      </c>
      <c r="AF24" s="13">
        <f>VLOOKUP(A:A,[1]TDSheet!$A:$AF,32,0)</f>
        <v>34.4</v>
      </c>
      <c r="AG24" s="13">
        <f>VLOOKUP(A:A,[1]TDSheet!$A:$AG,33,0)</f>
        <v>39</v>
      </c>
      <c r="AH24" s="13">
        <f>VLOOKUP(A:A,[3]TDSheet!$A:$D,4,0)</f>
        <v>47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21.95" customHeight="1" outlineLevel="1" x14ac:dyDescent="0.2">
      <c r="A25" s="7" t="s">
        <v>28</v>
      </c>
      <c r="B25" s="7" t="s">
        <v>13</v>
      </c>
      <c r="C25" s="8">
        <v>279</v>
      </c>
      <c r="D25" s="8">
        <v>980</v>
      </c>
      <c r="E25" s="8">
        <v>639</v>
      </c>
      <c r="F25" s="8">
        <v>593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690</v>
      </c>
      <c r="K25" s="13">
        <f t="shared" si="10"/>
        <v>-51</v>
      </c>
      <c r="L25" s="13">
        <f>VLOOKUP(A:A,[1]TDSheet!$A:$L,12,0)</f>
        <v>100</v>
      </c>
      <c r="M25" s="13">
        <f>VLOOKUP(A:A,[1]TDSheet!$A:$M,13,0)</f>
        <v>0</v>
      </c>
      <c r="N25" s="13">
        <f>VLOOKUP(A:A,[1]TDSheet!$A:$N,14,0)</f>
        <v>300</v>
      </c>
      <c r="O25" s="13">
        <f>VLOOKUP(A:A,[1]TDSheet!$A:$O,15,0)</f>
        <v>0</v>
      </c>
      <c r="P25" s="13">
        <f>VLOOKUP(A:A,[1]TDSheet!$A:$X,24,0)</f>
        <v>0</v>
      </c>
      <c r="Q25" s="13"/>
      <c r="R25" s="13"/>
      <c r="S25" s="13"/>
      <c r="T25" s="13"/>
      <c r="U25" s="13"/>
      <c r="V25" s="13"/>
      <c r="W25" s="13">
        <f t="shared" si="11"/>
        <v>121.8</v>
      </c>
      <c r="X25" s="15"/>
      <c r="Y25" s="16">
        <f t="shared" si="12"/>
        <v>8.152709359605911</v>
      </c>
      <c r="Z25" s="13">
        <f t="shared" si="13"/>
        <v>4.8686371100164205</v>
      </c>
      <c r="AA25" s="13"/>
      <c r="AB25" s="13"/>
      <c r="AC25" s="13"/>
      <c r="AD25" s="13">
        <f>VLOOKUP(A:A,[1]TDSheet!$A:$AD,30,0)</f>
        <v>30</v>
      </c>
      <c r="AE25" s="13">
        <f>VLOOKUP(A:A,[1]TDSheet!$A:$AE,31,0)</f>
        <v>99.2</v>
      </c>
      <c r="AF25" s="13">
        <f>VLOOKUP(A:A,[1]TDSheet!$A:$AF,32,0)</f>
        <v>110.6</v>
      </c>
      <c r="AG25" s="13">
        <f>VLOOKUP(A:A,[1]TDSheet!$A:$AG,33,0)</f>
        <v>162</v>
      </c>
      <c r="AH25" s="13">
        <f>VLOOKUP(A:A,[3]TDSheet!$A:$D,4,0)</f>
        <v>115</v>
      </c>
      <c r="AI25" s="13">
        <f>VLOOKUP(A:A,[1]TDSheet!$A:$AI,35,0)</f>
        <v>0</v>
      </c>
      <c r="AJ25" s="13">
        <f t="shared" si="14"/>
        <v>0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13</v>
      </c>
      <c r="C26" s="8">
        <v>663</v>
      </c>
      <c r="D26" s="8">
        <v>639</v>
      </c>
      <c r="E26" s="8">
        <v>750</v>
      </c>
      <c r="F26" s="8">
        <v>524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770</v>
      </c>
      <c r="K26" s="13">
        <f t="shared" si="10"/>
        <v>-20</v>
      </c>
      <c r="L26" s="13">
        <f>VLOOKUP(A:A,[1]TDSheet!$A:$L,12,0)</f>
        <v>100</v>
      </c>
      <c r="M26" s="13">
        <f>VLOOKUP(A:A,[1]TDSheet!$A:$M,13,0)</f>
        <v>0</v>
      </c>
      <c r="N26" s="13">
        <f>VLOOKUP(A:A,[1]TDSheet!$A:$N,14,0)</f>
        <v>250</v>
      </c>
      <c r="O26" s="13">
        <f>VLOOKUP(A:A,[1]TDSheet!$A:$O,15,0)</f>
        <v>0</v>
      </c>
      <c r="P26" s="13">
        <f>VLOOKUP(A:A,[1]TDSheet!$A:$X,24,0)</f>
        <v>0</v>
      </c>
      <c r="Q26" s="13"/>
      <c r="R26" s="13"/>
      <c r="S26" s="13"/>
      <c r="T26" s="13"/>
      <c r="U26" s="13"/>
      <c r="V26" s="13"/>
      <c r="W26" s="13">
        <f t="shared" si="11"/>
        <v>150</v>
      </c>
      <c r="X26" s="15">
        <v>200</v>
      </c>
      <c r="Y26" s="16">
        <f t="shared" si="12"/>
        <v>7.16</v>
      </c>
      <c r="Z26" s="13">
        <f t="shared" si="13"/>
        <v>3.4933333333333332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211.6</v>
      </c>
      <c r="AF26" s="13">
        <f>VLOOKUP(A:A,[1]TDSheet!$A:$AF,32,0)</f>
        <v>167.6</v>
      </c>
      <c r="AG26" s="13">
        <f>VLOOKUP(A:A,[1]TDSheet!$A:$AG,33,0)</f>
        <v>169.2</v>
      </c>
      <c r="AH26" s="13">
        <f>VLOOKUP(A:A,[3]TDSheet!$A:$D,4,0)</f>
        <v>160</v>
      </c>
      <c r="AI26" s="13" t="str">
        <f>VLOOKUP(A:A,[1]TDSheet!$A:$AI,35,0)</f>
        <v>оконч</v>
      </c>
      <c r="AJ26" s="13">
        <f t="shared" si="14"/>
        <v>70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176.27600000000001</v>
      </c>
      <c r="D27" s="8">
        <v>565.98400000000004</v>
      </c>
      <c r="E27" s="8">
        <v>410.76</v>
      </c>
      <c r="F27" s="8">
        <v>220.38900000000001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395.34300000000002</v>
      </c>
      <c r="K27" s="13">
        <f t="shared" si="10"/>
        <v>15.416999999999973</v>
      </c>
      <c r="L27" s="13">
        <f>VLOOKUP(A:A,[1]TDSheet!$A:$L,12,0)</f>
        <v>60</v>
      </c>
      <c r="M27" s="13">
        <f>VLOOKUP(A:A,[1]TDSheet!$A:$M,13,0)</f>
        <v>0</v>
      </c>
      <c r="N27" s="13">
        <f>VLOOKUP(A:A,[1]TDSheet!$A:$N,14,0)</f>
        <v>150</v>
      </c>
      <c r="O27" s="13">
        <f>VLOOKUP(A:A,[1]TDSheet!$A:$O,15,0)</f>
        <v>0</v>
      </c>
      <c r="P27" s="13">
        <f>VLOOKUP(A:A,[1]TDSheet!$A:$X,24,0)</f>
        <v>100</v>
      </c>
      <c r="Q27" s="13"/>
      <c r="R27" s="13"/>
      <c r="S27" s="13"/>
      <c r="T27" s="13"/>
      <c r="U27" s="13"/>
      <c r="V27" s="13"/>
      <c r="W27" s="13">
        <f t="shared" si="11"/>
        <v>82.152000000000001</v>
      </c>
      <c r="X27" s="15">
        <v>50</v>
      </c>
      <c r="Y27" s="16">
        <f t="shared" si="12"/>
        <v>7.06481887233421</v>
      </c>
      <c r="Z27" s="13">
        <f t="shared" si="13"/>
        <v>2.6826979257960852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110.25399999999999</v>
      </c>
      <c r="AF27" s="13">
        <f>VLOOKUP(A:A,[1]TDSheet!$A:$AF,32,0)</f>
        <v>84.302800000000005</v>
      </c>
      <c r="AG27" s="13">
        <f>VLOOKUP(A:A,[1]TDSheet!$A:$AG,33,0)</f>
        <v>87.815600000000018</v>
      </c>
      <c r="AH27" s="13">
        <f>VLOOKUP(A:A,[3]TDSheet!$A:$D,4,0)</f>
        <v>56.811999999999998</v>
      </c>
      <c r="AI27" s="13">
        <f>VLOOKUP(A:A,[1]TDSheet!$A:$AI,35,0)</f>
        <v>0</v>
      </c>
      <c r="AJ27" s="13">
        <f t="shared" si="14"/>
        <v>50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3821.5940000000001</v>
      </c>
      <c r="D28" s="8">
        <v>6708.2380000000003</v>
      </c>
      <c r="E28" s="8">
        <v>5799.86</v>
      </c>
      <c r="F28" s="8">
        <v>2705.5419999999999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5944.5119999999997</v>
      </c>
      <c r="K28" s="13">
        <f t="shared" si="10"/>
        <v>-144.65200000000004</v>
      </c>
      <c r="L28" s="13">
        <f>VLOOKUP(A:A,[1]TDSheet!$A:$L,12,0)</f>
        <v>0</v>
      </c>
      <c r="M28" s="13">
        <f>VLOOKUP(A:A,[1]TDSheet!$A:$M,13,0)</f>
        <v>2200</v>
      </c>
      <c r="N28" s="13">
        <f>VLOOKUP(A:A,[1]TDSheet!$A:$N,14,0)</f>
        <v>1000</v>
      </c>
      <c r="O28" s="13">
        <f>VLOOKUP(A:A,[1]TDSheet!$A:$O,15,0)</f>
        <v>1500</v>
      </c>
      <c r="P28" s="13">
        <f>VLOOKUP(A:A,[1]TDSheet!$A:$X,24,0)</f>
        <v>300</v>
      </c>
      <c r="Q28" s="13"/>
      <c r="R28" s="13"/>
      <c r="S28" s="13"/>
      <c r="T28" s="13"/>
      <c r="U28" s="13"/>
      <c r="V28" s="13"/>
      <c r="W28" s="13">
        <f t="shared" si="11"/>
        <v>1159.972</v>
      </c>
      <c r="X28" s="15">
        <v>600</v>
      </c>
      <c r="Y28" s="16">
        <f t="shared" si="12"/>
        <v>7.1601228305510816</v>
      </c>
      <c r="Z28" s="13">
        <f t="shared" si="13"/>
        <v>2.3324200928987939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1254.9259999999999</v>
      </c>
      <c r="AF28" s="13">
        <f>VLOOKUP(A:A,[1]TDSheet!$A:$AF,32,0)</f>
        <v>1059.453</v>
      </c>
      <c r="AG28" s="13">
        <f>VLOOKUP(A:A,[1]TDSheet!$A:$AG,33,0)</f>
        <v>1123.5827999999999</v>
      </c>
      <c r="AH28" s="13">
        <f>VLOOKUP(A:A,[3]TDSheet!$A:$D,4,0)</f>
        <v>712.44</v>
      </c>
      <c r="AI28" s="13" t="str">
        <f>VLOOKUP(A:A,[1]TDSheet!$A:$AI,35,0)</f>
        <v>продмай</v>
      </c>
      <c r="AJ28" s="13">
        <f t="shared" si="14"/>
        <v>600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263.11799999999999</v>
      </c>
      <c r="D29" s="8">
        <v>230.505</v>
      </c>
      <c r="E29" s="8">
        <v>322.06599999999997</v>
      </c>
      <c r="F29" s="8">
        <v>160.05199999999999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318.12200000000001</v>
      </c>
      <c r="K29" s="13">
        <f t="shared" si="10"/>
        <v>3.94399999999996</v>
      </c>
      <c r="L29" s="13">
        <f>VLOOKUP(A:A,[1]TDSheet!$A:$L,12,0)</f>
        <v>0</v>
      </c>
      <c r="M29" s="13">
        <f>VLOOKUP(A:A,[1]TDSheet!$A:$M,13,0)</f>
        <v>0</v>
      </c>
      <c r="N29" s="13">
        <f>VLOOKUP(A:A,[1]TDSheet!$A:$N,14,0)</f>
        <v>150</v>
      </c>
      <c r="O29" s="13">
        <f>VLOOKUP(A:A,[1]TDSheet!$A:$O,15,0)</f>
        <v>0</v>
      </c>
      <c r="P29" s="13">
        <f>VLOOKUP(A:A,[1]TDSheet!$A:$X,24,0)</f>
        <v>120</v>
      </c>
      <c r="Q29" s="13"/>
      <c r="R29" s="13"/>
      <c r="S29" s="13"/>
      <c r="T29" s="13"/>
      <c r="U29" s="13"/>
      <c r="V29" s="13"/>
      <c r="W29" s="13">
        <f t="shared" si="11"/>
        <v>64.413199999999989</v>
      </c>
      <c r="X29" s="15">
        <v>50</v>
      </c>
      <c r="Y29" s="16">
        <f t="shared" si="12"/>
        <v>7.4526960312482551</v>
      </c>
      <c r="Z29" s="13">
        <f t="shared" si="13"/>
        <v>2.4847702023808789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82.449600000000004</v>
      </c>
      <c r="AF29" s="13">
        <f>VLOOKUP(A:A,[1]TDSheet!$A:$AF,32,0)</f>
        <v>67.026199999999989</v>
      </c>
      <c r="AG29" s="13">
        <f>VLOOKUP(A:A,[1]TDSheet!$A:$AG,33,0)</f>
        <v>64.240399999999994</v>
      </c>
      <c r="AH29" s="13">
        <f>VLOOKUP(A:A,[3]TDSheet!$A:$D,4,0)</f>
        <v>56.64</v>
      </c>
      <c r="AI29" s="13">
        <f>VLOOKUP(A:A,[1]TDSheet!$A:$AI,35,0)</f>
        <v>0</v>
      </c>
      <c r="AJ29" s="13">
        <f t="shared" si="14"/>
        <v>50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238.976</v>
      </c>
      <c r="D30" s="8">
        <v>724.91700000000003</v>
      </c>
      <c r="E30" s="8">
        <v>435.58499999999998</v>
      </c>
      <c r="F30" s="18">
        <v>334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424.41899999999998</v>
      </c>
      <c r="K30" s="13">
        <f t="shared" si="10"/>
        <v>11.165999999999997</v>
      </c>
      <c r="L30" s="13">
        <f>VLOOKUP(A:A,[1]TDSheet!$A:$L,12,0)</f>
        <v>110</v>
      </c>
      <c r="M30" s="13">
        <f>VLOOKUP(A:A,[1]TDSheet!$A:$M,13,0)</f>
        <v>0</v>
      </c>
      <c r="N30" s="13">
        <f>VLOOKUP(A:A,[1]TDSheet!$A:$N,14,0)</f>
        <v>250</v>
      </c>
      <c r="O30" s="13">
        <f>VLOOKUP(A:A,[1]TDSheet!$A:$O,15,0)</f>
        <v>0</v>
      </c>
      <c r="P30" s="13">
        <f>VLOOKUP(A:A,[1]TDSheet!$A:$X,24,0)</f>
        <v>0</v>
      </c>
      <c r="Q30" s="13"/>
      <c r="R30" s="13"/>
      <c r="S30" s="13"/>
      <c r="T30" s="13"/>
      <c r="U30" s="13"/>
      <c r="V30" s="13"/>
      <c r="W30" s="13">
        <f t="shared" si="11"/>
        <v>87.11699999999999</v>
      </c>
      <c r="X30" s="15"/>
      <c r="Y30" s="16">
        <f t="shared" si="12"/>
        <v>7.9662981966780313</v>
      </c>
      <c r="Z30" s="13">
        <f t="shared" si="13"/>
        <v>3.8339244923493698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132.88499999999999</v>
      </c>
      <c r="AF30" s="13">
        <f>VLOOKUP(A:A,[1]TDSheet!$A:$AF,32,0)</f>
        <v>95.917600000000007</v>
      </c>
      <c r="AG30" s="13">
        <f>VLOOKUP(A:A,[1]TDSheet!$A:$AG,33,0)</f>
        <v>107.0172</v>
      </c>
      <c r="AH30" s="13">
        <f>VLOOKUP(A:A,[3]TDSheet!$A:$D,4,0)</f>
        <v>74.34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21.95" customHeight="1" outlineLevel="1" x14ac:dyDescent="0.2">
      <c r="A31" s="7" t="s">
        <v>34</v>
      </c>
      <c r="B31" s="7" t="s">
        <v>8</v>
      </c>
      <c r="C31" s="8">
        <v>207.56700000000001</v>
      </c>
      <c r="D31" s="8">
        <v>277.47199999999998</v>
      </c>
      <c r="E31" s="8">
        <v>259.72000000000003</v>
      </c>
      <c r="F31" s="8">
        <v>214.749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266.90100000000001</v>
      </c>
      <c r="K31" s="13">
        <f t="shared" si="10"/>
        <v>-7.1809999999999832</v>
      </c>
      <c r="L31" s="13">
        <f>VLOOKUP(A:A,[1]TDSheet!$A:$L,12,0)</f>
        <v>50</v>
      </c>
      <c r="M31" s="13">
        <f>VLOOKUP(A:A,[1]TDSheet!$A:$M,13,0)</f>
        <v>0</v>
      </c>
      <c r="N31" s="13">
        <f>VLOOKUP(A:A,[1]TDSheet!$A:$N,14,0)</f>
        <v>150</v>
      </c>
      <c r="O31" s="13">
        <f>VLOOKUP(A:A,[1]TDSheet!$A:$O,15,0)</f>
        <v>0</v>
      </c>
      <c r="P31" s="13">
        <f>VLOOKUP(A:A,[1]TDSheet!$A:$X,24,0)</f>
        <v>0</v>
      </c>
      <c r="Q31" s="13"/>
      <c r="R31" s="13"/>
      <c r="S31" s="13"/>
      <c r="T31" s="13"/>
      <c r="U31" s="13"/>
      <c r="V31" s="13"/>
      <c r="W31" s="13">
        <f t="shared" si="11"/>
        <v>51.944000000000003</v>
      </c>
      <c r="X31" s="15"/>
      <c r="Y31" s="16">
        <f t="shared" si="12"/>
        <v>7.9845410442014479</v>
      </c>
      <c r="Z31" s="13">
        <f t="shared" si="13"/>
        <v>4.1342407207762202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56.7</v>
      </c>
      <c r="AF31" s="13">
        <f>VLOOKUP(A:A,[1]TDSheet!$A:$AF,32,0)</f>
        <v>50.97</v>
      </c>
      <c r="AG31" s="13">
        <f>VLOOKUP(A:A,[1]TDSheet!$A:$AG,33,0)</f>
        <v>60.116</v>
      </c>
      <c r="AH31" s="13">
        <f>VLOOKUP(A:A,[3]TDSheet!$A:$D,4,0)</f>
        <v>50.22</v>
      </c>
      <c r="AI31" s="13">
        <f>VLOOKUP(A:A,[1]TDSheet!$A:$AI,35,0)</f>
        <v>0</v>
      </c>
      <c r="AJ31" s="13">
        <f t="shared" si="14"/>
        <v>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7915.92</v>
      </c>
      <c r="D32" s="8">
        <v>8677.1820000000007</v>
      </c>
      <c r="E32" s="8">
        <v>9665.56</v>
      </c>
      <c r="F32" s="8">
        <v>4143.7839999999997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9785.8539999999994</v>
      </c>
      <c r="K32" s="13">
        <f t="shared" si="10"/>
        <v>-120.29399999999987</v>
      </c>
      <c r="L32" s="13">
        <f>VLOOKUP(A:A,[1]TDSheet!$A:$L,12,0)</f>
        <v>0</v>
      </c>
      <c r="M32" s="13">
        <f>VLOOKUP(A:A,[1]TDSheet!$A:$M,13,0)</f>
        <v>3800</v>
      </c>
      <c r="N32" s="13">
        <f>VLOOKUP(A:A,[1]TDSheet!$A:$N,14,0)</f>
        <v>1000</v>
      </c>
      <c r="O32" s="13">
        <f>VLOOKUP(A:A,[1]TDSheet!$A:$O,15,0)</f>
        <v>5100</v>
      </c>
      <c r="P32" s="13">
        <f>VLOOKUP(A:A,[1]TDSheet!$A:$X,24,0)</f>
        <v>0</v>
      </c>
      <c r="Q32" s="13"/>
      <c r="R32" s="13"/>
      <c r="S32" s="13"/>
      <c r="T32" s="13"/>
      <c r="U32" s="13"/>
      <c r="V32" s="13"/>
      <c r="W32" s="13">
        <f t="shared" si="11"/>
        <v>1933.1119999999999</v>
      </c>
      <c r="X32" s="15">
        <v>400</v>
      </c>
      <c r="Y32" s="16">
        <f t="shared" si="12"/>
        <v>7.4717781483949199</v>
      </c>
      <c r="Z32" s="13">
        <f t="shared" si="13"/>
        <v>2.1435819548996644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1880.7418000000002</v>
      </c>
      <c r="AF32" s="13">
        <f>VLOOKUP(A:A,[1]TDSheet!$A:$AF,32,0)</f>
        <v>1926.922</v>
      </c>
      <c r="AG32" s="13">
        <f>VLOOKUP(A:A,[1]TDSheet!$A:$AG,33,0)</f>
        <v>1866.6919999999998</v>
      </c>
      <c r="AH32" s="13">
        <f>VLOOKUP(A:A,[3]TDSheet!$A:$D,4,0)</f>
        <v>1273.8</v>
      </c>
      <c r="AI32" s="13" t="str">
        <f>VLOOKUP(A:A,[1]TDSheet!$A:$AI,35,0)</f>
        <v>май яб</v>
      </c>
      <c r="AJ32" s="13">
        <f t="shared" si="14"/>
        <v>400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373.54899999999998</v>
      </c>
      <c r="D33" s="8">
        <v>836.68100000000004</v>
      </c>
      <c r="E33" s="8">
        <v>527.84699999999998</v>
      </c>
      <c r="F33" s="8">
        <v>277.44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505.43099999999998</v>
      </c>
      <c r="K33" s="13">
        <f t="shared" si="10"/>
        <v>22.415999999999997</v>
      </c>
      <c r="L33" s="13">
        <f>VLOOKUP(A:A,[1]TDSheet!$A:$L,12,0)</f>
        <v>100</v>
      </c>
      <c r="M33" s="13">
        <f>VLOOKUP(A:A,[1]TDSheet!$A:$M,13,0)</f>
        <v>0</v>
      </c>
      <c r="N33" s="13">
        <f>VLOOKUP(A:A,[1]TDSheet!$A:$N,14,0)</f>
        <v>220</v>
      </c>
      <c r="O33" s="13">
        <f>VLOOKUP(A:A,[1]TDSheet!$A:$O,15,0)</f>
        <v>0</v>
      </c>
      <c r="P33" s="13">
        <f>VLOOKUP(A:A,[1]TDSheet!$A:$X,24,0)</f>
        <v>60</v>
      </c>
      <c r="Q33" s="13"/>
      <c r="R33" s="13"/>
      <c r="S33" s="13"/>
      <c r="T33" s="13"/>
      <c r="U33" s="13"/>
      <c r="V33" s="13"/>
      <c r="W33" s="13">
        <f t="shared" si="11"/>
        <v>105.5694</v>
      </c>
      <c r="X33" s="15">
        <v>100</v>
      </c>
      <c r="Y33" s="16">
        <f t="shared" si="12"/>
        <v>7.1748063359268883</v>
      </c>
      <c r="Z33" s="13">
        <f t="shared" si="13"/>
        <v>2.6280342599275928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126.1926</v>
      </c>
      <c r="AF33" s="13">
        <f>VLOOKUP(A:A,[1]TDSheet!$A:$AF,32,0)</f>
        <v>110.65540000000001</v>
      </c>
      <c r="AG33" s="13">
        <f>VLOOKUP(A:A,[1]TDSheet!$A:$AG,33,0)</f>
        <v>113.02680000000001</v>
      </c>
      <c r="AH33" s="13">
        <f>VLOOKUP(A:A,[3]TDSheet!$A:$D,4,0)</f>
        <v>91.805999999999997</v>
      </c>
      <c r="AI33" s="13">
        <f>VLOOKUP(A:A,[1]TDSheet!$A:$AI,35,0)</f>
        <v>0</v>
      </c>
      <c r="AJ33" s="13">
        <f t="shared" si="14"/>
        <v>100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1782.09</v>
      </c>
      <c r="D34" s="8">
        <v>3720.11</v>
      </c>
      <c r="E34" s="8">
        <v>3088.6880000000001</v>
      </c>
      <c r="F34" s="8">
        <v>1575.8869999999999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3107.0239999999999</v>
      </c>
      <c r="K34" s="13">
        <f t="shared" si="10"/>
        <v>-18.335999999999785</v>
      </c>
      <c r="L34" s="13">
        <f>VLOOKUP(A:A,[1]TDSheet!$A:$L,12,0)</f>
        <v>0</v>
      </c>
      <c r="M34" s="13">
        <f>VLOOKUP(A:A,[1]TDSheet!$A:$M,13,0)</f>
        <v>1200</v>
      </c>
      <c r="N34" s="13">
        <f>VLOOKUP(A:A,[1]TDSheet!$A:$N,14,0)</f>
        <v>400</v>
      </c>
      <c r="O34" s="13">
        <f>VLOOKUP(A:A,[1]TDSheet!$A:$O,15,0)</f>
        <v>1000</v>
      </c>
      <c r="P34" s="13">
        <f>VLOOKUP(A:A,[1]TDSheet!$A:$X,24,0)</f>
        <v>0</v>
      </c>
      <c r="Q34" s="13"/>
      <c r="R34" s="13"/>
      <c r="S34" s="13"/>
      <c r="T34" s="13"/>
      <c r="U34" s="13"/>
      <c r="V34" s="13"/>
      <c r="W34" s="13">
        <f t="shared" si="11"/>
        <v>617.73760000000004</v>
      </c>
      <c r="X34" s="15">
        <v>500</v>
      </c>
      <c r="Y34" s="16">
        <f t="shared" si="12"/>
        <v>7.5693741161295662</v>
      </c>
      <c r="Z34" s="13">
        <f t="shared" si="13"/>
        <v>2.551062133825106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1053.3120000000001</v>
      </c>
      <c r="AF34" s="13">
        <f>VLOOKUP(A:A,[1]TDSheet!$A:$AF,32,0)</f>
        <v>704.63599999999997</v>
      </c>
      <c r="AG34" s="13">
        <f>VLOOKUP(A:A,[1]TDSheet!$A:$AG,33,0)</f>
        <v>611.63599999999997</v>
      </c>
      <c r="AH34" s="13">
        <f>VLOOKUP(A:A,[3]TDSheet!$A:$D,4,0)</f>
        <v>527.1</v>
      </c>
      <c r="AI34" s="13" t="str">
        <f>VLOOKUP(A:A,[1]TDSheet!$A:$AI,35,0)</f>
        <v>оконч</v>
      </c>
      <c r="AJ34" s="13">
        <f t="shared" si="14"/>
        <v>500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1867.5350000000001</v>
      </c>
      <c r="D35" s="8">
        <v>3984.07</v>
      </c>
      <c r="E35" s="8">
        <v>3613.2759999999998</v>
      </c>
      <c r="F35" s="8">
        <v>1414.644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3603.538</v>
      </c>
      <c r="K35" s="13">
        <f t="shared" si="10"/>
        <v>9.737999999999829</v>
      </c>
      <c r="L35" s="13">
        <f>VLOOKUP(A:A,[1]TDSheet!$A:$L,12,0)</f>
        <v>0</v>
      </c>
      <c r="M35" s="13">
        <f>VLOOKUP(A:A,[1]TDSheet!$A:$M,13,0)</f>
        <v>1400</v>
      </c>
      <c r="N35" s="13">
        <f>VLOOKUP(A:A,[1]TDSheet!$A:$N,14,0)</f>
        <v>600</v>
      </c>
      <c r="O35" s="13">
        <f>VLOOKUP(A:A,[1]TDSheet!$A:$O,15,0)</f>
        <v>1000</v>
      </c>
      <c r="P35" s="13">
        <f>VLOOKUP(A:A,[1]TDSheet!$A:$X,24,0)</f>
        <v>700</v>
      </c>
      <c r="Q35" s="13"/>
      <c r="R35" s="13"/>
      <c r="S35" s="13"/>
      <c r="T35" s="13"/>
      <c r="U35" s="13"/>
      <c r="V35" s="13"/>
      <c r="W35" s="13">
        <f t="shared" si="11"/>
        <v>722.65519999999992</v>
      </c>
      <c r="X35" s="15">
        <v>300</v>
      </c>
      <c r="Y35" s="16">
        <f t="shared" si="12"/>
        <v>7.4927074488635812</v>
      </c>
      <c r="Z35" s="13">
        <f t="shared" si="13"/>
        <v>1.9575642713150063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962.65179999999998</v>
      </c>
      <c r="AF35" s="13">
        <f>VLOOKUP(A:A,[1]TDSheet!$A:$AF,32,0)</f>
        <v>680.72799999999995</v>
      </c>
      <c r="AG35" s="13">
        <f>VLOOKUP(A:A,[1]TDSheet!$A:$AG,33,0)</f>
        <v>686.88400000000001</v>
      </c>
      <c r="AH35" s="13">
        <f>VLOOKUP(A:A,[3]TDSheet!$A:$D,4,0)</f>
        <v>519.97</v>
      </c>
      <c r="AI35" s="13" t="str">
        <f>VLOOKUP(A:A,[1]TDSheet!$A:$AI,35,0)</f>
        <v>оконч</v>
      </c>
      <c r="AJ35" s="13">
        <f t="shared" si="14"/>
        <v>300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169.66900000000001</v>
      </c>
      <c r="D36" s="8">
        <v>257.01600000000002</v>
      </c>
      <c r="E36" s="8">
        <v>283.35700000000003</v>
      </c>
      <c r="F36" s="8">
        <v>135.37799999999999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273.79300000000001</v>
      </c>
      <c r="K36" s="13">
        <f t="shared" si="10"/>
        <v>9.5640000000000214</v>
      </c>
      <c r="L36" s="13">
        <f>VLOOKUP(A:A,[1]TDSheet!$A:$L,12,0)</f>
        <v>40</v>
      </c>
      <c r="M36" s="13">
        <f>VLOOKUP(A:A,[1]TDSheet!$A:$M,13,0)</f>
        <v>0</v>
      </c>
      <c r="N36" s="13">
        <f>VLOOKUP(A:A,[1]TDSheet!$A:$N,14,0)</f>
        <v>100</v>
      </c>
      <c r="O36" s="13">
        <f>VLOOKUP(A:A,[1]TDSheet!$A:$O,15,0)</f>
        <v>0</v>
      </c>
      <c r="P36" s="13">
        <f>VLOOKUP(A:A,[1]TDSheet!$A:$X,24,0)</f>
        <v>70</v>
      </c>
      <c r="Q36" s="13"/>
      <c r="R36" s="13"/>
      <c r="S36" s="13"/>
      <c r="T36" s="13"/>
      <c r="U36" s="13"/>
      <c r="V36" s="13"/>
      <c r="W36" s="13">
        <f t="shared" si="11"/>
        <v>56.671400000000006</v>
      </c>
      <c r="X36" s="15">
        <v>60</v>
      </c>
      <c r="Y36" s="16">
        <f t="shared" si="12"/>
        <v>7.1531319148635815</v>
      </c>
      <c r="Z36" s="13">
        <f t="shared" si="13"/>
        <v>2.3888239923488741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62.717399999999998</v>
      </c>
      <c r="AF36" s="13">
        <f>VLOOKUP(A:A,[1]TDSheet!$A:$AF,32,0)</f>
        <v>55.341600000000007</v>
      </c>
      <c r="AG36" s="13">
        <f>VLOOKUP(A:A,[1]TDSheet!$A:$AG,33,0)</f>
        <v>57.908200000000001</v>
      </c>
      <c r="AH36" s="13">
        <f>VLOOKUP(A:A,[3]TDSheet!$A:$D,4,0)</f>
        <v>50.331000000000003</v>
      </c>
      <c r="AI36" s="13">
        <f>VLOOKUP(A:A,[1]TDSheet!$A:$AI,35,0)</f>
        <v>0</v>
      </c>
      <c r="AJ36" s="13">
        <f t="shared" si="14"/>
        <v>60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162.63</v>
      </c>
      <c r="D37" s="8">
        <v>278.59199999999998</v>
      </c>
      <c r="E37" s="8">
        <v>272.00200000000001</v>
      </c>
      <c r="F37" s="8">
        <v>161.26499999999999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260.72500000000002</v>
      </c>
      <c r="K37" s="13">
        <f t="shared" si="10"/>
        <v>11.276999999999987</v>
      </c>
      <c r="L37" s="13">
        <f>VLOOKUP(A:A,[1]TDSheet!$A:$L,12,0)</f>
        <v>40</v>
      </c>
      <c r="M37" s="13">
        <f>VLOOKUP(A:A,[1]TDSheet!$A:$M,13,0)</f>
        <v>0</v>
      </c>
      <c r="N37" s="13">
        <f>VLOOKUP(A:A,[1]TDSheet!$A:$N,14,0)</f>
        <v>100</v>
      </c>
      <c r="O37" s="13">
        <f>VLOOKUP(A:A,[1]TDSheet!$A:$O,15,0)</f>
        <v>0</v>
      </c>
      <c r="P37" s="13">
        <f>VLOOKUP(A:A,[1]TDSheet!$A:$X,24,0)</f>
        <v>30</v>
      </c>
      <c r="Q37" s="13"/>
      <c r="R37" s="13"/>
      <c r="S37" s="13"/>
      <c r="T37" s="13"/>
      <c r="U37" s="13"/>
      <c r="V37" s="13"/>
      <c r="W37" s="13">
        <f t="shared" si="11"/>
        <v>54.400400000000005</v>
      </c>
      <c r="X37" s="15">
        <v>60</v>
      </c>
      <c r="Y37" s="16">
        <f t="shared" si="12"/>
        <v>7.1923184388350077</v>
      </c>
      <c r="Z37" s="13">
        <f t="shared" si="13"/>
        <v>2.9644083499386027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62.654399999999995</v>
      </c>
      <c r="AF37" s="13">
        <f>VLOOKUP(A:A,[1]TDSheet!$A:$AF,32,0)</f>
        <v>51.922000000000004</v>
      </c>
      <c r="AG37" s="13">
        <f>VLOOKUP(A:A,[1]TDSheet!$A:$AG,33,0)</f>
        <v>57.361599999999996</v>
      </c>
      <c r="AH37" s="13">
        <f>VLOOKUP(A:A,[3]TDSheet!$A:$D,4,0)</f>
        <v>40.71</v>
      </c>
      <c r="AI37" s="13">
        <f>VLOOKUP(A:A,[1]TDSheet!$A:$AI,35,0)</f>
        <v>0</v>
      </c>
      <c r="AJ37" s="13">
        <f t="shared" si="14"/>
        <v>60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48.372</v>
      </c>
      <c r="D38" s="8">
        <v>32.979999999999997</v>
      </c>
      <c r="E38" s="8">
        <v>21.565000000000001</v>
      </c>
      <c r="F38" s="8">
        <v>58.6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21.277999999999999</v>
      </c>
      <c r="K38" s="13">
        <f t="shared" si="10"/>
        <v>0.28700000000000259</v>
      </c>
      <c r="L38" s="13">
        <f>VLOOKUP(A:A,[1]TDSheet!$A:$L,12,0)</f>
        <v>0</v>
      </c>
      <c r="M38" s="13">
        <f>VLOOKUP(A:A,[1]TDSheet!$A:$M,13,0)</f>
        <v>0</v>
      </c>
      <c r="N38" s="13">
        <f>VLOOKUP(A:A,[1]TDSheet!$A:$N,14,0)</f>
        <v>30</v>
      </c>
      <c r="O38" s="13">
        <f>VLOOKUP(A:A,[1]TDSheet!$A:$O,15,0)</f>
        <v>0</v>
      </c>
      <c r="P38" s="13">
        <f>VLOOKUP(A:A,[1]TDSheet!$A:$X,24,0)</f>
        <v>0</v>
      </c>
      <c r="Q38" s="13"/>
      <c r="R38" s="13"/>
      <c r="S38" s="13"/>
      <c r="T38" s="13"/>
      <c r="U38" s="13"/>
      <c r="V38" s="13"/>
      <c r="W38" s="13">
        <f t="shared" si="11"/>
        <v>4.3130000000000006</v>
      </c>
      <c r="X38" s="15"/>
      <c r="Y38" s="16">
        <f t="shared" si="12"/>
        <v>20.54254579179225</v>
      </c>
      <c r="Z38" s="13">
        <f t="shared" si="13"/>
        <v>13.586830512404358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8.6989999999999998</v>
      </c>
      <c r="AF38" s="13">
        <f>VLOOKUP(A:A,[1]TDSheet!$A:$AF,32,0)</f>
        <v>6.2249999999999996</v>
      </c>
      <c r="AG38" s="13">
        <f>VLOOKUP(A:A,[1]TDSheet!$A:$AG,33,0)</f>
        <v>5.6104000000000003</v>
      </c>
      <c r="AH38" s="13">
        <f>VLOOKUP(A:A,[3]TDSheet!$A:$D,4,0)</f>
        <v>1.905</v>
      </c>
      <c r="AI38" s="13" t="e">
        <f>VLOOKUP(A:A,[1]TDSheet!$A:$AI,35,0)</f>
        <v>#N/A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532.92100000000005</v>
      </c>
      <c r="D39" s="8">
        <v>321.49099999999999</v>
      </c>
      <c r="E39" s="8">
        <v>494.72199999999998</v>
      </c>
      <c r="F39" s="8">
        <v>346.447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476.22500000000002</v>
      </c>
      <c r="K39" s="13">
        <f t="shared" si="10"/>
        <v>18.496999999999957</v>
      </c>
      <c r="L39" s="13">
        <f>VLOOKUP(A:A,[1]TDSheet!$A:$L,12,0)</f>
        <v>0</v>
      </c>
      <c r="M39" s="13">
        <f>VLOOKUP(A:A,[1]TDSheet!$A:$M,13,0)</f>
        <v>0</v>
      </c>
      <c r="N39" s="13">
        <f>VLOOKUP(A:A,[1]TDSheet!$A:$N,14,0)</f>
        <v>150</v>
      </c>
      <c r="O39" s="13">
        <f>VLOOKUP(A:A,[1]TDSheet!$A:$O,15,0)</f>
        <v>0</v>
      </c>
      <c r="P39" s="13">
        <f>VLOOKUP(A:A,[1]TDSheet!$A:$X,24,0)</f>
        <v>100</v>
      </c>
      <c r="Q39" s="13"/>
      <c r="R39" s="13"/>
      <c r="S39" s="13"/>
      <c r="T39" s="13"/>
      <c r="U39" s="13"/>
      <c r="V39" s="13"/>
      <c r="W39" s="13">
        <f t="shared" si="11"/>
        <v>98.944400000000002</v>
      </c>
      <c r="X39" s="15">
        <v>100</v>
      </c>
      <c r="Y39" s="16">
        <f t="shared" si="12"/>
        <v>7.0387712695210647</v>
      </c>
      <c r="Z39" s="13">
        <f t="shared" si="13"/>
        <v>3.5014311067629902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127.7012</v>
      </c>
      <c r="AF39" s="13">
        <f>VLOOKUP(A:A,[1]TDSheet!$A:$AF,32,0)</f>
        <v>125.5874</v>
      </c>
      <c r="AG39" s="13">
        <f>VLOOKUP(A:A,[1]TDSheet!$A:$AG,33,0)</f>
        <v>100.3712</v>
      </c>
      <c r="AH39" s="13">
        <f>VLOOKUP(A:A,[3]TDSheet!$A:$D,4,0)</f>
        <v>89.963999999999999</v>
      </c>
      <c r="AI39" s="13">
        <f>VLOOKUP(A:A,[1]TDSheet!$A:$AI,35,0)</f>
        <v>0</v>
      </c>
      <c r="AJ39" s="13">
        <f t="shared" si="14"/>
        <v>100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48.994999999999997</v>
      </c>
      <c r="D40" s="8">
        <v>212.98500000000001</v>
      </c>
      <c r="E40" s="8">
        <v>158.01</v>
      </c>
      <c r="F40" s="8">
        <v>93.915999999999997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179.96299999999999</v>
      </c>
      <c r="K40" s="13">
        <f t="shared" si="10"/>
        <v>-21.953000000000003</v>
      </c>
      <c r="L40" s="13">
        <f>VLOOKUP(A:A,[1]TDSheet!$A:$L,12,0)</f>
        <v>30</v>
      </c>
      <c r="M40" s="13">
        <f>VLOOKUP(A:A,[1]TDSheet!$A:$M,13,0)</f>
        <v>0</v>
      </c>
      <c r="N40" s="13">
        <f>VLOOKUP(A:A,[1]TDSheet!$A:$N,14,0)</f>
        <v>40</v>
      </c>
      <c r="O40" s="13">
        <f>VLOOKUP(A:A,[1]TDSheet!$A:$O,15,0)</f>
        <v>0</v>
      </c>
      <c r="P40" s="13">
        <f>VLOOKUP(A:A,[1]TDSheet!$A:$X,24,0)</f>
        <v>30</v>
      </c>
      <c r="Q40" s="13"/>
      <c r="R40" s="13"/>
      <c r="S40" s="13"/>
      <c r="T40" s="13"/>
      <c r="U40" s="13"/>
      <c r="V40" s="13"/>
      <c r="W40" s="13">
        <f t="shared" si="11"/>
        <v>31.601999999999997</v>
      </c>
      <c r="X40" s="15">
        <v>30</v>
      </c>
      <c r="Y40" s="16">
        <f t="shared" si="12"/>
        <v>7.08550091766344</v>
      </c>
      <c r="Z40" s="13">
        <f t="shared" si="13"/>
        <v>2.9718372254920578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26.316000000000003</v>
      </c>
      <c r="AF40" s="13">
        <f>VLOOKUP(A:A,[1]TDSheet!$A:$AF,32,0)</f>
        <v>26.512999999999998</v>
      </c>
      <c r="AG40" s="13">
        <f>VLOOKUP(A:A,[1]TDSheet!$A:$AG,33,0)</f>
        <v>31.584399999999999</v>
      </c>
      <c r="AH40" s="13">
        <f>VLOOKUP(A:A,[3]TDSheet!$A:$D,4,0)</f>
        <v>40.432000000000002</v>
      </c>
      <c r="AI40" s="13">
        <f>VLOOKUP(A:A,[1]TDSheet!$A:$AI,35,0)</f>
        <v>0</v>
      </c>
      <c r="AJ40" s="13">
        <f t="shared" si="14"/>
        <v>30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56.369</v>
      </c>
      <c r="D41" s="8">
        <v>146.113</v>
      </c>
      <c r="E41" s="8">
        <v>80.239999999999995</v>
      </c>
      <c r="F41" s="8">
        <v>120.88200000000001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188.06299999999999</v>
      </c>
      <c r="K41" s="13">
        <f t="shared" si="10"/>
        <v>-107.82299999999999</v>
      </c>
      <c r="L41" s="13">
        <f>VLOOKUP(A:A,[1]TDSheet!$A:$L,12,0)</f>
        <v>20</v>
      </c>
      <c r="M41" s="13">
        <f>VLOOKUP(A:A,[1]TDSheet!$A:$M,13,0)</f>
        <v>0</v>
      </c>
      <c r="N41" s="13">
        <f>VLOOKUP(A:A,[1]TDSheet!$A:$N,14,0)</f>
        <v>20</v>
      </c>
      <c r="O41" s="13">
        <f>VLOOKUP(A:A,[1]TDSheet!$A:$O,15,0)</f>
        <v>0</v>
      </c>
      <c r="P41" s="13">
        <f>VLOOKUP(A:A,[1]TDSheet!$A:$X,24,0)</f>
        <v>30</v>
      </c>
      <c r="Q41" s="13"/>
      <c r="R41" s="13"/>
      <c r="S41" s="13"/>
      <c r="T41" s="13"/>
      <c r="U41" s="13"/>
      <c r="V41" s="13"/>
      <c r="W41" s="13">
        <f t="shared" si="11"/>
        <v>16.047999999999998</v>
      </c>
      <c r="X41" s="15">
        <v>30</v>
      </c>
      <c r="Y41" s="16">
        <f t="shared" si="12"/>
        <v>13.763833499501498</v>
      </c>
      <c r="Z41" s="13">
        <f t="shared" si="13"/>
        <v>7.5325274177467607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36.54</v>
      </c>
      <c r="AF41" s="13">
        <f>VLOOKUP(A:A,[1]TDSheet!$A:$AF,32,0)</f>
        <v>21.036000000000001</v>
      </c>
      <c r="AG41" s="13">
        <f>VLOOKUP(A:A,[1]TDSheet!$A:$AG,33,0)</f>
        <v>25.5442</v>
      </c>
      <c r="AH41" s="13">
        <f>VLOOKUP(A:A,[3]TDSheet!$A:$D,4,0)</f>
        <v>38.08</v>
      </c>
      <c r="AI41" s="13">
        <f>VLOOKUP(A:A,[1]TDSheet!$A:$AI,35,0)</f>
        <v>0</v>
      </c>
      <c r="AJ41" s="13">
        <f t="shared" si="14"/>
        <v>30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385.08499999999998</v>
      </c>
      <c r="D42" s="8">
        <v>1741.9680000000001</v>
      </c>
      <c r="E42" s="8">
        <v>1302.741</v>
      </c>
      <c r="F42" s="8">
        <v>608.28700000000003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1287.047</v>
      </c>
      <c r="K42" s="13">
        <f t="shared" si="10"/>
        <v>15.69399999999996</v>
      </c>
      <c r="L42" s="13">
        <f>VLOOKUP(A:A,[1]TDSheet!$A:$L,12,0)</f>
        <v>300</v>
      </c>
      <c r="M42" s="13">
        <f>VLOOKUP(A:A,[1]TDSheet!$A:$M,13,0)</f>
        <v>0</v>
      </c>
      <c r="N42" s="13">
        <f>VLOOKUP(A:A,[1]TDSheet!$A:$N,14,0)</f>
        <v>400</v>
      </c>
      <c r="O42" s="13">
        <f>VLOOKUP(A:A,[1]TDSheet!$A:$O,15,0)</f>
        <v>0</v>
      </c>
      <c r="P42" s="13">
        <f>VLOOKUP(A:A,[1]TDSheet!$A:$X,24,0)</f>
        <v>200</v>
      </c>
      <c r="Q42" s="13"/>
      <c r="R42" s="13"/>
      <c r="S42" s="13"/>
      <c r="T42" s="13"/>
      <c r="U42" s="13"/>
      <c r="V42" s="13"/>
      <c r="W42" s="13">
        <f t="shared" si="11"/>
        <v>260.54820000000001</v>
      </c>
      <c r="X42" s="15">
        <v>320</v>
      </c>
      <c r="Y42" s="16">
        <f t="shared" si="12"/>
        <v>7.0170778381888645</v>
      </c>
      <c r="Z42" s="13">
        <f t="shared" si="13"/>
        <v>2.3346428798970784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270.64839999999998</v>
      </c>
      <c r="AF42" s="13">
        <f>VLOOKUP(A:A,[1]TDSheet!$A:$AF,32,0)</f>
        <v>217.83939999999998</v>
      </c>
      <c r="AG42" s="13">
        <f>VLOOKUP(A:A,[1]TDSheet!$A:$AG,33,0)</f>
        <v>267.63459999999998</v>
      </c>
      <c r="AH42" s="13">
        <f>VLOOKUP(A:A,[3]TDSheet!$A:$D,4,0)</f>
        <v>199.261</v>
      </c>
      <c r="AI42" s="13">
        <f>VLOOKUP(A:A,[1]TDSheet!$A:$AI,35,0)</f>
        <v>0</v>
      </c>
      <c r="AJ42" s="13">
        <f t="shared" si="14"/>
        <v>320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8</v>
      </c>
      <c r="C43" s="8">
        <v>30.475000000000001</v>
      </c>
      <c r="D43" s="8">
        <v>163.267</v>
      </c>
      <c r="E43" s="8">
        <v>108.05500000000001</v>
      </c>
      <c r="F43" s="8">
        <v>84.338999999999999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117.55500000000001</v>
      </c>
      <c r="K43" s="13">
        <f t="shared" si="10"/>
        <v>-9.5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VLOOKUP(A:A,[1]TDSheet!$A:$N,14,0)</f>
        <v>50</v>
      </c>
      <c r="O43" s="13">
        <f>VLOOKUP(A:A,[1]TDSheet!$A:$O,15,0)</f>
        <v>0</v>
      </c>
      <c r="P43" s="13">
        <f>VLOOKUP(A:A,[1]TDSheet!$A:$X,24,0)</f>
        <v>0</v>
      </c>
      <c r="Q43" s="13"/>
      <c r="R43" s="13"/>
      <c r="S43" s="13"/>
      <c r="T43" s="13"/>
      <c r="U43" s="13"/>
      <c r="V43" s="13"/>
      <c r="W43" s="13">
        <f t="shared" si="11"/>
        <v>21.611000000000001</v>
      </c>
      <c r="X43" s="15">
        <v>30</v>
      </c>
      <c r="Y43" s="16">
        <f t="shared" si="12"/>
        <v>7.6044144185831284</v>
      </c>
      <c r="Z43" s="13">
        <f t="shared" si="13"/>
        <v>3.9025959002359909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21.172000000000001</v>
      </c>
      <c r="AF43" s="13">
        <f>VLOOKUP(A:A,[1]TDSheet!$A:$AF,32,0)</f>
        <v>9.9212000000000007</v>
      </c>
      <c r="AG43" s="13">
        <f>VLOOKUP(A:A,[1]TDSheet!$A:$AG,33,0)</f>
        <v>25.163399999999999</v>
      </c>
      <c r="AH43" s="13">
        <f>VLOOKUP(A:A,[3]TDSheet!$A:$D,4,0)</f>
        <v>62.093000000000004</v>
      </c>
      <c r="AI43" s="13" t="str">
        <f>VLOOKUP(A:A,[1]TDSheet!$A:$AI,35,0)</f>
        <v xml:space="preserve">увел </v>
      </c>
      <c r="AJ43" s="13">
        <f t="shared" si="14"/>
        <v>30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31.341999999999999</v>
      </c>
      <c r="D44" s="8">
        <v>263.05</v>
      </c>
      <c r="E44" s="8">
        <v>182.73500000000001</v>
      </c>
      <c r="F44" s="8">
        <v>48.106999999999999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185.61</v>
      </c>
      <c r="K44" s="13">
        <f t="shared" si="10"/>
        <v>-2.875</v>
      </c>
      <c r="L44" s="13">
        <f>VLOOKUP(A:A,[1]TDSheet!$A:$L,12,0)</f>
        <v>30</v>
      </c>
      <c r="M44" s="13">
        <f>VLOOKUP(A:A,[1]TDSheet!$A:$M,13,0)</f>
        <v>0</v>
      </c>
      <c r="N44" s="13">
        <f>VLOOKUP(A:A,[1]TDSheet!$A:$N,14,0)</f>
        <v>50</v>
      </c>
      <c r="O44" s="13">
        <f>VLOOKUP(A:A,[1]TDSheet!$A:$O,15,0)</f>
        <v>0</v>
      </c>
      <c r="P44" s="13">
        <f>VLOOKUP(A:A,[1]TDSheet!$A:$X,24,0)</f>
        <v>40</v>
      </c>
      <c r="Q44" s="13"/>
      <c r="R44" s="13"/>
      <c r="S44" s="13"/>
      <c r="T44" s="13"/>
      <c r="U44" s="13"/>
      <c r="V44" s="13"/>
      <c r="W44" s="13">
        <f t="shared" si="11"/>
        <v>36.547000000000004</v>
      </c>
      <c r="X44" s="15">
        <v>100</v>
      </c>
      <c r="Y44" s="16">
        <f t="shared" si="12"/>
        <v>7.3359509672476522</v>
      </c>
      <c r="Z44" s="13">
        <f t="shared" si="13"/>
        <v>1.3163050318767613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24.622800000000002</v>
      </c>
      <c r="AF44" s="13">
        <f>VLOOKUP(A:A,[1]TDSheet!$A:$AF,32,0)</f>
        <v>20.897200000000002</v>
      </c>
      <c r="AG44" s="13">
        <f>VLOOKUP(A:A,[1]TDSheet!$A:$AG,33,0)</f>
        <v>31.785599999999999</v>
      </c>
      <c r="AH44" s="13">
        <f>VLOOKUP(A:A,[3]TDSheet!$A:$D,4,0)</f>
        <v>52.89</v>
      </c>
      <c r="AI44" s="13">
        <f>VLOOKUP(A:A,[1]TDSheet!$A:$AI,35,0)</f>
        <v>0</v>
      </c>
      <c r="AJ44" s="13">
        <f t="shared" si="14"/>
        <v>100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79.370999999999995</v>
      </c>
      <c r="D45" s="8">
        <v>436.572</v>
      </c>
      <c r="E45" s="8">
        <v>129.12</v>
      </c>
      <c r="F45" s="8">
        <v>108.05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147.71</v>
      </c>
      <c r="K45" s="13">
        <f t="shared" si="10"/>
        <v>-18.590000000000003</v>
      </c>
      <c r="L45" s="13">
        <f>VLOOKUP(A:A,[1]TDSheet!$A:$L,12,0)</f>
        <v>30</v>
      </c>
      <c r="M45" s="13">
        <f>VLOOKUP(A:A,[1]TDSheet!$A:$M,13,0)</f>
        <v>0</v>
      </c>
      <c r="N45" s="13">
        <f>VLOOKUP(A:A,[1]TDSheet!$A:$N,14,0)</f>
        <v>50</v>
      </c>
      <c r="O45" s="13">
        <f>VLOOKUP(A:A,[1]TDSheet!$A:$O,15,0)</f>
        <v>0</v>
      </c>
      <c r="P45" s="13">
        <f>VLOOKUP(A:A,[1]TDSheet!$A:$X,24,0)</f>
        <v>0</v>
      </c>
      <c r="Q45" s="13"/>
      <c r="R45" s="13"/>
      <c r="S45" s="13"/>
      <c r="T45" s="13"/>
      <c r="U45" s="13"/>
      <c r="V45" s="13"/>
      <c r="W45" s="13">
        <f t="shared" si="11"/>
        <v>25.824000000000002</v>
      </c>
      <c r="X45" s="15"/>
      <c r="Y45" s="16">
        <f t="shared" si="12"/>
        <v>7.281985749690211</v>
      </c>
      <c r="Z45" s="13">
        <f t="shared" si="13"/>
        <v>4.1840923172242874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36.948399999999999</v>
      </c>
      <c r="AF45" s="13">
        <f>VLOOKUP(A:A,[1]TDSheet!$A:$AF,32,0)</f>
        <v>22.527000000000001</v>
      </c>
      <c r="AG45" s="13">
        <f>VLOOKUP(A:A,[1]TDSheet!$A:$AG,33,0)</f>
        <v>29.558800000000002</v>
      </c>
      <c r="AH45" s="13">
        <f>VLOOKUP(A:A,[3]TDSheet!$A:$D,4,0)</f>
        <v>26.9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129.20400000000001</v>
      </c>
      <c r="D46" s="8">
        <v>428.34100000000001</v>
      </c>
      <c r="E46" s="8">
        <v>242.92400000000001</v>
      </c>
      <c r="F46" s="8">
        <v>259.20999999999998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244.952</v>
      </c>
      <c r="K46" s="13">
        <f t="shared" si="10"/>
        <v>-2.0279999999999916</v>
      </c>
      <c r="L46" s="13">
        <f>VLOOKUP(A:A,[1]TDSheet!$A:$L,12,0)</f>
        <v>0</v>
      </c>
      <c r="M46" s="13">
        <f>VLOOKUP(A:A,[1]TDSheet!$A:$M,13,0)</f>
        <v>0</v>
      </c>
      <c r="N46" s="13">
        <f>VLOOKUP(A:A,[1]TDSheet!$A:$N,14,0)</f>
        <v>60</v>
      </c>
      <c r="O46" s="13">
        <f>VLOOKUP(A:A,[1]TDSheet!$A:$O,15,0)</f>
        <v>0</v>
      </c>
      <c r="P46" s="13">
        <f>VLOOKUP(A:A,[1]TDSheet!$A:$X,24,0)</f>
        <v>40</v>
      </c>
      <c r="Q46" s="13"/>
      <c r="R46" s="13"/>
      <c r="S46" s="13"/>
      <c r="T46" s="13"/>
      <c r="U46" s="13"/>
      <c r="V46" s="13"/>
      <c r="W46" s="13">
        <f t="shared" si="11"/>
        <v>48.584800000000001</v>
      </c>
      <c r="X46" s="15"/>
      <c r="Y46" s="16">
        <f t="shared" si="12"/>
        <v>7.3934646226803435</v>
      </c>
      <c r="Z46" s="13">
        <f t="shared" si="13"/>
        <v>5.3352077192866902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74.653999999999996</v>
      </c>
      <c r="AF46" s="13">
        <f>VLOOKUP(A:A,[1]TDSheet!$A:$AF,32,0)</f>
        <v>52.624800000000008</v>
      </c>
      <c r="AG46" s="13">
        <f>VLOOKUP(A:A,[1]TDSheet!$A:$AG,33,0)</f>
        <v>59.201999999999998</v>
      </c>
      <c r="AH46" s="13">
        <f>VLOOKUP(A:A,[3]TDSheet!$A:$D,4,0)</f>
        <v>37.895000000000003</v>
      </c>
      <c r="AI46" s="13">
        <f>VLOOKUP(A:A,[1]TDSheet!$A:$AI,35,0)</f>
        <v>0</v>
      </c>
      <c r="AJ46" s="13">
        <f t="shared" si="14"/>
        <v>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44.856000000000002</v>
      </c>
      <c r="D47" s="8">
        <v>547.87300000000005</v>
      </c>
      <c r="E47" s="8">
        <v>211.80500000000001</v>
      </c>
      <c r="F47" s="8">
        <v>323.00099999999998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237.655</v>
      </c>
      <c r="K47" s="13">
        <f t="shared" si="10"/>
        <v>-25.849999999999994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VLOOKUP(A:A,[1]TDSheet!$A:$N,14,0)</f>
        <v>50</v>
      </c>
      <c r="O47" s="13">
        <f>VLOOKUP(A:A,[1]TDSheet!$A:$O,15,0)</f>
        <v>0</v>
      </c>
      <c r="P47" s="13">
        <f>VLOOKUP(A:A,[1]TDSheet!$A:$X,24,0)</f>
        <v>0</v>
      </c>
      <c r="Q47" s="13"/>
      <c r="R47" s="13"/>
      <c r="S47" s="13"/>
      <c r="T47" s="13"/>
      <c r="U47" s="13"/>
      <c r="V47" s="13"/>
      <c r="W47" s="13">
        <f t="shared" si="11"/>
        <v>42.361000000000004</v>
      </c>
      <c r="X47" s="15"/>
      <c r="Y47" s="16">
        <f t="shared" si="12"/>
        <v>8.8052926040461728</v>
      </c>
      <c r="Z47" s="13">
        <f t="shared" si="13"/>
        <v>7.6249616392436428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73.409000000000006</v>
      </c>
      <c r="AF47" s="13">
        <f>VLOOKUP(A:A,[1]TDSheet!$A:$AF,32,0)</f>
        <v>50.086200000000005</v>
      </c>
      <c r="AG47" s="13">
        <f>VLOOKUP(A:A,[1]TDSheet!$A:$AG,33,0)</f>
        <v>58.894199999999998</v>
      </c>
      <c r="AH47" s="13">
        <f>VLOOKUP(A:A,[3]TDSheet!$A:$D,4,0)</f>
        <v>52.414000000000001</v>
      </c>
      <c r="AI47" s="13">
        <f>VLOOKUP(A:A,[1]TDSheet!$A:$AI,35,0)</f>
        <v>0</v>
      </c>
      <c r="AJ47" s="13">
        <f t="shared" si="14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197.124</v>
      </c>
      <c r="D48" s="8">
        <v>214.994</v>
      </c>
      <c r="E48" s="8">
        <v>227.928</v>
      </c>
      <c r="F48" s="8">
        <v>172.72300000000001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232.63900000000001</v>
      </c>
      <c r="K48" s="13">
        <f t="shared" si="10"/>
        <v>-4.7110000000000127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VLOOKUP(A:A,[1]TDSheet!$A:$N,14,0)</f>
        <v>90</v>
      </c>
      <c r="O48" s="13">
        <f>VLOOKUP(A:A,[1]TDSheet!$A:$O,15,0)</f>
        <v>0</v>
      </c>
      <c r="P48" s="13">
        <f>VLOOKUP(A:A,[1]TDSheet!$A:$X,24,0)</f>
        <v>40</v>
      </c>
      <c r="Q48" s="13"/>
      <c r="R48" s="13"/>
      <c r="S48" s="13"/>
      <c r="T48" s="13"/>
      <c r="U48" s="13"/>
      <c r="V48" s="13"/>
      <c r="W48" s="13">
        <f t="shared" si="11"/>
        <v>45.585599999999999</v>
      </c>
      <c r="X48" s="15">
        <v>30</v>
      </c>
      <c r="Y48" s="16">
        <f t="shared" si="12"/>
        <v>7.2988619213084833</v>
      </c>
      <c r="Z48" s="13">
        <f t="shared" si="13"/>
        <v>3.7889816082271599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67.186000000000007</v>
      </c>
      <c r="AF48" s="13">
        <f>VLOOKUP(A:A,[1]TDSheet!$A:$AF,32,0)</f>
        <v>56.150800000000004</v>
      </c>
      <c r="AG48" s="13">
        <f>VLOOKUP(A:A,[1]TDSheet!$A:$AG,33,0)</f>
        <v>51.770399999999995</v>
      </c>
      <c r="AH48" s="13">
        <f>VLOOKUP(A:A,[3]TDSheet!$A:$D,4,0)</f>
        <v>39.49</v>
      </c>
      <c r="AI48" s="13">
        <f>VLOOKUP(A:A,[1]TDSheet!$A:$AI,35,0)</f>
        <v>0</v>
      </c>
      <c r="AJ48" s="13">
        <f t="shared" si="14"/>
        <v>30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1736</v>
      </c>
      <c r="D49" s="8">
        <v>4258</v>
      </c>
      <c r="E49" s="18">
        <v>2656</v>
      </c>
      <c r="F49" s="19">
        <v>1266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1966</v>
      </c>
      <c r="K49" s="13">
        <f t="shared" si="10"/>
        <v>690</v>
      </c>
      <c r="L49" s="13">
        <f>VLOOKUP(A:A,[1]TDSheet!$A:$L,12,0)</f>
        <v>400</v>
      </c>
      <c r="M49" s="13">
        <f>VLOOKUP(A:A,[1]TDSheet!$A:$M,13,0)</f>
        <v>0</v>
      </c>
      <c r="N49" s="13">
        <f>VLOOKUP(A:A,[1]TDSheet!$A:$N,14,0)</f>
        <v>800</v>
      </c>
      <c r="O49" s="13">
        <f>VLOOKUP(A:A,[1]TDSheet!$A:$O,15,0)</f>
        <v>0</v>
      </c>
      <c r="P49" s="13">
        <f>VLOOKUP(A:A,[1]TDSheet!$A:$X,24,0)</f>
        <v>700</v>
      </c>
      <c r="Q49" s="13"/>
      <c r="R49" s="13"/>
      <c r="S49" s="13"/>
      <c r="T49" s="13"/>
      <c r="U49" s="13"/>
      <c r="V49" s="13"/>
      <c r="W49" s="13">
        <f t="shared" si="11"/>
        <v>531.20000000000005</v>
      </c>
      <c r="X49" s="15">
        <v>600</v>
      </c>
      <c r="Y49" s="16">
        <f t="shared" si="12"/>
        <v>7.0896084337349388</v>
      </c>
      <c r="Z49" s="13">
        <f t="shared" si="13"/>
        <v>2.3832831325301203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468.2</v>
      </c>
      <c r="AF49" s="13">
        <f>VLOOKUP(A:A,[1]TDSheet!$A:$AF,32,0)</f>
        <v>465.8</v>
      </c>
      <c r="AG49" s="13">
        <f>VLOOKUP(A:A,[1]TDSheet!$A:$AG,33,0)</f>
        <v>534.6</v>
      </c>
      <c r="AH49" s="13">
        <f>VLOOKUP(A:A,[3]TDSheet!$A:$D,4,0)</f>
        <v>225</v>
      </c>
      <c r="AI49" s="13">
        <f>VLOOKUP(A:A,[1]TDSheet!$A:$AI,35,0)</f>
        <v>0</v>
      </c>
      <c r="AJ49" s="13">
        <f t="shared" si="14"/>
        <v>210</v>
      </c>
      <c r="AK49" s="13"/>
      <c r="AL49" s="13"/>
    </row>
    <row r="50" spans="1:38" s="1" customFormat="1" ht="11.1" customHeight="1" outlineLevel="1" x14ac:dyDescent="0.2">
      <c r="A50" s="7" t="s">
        <v>53</v>
      </c>
      <c r="B50" s="7" t="s">
        <v>13</v>
      </c>
      <c r="C50" s="8">
        <v>3235</v>
      </c>
      <c r="D50" s="8">
        <v>9773</v>
      </c>
      <c r="E50" s="18">
        <v>7028</v>
      </c>
      <c r="F50" s="19">
        <v>1985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5210</v>
      </c>
      <c r="K50" s="13">
        <f t="shared" si="10"/>
        <v>1818</v>
      </c>
      <c r="L50" s="13">
        <f>VLOOKUP(A:A,[1]TDSheet!$A:$L,12,0)</f>
        <v>900</v>
      </c>
      <c r="M50" s="13">
        <f>VLOOKUP(A:A,[1]TDSheet!$A:$M,13,0)</f>
        <v>0</v>
      </c>
      <c r="N50" s="13">
        <f>VLOOKUP(A:A,[1]TDSheet!$A:$N,14,0)</f>
        <v>1600</v>
      </c>
      <c r="O50" s="13">
        <f>VLOOKUP(A:A,[1]TDSheet!$A:$O,15,0)</f>
        <v>1000</v>
      </c>
      <c r="P50" s="13">
        <f>VLOOKUP(A:A,[1]TDSheet!$A:$X,24,0)</f>
        <v>500</v>
      </c>
      <c r="Q50" s="13"/>
      <c r="R50" s="13"/>
      <c r="S50" s="13"/>
      <c r="T50" s="13"/>
      <c r="U50" s="13"/>
      <c r="V50" s="13"/>
      <c r="W50" s="13">
        <f t="shared" si="11"/>
        <v>1106.8</v>
      </c>
      <c r="X50" s="15">
        <v>1800</v>
      </c>
      <c r="Y50" s="16">
        <f t="shared" si="12"/>
        <v>7.0337911095048788</v>
      </c>
      <c r="Z50" s="13">
        <f t="shared" si="13"/>
        <v>1.7934586194434405</v>
      </c>
      <c r="AA50" s="13"/>
      <c r="AB50" s="13"/>
      <c r="AC50" s="13"/>
      <c r="AD50" s="13">
        <f>VLOOKUP(A:A,[1]TDSheet!$A:$AD,30,0)</f>
        <v>1494</v>
      </c>
      <c r="AE50" s="13">
        <f>VLOOKUP(A:A,[1]TDSheet!$A:$AE,31,0)</f>
        <v>1075.8</v>
      </c>
      <c r="AF50" s="13">
        <f>VLOOKUP(A:A,[1]TDSheet!$A:$AF,32,0)</f>
        <v>935.6</v>
      </c>
      <c r="AG50" s="13">
        <f>VLOOKUP(A:A,[1]TDSheet!$A:$AG,33,0)</f>
        <v>1054.8</v>
      </c>
      <c r="AH50" s="13">
        <f>VLOOKUP(A:A,[3]TDSheet!$A:$D,4,0)</f>
        <v>747</v>
      </c>
      <c r="AI50" s="13">
        <f>VLOOKUP(A:A,[1]TDSheet!$A:$AI,35,0)</f>
        <v>0</v>
      </c>
      <c r="AJ50" s="13">
        <f t="shared" si="14"/>
        <v>720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13</v>
      </c>
      <c r="C51" s="8">
        <v>2130</v>
      </c>
      <c r="D51" s="8">
        <v>13486</v>
      </c>
      <c r="E51" s="8">
        <v>5100</v>
      </c>
      <c r="F51" s="8">
        <v>1881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5094</v>
      </c>
      <c r="K51" s="13">
        <f t="shared" si="10"/>
        <v>6</v>
      </c>
      <c r="L51" s="13">
        <f>VLOOKUP(A:A,[1]TDSheet!$A:$L,12,0)</f>
        <v>600</v>
      </c>
      <c r="M51" s="13">
        <f>VLOOKUP(A:A,[1]TDSheet!$A:$M,13,0)</f>
        <v>0</v>
      </c>
      <c r="N51" s="13">
        <f>VLOOKUP(A:A,[1]TDSheet!$A:$N,14,0)</f>
        <v>1200</v>
      </c>
      <c r="O51" s="13">
        <f>VLOOKUP(A:A,[1]TDSheet!$A:$O,15,0)</f>
        <v>0</v>
      </c>
      <c r="P51" s="13">
        <f>VLOOKUP(A:A,[1]TDSheet!$A:$X,24,0)</f>
        <v>900</v>
      </c>
      <c r="Q51" s="13"/>
      <c r="R51" s="13"/>
      <c r="S51" s="13"/>
      <c r="T51" s="13"/>
      <c r="U51" s="13"/>
      <c r="V51" s="13"/>
      <c r="W51" s="13">
        <f t="shared" si="11"/>
        <v>750</v>
      </c>
      <c r="X51" s="15">
        <v>700</v>
      </c>
      <c r="Y51" s="16">
        <f t="shared" si="12"/>
        <v>7.0413333333333332</v>
      </c>
      <c r="Z51" s="13">
        <f t="shared" si="13"/>
        <v>2.508</v>
      </c>
      <c r="AA51" s="13"/>
      <c r="AB51" s="13"/>
      <c r="AC51" s="13"/>
      <c r="AD51" s="13">
        <f>VLOOKUP(A:A,[1]TDSheet!$A:$AD,30,0)</f>
        <v>1350</v>
      </c>
      <c r="AE51" s="13">
        <f>VLOOKUP(A:A,[1]TDSheet!$A:$AE,31,0)</f>
        <v>736.2</v>
      </c>
      <c r="AF51" s="13">
        <f>VLOOKUP(A:A,[1]TDSheet!$A:$AF,32,0)</f>
        <v>691</v>
      </c>
      <c r="AG51" s="13">
        <f>VLOOKUP(A:A,[1]TDSheet!$A:$AG,33,0)</f>
        <v>757.2</v>
      </c>
      <c r="AH51" s="13">
        <f>VLOOKUP(A:A,[3]TDSheet!$A:$D,4,0)</f>
        <v>338</v>
      </c>
      <c r="AI51" s="13" t="str">
        <f>VLOOKUP(A:A,[1]TDSheet!$A:$AI,35,0)</f>
        <v>продмай</v>
      </c>
      <c r="AJ51" s="13">
        <f t="shared" si="14"/>
        <v>315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263.64800000000002</v>
      </c>
      <c r="D52" s="8">
        <v>856.92100000000005</v>
      </c>
      <c r="E52" s="8">
        <v>725.85</v>
      </c>
      <c r="F52" s="8">
        <v>384.74299999999999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724.94799999999998</v>
      </c>
      <c r="K52" s="13">
        <f t="shared" si="10"/>
        <v>0.90200000000004366</v>
      </c>
      <c r="L52" s="13">
        <f>VLOOKUP(A:A,[1]TDSheet!$A:$L,12,0)</f>
        <v>100</v>
      </c>
      <c r="M52" s="13">
        <f>VLOOKUP(A:A,[1]TDSheet!$A:$M,13,0)</f>
        <v>0</v>
      </c>
      <c r="N52" s="13">
        <f>VLOOKUP(A:A,[1]TDSheet!$A:$N,14,0)</f>
        <v>250</v>
      </c>
      <c r="O52" s="13">
        <f>VLOOKUP(A:A,[1]TDSheet!$A:$O,15,0)</f>
        <v>0</v>
      </c>
      <c r="P52" s="13">
        <f>VLOOKUP(A:A,[1]TDSheet!$A:$X,24,0)</f>
        <v>200</v>
      </c>
      <c r="Q52" s="13"/>
      <c r="R52" s="13"/>
      <c r="S52" s="13"/>
      <c r="T52" s="13"/>
      <c r="U52" s="13"/>
      <c r="V52" s="13"/>
      <c r="W52" s="13">
        <f t="shared" si="11"/>
        <v>145.17000000000002</v>
      </c>
      <c r="X52" s="15">
        <v>100</v>
      </c>
      <c r="Y52" s="16">
        <f t="shared" si="12"/>
        <v>7.1278018874423079</v>
      </c>
      <c r="Z52" s="13">
        <f t="shared" si="13"/>
        <v>2.6502927602121646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137.00020000000001</v>
      </c>
      <c r="AF52" s="13">
        <f>VLOOKUP(A:A,[1]TDSheet!$A:$AF,32,0)</f>
        <v>116.56959999999999</v>
      </c>
      <c r="AG52" s="13">
        <f>VLOOKUP(A:A,[1]TDSheet!$A:$AG,33,0)</f>
        <v>151.5504</v>
      </c>
      <c r="AH52" s="13">
        <f>VLOOKUP(A:A,[3]TDSheet!$A:$D,4,0)</f>
        <v>112.32</v>
      </c>
      <c r="AI52" s="13">
        <f>VLOOKUP(A:A,[1]TDSheet!$A:$AI,35,0)</f>
        <v>0</v>
      </c>
      <c r="AJ52" s="13">
        <f t="shared" si="14"/>
        <v>100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13</v>
      </c>
      <c r="C53" s="8">
        <v>936</v>
      </c>
      <c r="D53" s="8">
        <v>18</v>
      </c>
      <c r="E53" s="8">
        <v>563</v>
      </c>
      <c r="F53" s="8">
        <v>377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577</v>
      </c>
      <c r="K53" s="13">
        <f t="shared" si="10"/>
        <v>-14</v>
      </c>
      <c r="L53" s="13">
        <f>VLOOKUP(A:A,[1]TDSheet!$A:$L,12,0)</f>
        <v>0</v>
      </c>
      <c r="M53" s="13">
        <f>VLOOKUP(A:A,[1]TDSheet!$A:$M,13,0)</f>
        <v>0</v>
      </c>
      <c r="N53" s="13">
        <f>VLOOKUP(A:A,[1]TDSheet!$A:$N,14,0)</f>
        <v>1000</v>
      </c>
      <c r="O53" s="13">
        <f>VLOOKUP(A:A,[1]TDSheet!$A:$O,15,0)</f>
        <v>0</v>
      </c>
      <c r="P53" s="13">
        <f>VLOOKUP(A:A,[1]TDSheet!$A:$X,24,0)</f>
        <v>0</v>
      </c>
      <c r="Q53" s="13"/>
      <c r="R53" s="13"/>
      <c r="S53" s="13"/>
      <c r="T53" s="13"/>
      <c r="U53" s="13"/>
      <c r="V53" s="13"/>
      <c r="W53" s="13">
        <f t="shared" si="11"/>
        <v>112.6</v>
      </c>
      <c r="X53" s="15"/>
      <c r="Y53" s="16">
        <f t="shared" si="12"/>
        <v>12.229129662522203</v>
      </c>
      <c r="Z53" s="13">
        <f t="shared" si="13"/>
        <v>3.3481349911190055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128.6</v>
      </c>
      <c r="AF53" s="13">
        <f>VLOOKUP(A:A,[1]TDSheet!$A:$AF,32,0)</f>
        <v>85.4</v>
      </c>
      <c r="AG53" s="13">
        <f>VLOOKUP(A:A,[1]TDSheet!$A:$AG,33,0)</f>
        <v>109.2</v>
      </c>
      <c r="AH53" s="13">
        <f>VLOOKUP(A:A,[3]TDSheet!$A:$D,4,0)</f>
        <v>134</v>
      </c>
      <c r="AI53" s="13">
        <f>VLOOKUP(A:A,[1]TDSheet!$A:$AI,35,0)</f>
        <v>0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38</v>
      </c>
      <c r="D54" s="8"/>
      <c r="E54" s="8">
        <v>15</v>
      </c>
      <c r="F54" s="8">
        <v>23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3">
        <f>VLOOKUP(A:A,[2]TDSheet!$A:$F,6,0)</f>
        <v>19</v>
      </c>
      <c r="K54" s="13">
        <f t="shared" si="10"/>
        <v>-4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VLOOKUP(A:A,[1]TDSheet!$A:$O,15,0)</f>
        <v>0</v>
      </c>
      <c r="P54" s="13">
        <f>VLOOKUP(A:A,[1]TDSheet!$A:$X,24,0)</f>
        <v>0</v>
      </c>
      <c r="Q54" s="13"/>
      <c r="R54" s="13"/>
      <c r="S54" s="13"/>
      <c r="T54" s="13"/>
      <c r="U54" s="13"/>
      <c r="V54" s="13"/>
      <c r="W54" s="13">
        <f t="shared" si="11"/>
        <v>3</v>
      </c>
      <c r="X54" s="15"/>
      <c r="Y54" s="16">
        <f t="shared" si="12"/>
        <v>7.666666666666667</v>
      </c>
      <c r="Z54" s="13">
        <f t="shared" si="13"/>
        <v>7.666666666666667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7.2</v>
      </c>
      <c r="AF54" s="13">
        <f>VLOOKUP(A:A,[1]TDSheet!$A:$AF,32,0)</f>
        <v>3.2</v>
      </c>
      <c r="AG54" s="13">
        <f>VLOOKUP(A:A,[1]TDSheet!$A:$AG,33,0)</f>
        <v>2.2000000000000002</v>
      </c>
      <c r="AH54" s="13">
        <f>VLOOKUP(A:A,[3]TDSheet!$A:$D,4,0)</f>
        <v>5</v>
      </c>
      <c r="AI54" s="20" t="str">
        <f>VLOOKUP(A:A,[1]TDSheet!$A:$AI,35,0)</f>
        <v>вывод</v>
      </c>
      <c r="AJ54" s="13">
        <f t="shared" si="14"/>
        <v>0</v>
      </c>
      <c r="AK54" s="13"/>
      <c r="AL54" s="13"/>
    </row>
    <row r="55" spans="1:38" s="1" customFormat="1" ht="21.95" customHeight="1" outlineLevel="1" x14ac:dyDescent="0.2">
      <c r="A55" s="7" t="s">
        <v>58</v>
      </c>
      <c r="B55" s="7" t="s">
        <v>13</v>
      </c>
      <c r="C55" s="8">
        <v>989</v>
      </c>
      <c r="D55" s="8">
        <v>819</v>
      </c>
      <c r="E55" s="8">
        <v>1096</v>
      </c>
      <c r="F55" s="8">
        <v>597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1133</v>
      </c>
      <c r="K55" s="13">
        <f t="shared" si="10"/>
        <v>-37</v>
      </c>
      <c r="L55" s="13">
        <f>VLOOKUP(A:A,[1]TDSheet!$A:$L,12,0)</f>
        <v>150</v>
      </c>
      <c r="M55" s="13">
        <f>VLOOKUP(A:A,[1]TDSheet!$A:$M,13,0)</f>
        <v>0</v>
      </c>
      <c r="N55" s="13">
        <f>VLOOKUP(A:A,[1]TDSheet!$A:$N,14,0)</f>
        <v>360</v>
      </c>
      <c r="O55" s="13">
        <f>VLOOKUP(A:A,[1]TDSheet!$A:$O,15,0)</f>
        <v>0</v>
      </c>
      <c r="P55" s="13">
        <f>VLOOKUP(A:A,[1]TDSheet!$A:$X,24,0)</f>
        <v>180</v>
      </c>
      <c r="Q55" s="13"/>
      <c r="R55" s="13"/>
      <c r="S55" s="13"/>
      <c r="T55" s="13"/>
      <c r="U55" s="13"/>
      <c r="V55" s="13"/>
      <c r="W55" s="13">
        <f t="shared" si="11"/>
        <v>219.2</v>
      </c>
      <c r="X55" s="15">
        <v>250</v>
      </c>
      <c r="Y55" s="16">
        <f t="shared" si="12"/>
        <v>7.0118613138686134</v>
      </c>
      <c r="Z55" s="13">
        <f t="shared" si="13"/>
        <v>2.7235401459854014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262.39999999999998</v>
      </c>
      <c r="AF55" s="13">
        <f>VLOOKUP(A:A,[1]TDSheet!$A:$AF,32,0)</f>
        <v>263.8</v>
      </c>
      <c r="AG55" s="13">
        <f>VLOOKUP(A:A,[1]TDSheet!$A:$AG,33,0)</f>
        <v>238</v>
      </c>
      <c r="AH55" s="13">
        <f>VLOOKUP(A:A,[3]TDSheet!$A:$D,4,0)</f>
        <v>258</v>
      </c>
      <c r="AI55" s="13">
        <f>VLOOKUP(A:A,[1]TDSheet!$A:$AI,35,0)</f>
        <v>0</v>
      </c>
      <c r="AJ55" s="13">
        <f t="shared" si="14"/>
        <v>87.5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148.703</v>
      </c>
      <c r="D56" s="8">
        <v>213.422</v>
      </c>
      <c r="E56" s="8">
        <v>264.37799999999999</v>
      </c>
      <c r="F56" s="8">
        <v>96.26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256.18900000000002</v>
      </c>
      <c r="K56" s="13">
        <f t="shared" si="10"/>
        <v>8.1889999999999645</v>
      </c>
      <c r="L56" s="13">
        <f>VLOOKUP(A:A,[1]TDSheet!$A:$L,12,0)</f>
        <v>50</v>
      </c>
      <c r="M56" s="13">
        <f>VLOOKUP(A:A,[1]TDSheet!$A:$M,13,0)</f>
        <v>0</v>
      </c>
      <c r="N56" s="13">
        <f>VLOOKUP(A:A,[1]TDSheet!$A:$N,14,0)</f>
        <v>70</v>
      </c>
      <c r="O56" s="13">
        <f>VLOOKUP(A:A,[1]TDSheet!$A:$O,15,0)</f>
        <v>0</v>
      </c>
      <c r="P56" s="13">
        <f>VLOOKUP(A:A,[1]TDSheet!$A:$X,24,0)</f>
        <v>140</v>
      </c>
      <c r="Q56" s="13"/>
      <c r="R56" s="13"/>
      <c r="S56" s="13"/>
      <c r="T56" s="13"/>
      <c r="U56" s="13"/>
      <c r="V56" s="13"/>
      <c r="W56" s="13">
        <f t="shared" si="11"/>
        <v>52.875599999999999</v>
      </c>
      <c r="X56" s="15">
        <v>30</v>
      </c>
      <c r="Y56" s="16">
        <f t="shared" si="12"/>
        <v>7.3050707698825166</v>
      </c>
      <c r="Z56" s="13">
        <f t="shared" si="13"/>
        <v>1.8204994364130149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52.910000000000004</v>
      </c>
      <c r="AF56" s="13">
        <f>VLOOKUP(A:A,[1]TDSheet!$A:$AF,32,0)</f>
        <v>50.305399999999999</v>
      </c>
      <c r="AG56" s="13">
        <f>VLOOKUP(A:A,[1]TDSheet!$A:$AG,33,0)</f>
        <v>49.691800000000001</v>
      </c>
      <c r="AH56" s="13">
        <f>VLOOKUP(A:A,[3]TDSheet!$A:$D,4,0)</f>
        <v>24.056999999999999</v>
      </c>
      <c r="AI56" s="13">
        <f>VLOOKUP(A:A,[1]TDSheet!$A:$AI,35,0)</f>
        <v>0</v>
      </c>
      <c r="AJ56" s="13">
        <f t="shared" si="14"/>
        <v>30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13</v>
      </c>
      <c r="C57" s="8">
        <v>1287</v>
      </c>
      <c r="D57" s="8">
        <v>2685</v>
      </c>
      <c r="E57" s="8">
        <v>2631</v>
      </c>
      <c r="F57" s="8">
        <v>1182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3">
        <f>VLOOKUP(A:A,[2]TDSheet!$A:$F,6,0)</f>
        <v>2629</v>
      </c>
      <c r="K57" s="13">
        <f t="shared" si="10"/>
        <v>2</v>
      </c>
      <c r="L57" s="13">
        <f>VLOOKUP(A:A,[1]TDSheet!$A:$L,12,0)</f>
        <v>200</v>
      </c>
      <c r="M57" s="13">
        <f>VLOOKUP(A:A,[1]TDSheet!$A:$M,13,0)</f>
        <v>0</v>
      </c>
      <c r="N57" s="13">
        <f>VLOOKUP(A:A,[1]TDSheet!$A:$N,14,0)</f>
        <v>700</v>
      </c>
      <c r="O57" s="13">
        <f>VLOOKUP(A:A,[1]TDSheet!$A:$O,15,0)</f>
        <v>0</v>
      </c>
      <c r="P57" s="13">
        <f>VLOOKUP(A:A,[1]TDSheet!$A:$X,24,0)</f>
        <v>900</v>
      </c>
      <c r="Q57" s="13"/>
      <c r="R57" s="13"/>
      <c r="S57" s="13"/>
      <c r="T57" s="13"/>
      <c r="U57" s="13"/>
      <c r="V57" s="13"/>
      <c r="W57" s="13">
        <f t="shared" si="11"/>
        <v>526.20000000000005</v>
      </c>
      <c r="X57" s="15">
        <v>700</v>
      </c>
      <c r="Y57" s="16">
        <f t="shared" si="12"/>
        <v>6.9973394146712273</v>
      </c>
      <c r="Z57" s="13">
        <f t="shared" si="13"/>
        <v>2.2462941847206381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566.4</v>
      </c>
      <c r="AF57" s="13">
        <f>VLOOKUP(A:A,[1]TDSheet!$A:$AF,32,0)</f>
        <v>479.6</v>
      </c>
      <c r="AG57" s="13">
        <f>VLOOKUP(A:A,[1]TDSheet!$A:$AG,33,0)</f>
        <v>495.8</v>
      </c>
      <c r="AH57" s="13">
        <f>VLOOKUP(A:A,[3]TDSheet!$A:$D,4,0)</f>
        <v>450</v>
      </c>
      <c r="AI57" s="13" t="e">
        <f>VLOOKUP(A:A,[1]TDSheet!$A:$AI,35,0)</f>
        <v>#N/A</v>
      </c>
      <c r="AJ57" s="13">
        <f t="shared" si="14"/>
        <v>280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13</v>
      </c>
      <c r="C58" s="8">
        <v>1869</v>
      </c>
      <c r="D58" s="8">
        <v>3069</v>
      </c>
      <c r="E58" s="8">
        <v>3224</v>
      </c>
      <c r="F58" s="8">
        <v>1323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3">
        <f>VLOOKUP(A:A,[2]TDSheet!$A:$F,6,0)</f>
        <v>3227</v>
      </c>
      <c r="K58" s="13">
        <f t="shared" si="10"/>
        <v>-3</v>
      </c>
      <c r="L58" s="13">
        <f>VLOOKUP(A:A,[1]TDSheet!$A:$L,12,0)</f>
        <v>300</v>
      </c>
      <c r="M58" s="13">
        <f>VLOOKUP(A:A,[1]TDSheet!$A:$M,13,0)</f>
        <v>0</v>
      </c>
      <c r="N58" s="13">
        <f>VLOOKUP(A:A,[1]TDSheet!$A:$N,14,0)</f>
        <v>800</v>
      </c>
      <c r="O58" s="13">
        <f>VLOOKUP(A:A,[1]TDSheet!$A:$O,15,0)</f>
        <v>0</v>
      </c>
      <c r="P58" s="13">
        <f>VLOOKUP(A:A,[1]TDSheet!$A:$X,24,0)</f>
        <v>1000</v>
      </c>
      <c r="Q58" s="13"/>
      <c r="R58" s="13"/>
      <c r="S58" s="13"/>
      <c r="T58" s="13"/>
      <c r="U58" s="13"/>
      <c r="V58" s="13"/>
      <c r="W58" s="13">
        <f t="shared" si="11"/>
        <v>644.79999999999995</v>
      </c>
      <c r="X58" s="15">
        <v>1100</v>
      </c>
      <c r="Y58" s="16">
        <f t="shared" si="12"/>
        <v>7.0145781637717128</v>
      </c>
      <c r="Z58" s="13">
        <f t="shared" si="13"/>
        <v>2.0517990074441688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626.4</v>
      </c>
      <c r="AF58" s="13">
        <f>VLOOKUP(A:A,[1]TDSheet!$A:$AF,32,0)</f>
        <v>575.6</v>
      </c>
      <c r="AG58" s="13">
        <f>VLOOKUP(A:A,[1]TDSheet!$A:$AG,33,0)</f>
        <v>594.20000000000005</v>
      </c>
      <c r="AH58" s="13">
        <f>VLOOKUP(A:A,[3]TDSheet!$A:$D,4,0)</f>
        <v>615</v>
      </c>
      <c r="AI58" s="13" t="e">
        <f>VLOOKUP(A:A,[1]TDSheet!$A:$AI,35,0)</f>
        <v>#N/A</v>
      </c>
      <c r="AJ58" s="13">
        <f t="shared" si="14"/>
        <v>440</v>
      </c>
      <c r="AK58" s="13"/>
      <c r="AL58" s="13"/>
    </row>
    <row r="59" spans="1:38" s="1" customFormat="1" ht="21.95" customHeight="1" outlineLevel="1" x14ac:dyDescent="0.2">
      <c r="A59" s="7" t="s">
        <v>62</v>
      </c>
      <c r="B59" s="7" t="s">
        <v>8</v>
      </c>
      <c r="C59" s="8">
        <v>112.88200000000001</v>
      </c>
      <c r="D59" s="8">
        <v>66.581999999999994</v>
      </c>
      <c r="E59" s="8">
        <v>75.08</v>
      </c>
      <c r="F59" s="8">
        <v>101.529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74.709999999999994</v>
      </c>
      <c r="K59" s="13">
        <f t="shared" si="10"/>
        <v>0.37000000000000455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VLOOKUP(A:A,[1]TDSheet!$A:$N,14,0)</f>
        <v>0</v>
      </c>
      <c r="O59" s="13">
        <f>VLOOKUP(A:A,[1]TDSheet!$A:$O,15,0)</f>
        <v>0</v>
      </c>
      <c r="P59" s="13">
        <f>VLOOKUP(A:A,[1]TDSheet!$A:$X,24,0)</f>
        <v>0</v>
      </c>
      <c r="Q59" s="13"/>
      <c r="R59" s="13"/>
      <c r="S59" s="13"/>
      <c r="T59" s="13"/>
      <c r="U59" s="13"/>
      <c r="V59" s="13"/>
      <c r="W59" s="13">
        <f t="shared" si="11"/>
        <v>15.016</v>
      </c>
      <c r="X59" s="15">
        <v>20</v>
      </c>
      <c r="Y59" s="16">
        <f t="shared" si="12"/>
        <v>8.0933004794885459</v>
      </c>
      <c r="Z59" s="13">
        <f t="shared" si="13"/>
        <v>6.7613878529568456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19.591000000000001</v>
      </c>
      <c r="AF59" s="13">
        <f>VLOOKUP(A:A,[1]TDSheet!$A:$AF,32,0)</f>
        <v>21.613199999999999</v>
      </c>
      <c r="AG59" s="13">
        <f>VLOOKUP(A:A,[1]TDSheet!$A:$AG,33,0)</f>
        <v>14.869</v>
      </c>
      <c r="AH59" s="13">
        <f>VLOOKUP(A:A,[3]TDSheet!$A:$D,4,0)</f>
        <v>15.73</v>
      </c>
      <c r="AI59" s="13">
        <f>VLOOKUP(A:A,[1]TDSheet!$A:$AI,35,0)</f>
        <v>0</v>
      </c>
      <c r="AJ59" s="13">
        <f t="shared" si="14"/>
        <v>20</v>
      </c>
      <c r="AK59" s="13"/>
      <c r="AL59" s="13"/>
    </row>
    <row r="60" spans="1:38" s="1" customFormat="1" ht="21.95" customHeight="1" outlineLevel="1" x14ac:dyDescent="0.2">
      <c r="A60" s="7" t="s">
        <v>63</v>
      </c>
      <c r="B60" s="7" t="s">
        <v>8</v>
      </c>
      <c r="C60" s="8">
        <v>414.678</v>
      </c>
      <c r="D60" s="8">
        <v>835.98900000000003</v>
      </c>
      <c r="E60" s="18">
        <v>488</v>
      </c>
      <c r="F60" s="19">
        <v>498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115.837</v>
      </c>
      <c r="K60" s="13">
        <f t="shared" si="10"/>
        <v>372.16300000000001</v>
      </c>
      <c r="L60" s="13">
        <f>VLOOKUP(A:A,[1]TDSheet!$A:$L,12,0)</f>
        <v>100</v>
      </c>
      <c r="M60" s="13">
        <f>VLOOKUP(A:A,[1]TDSheet!$A:$M,13,0)</f>
        <v>0</v>
      </c>
      <c r="N60" s="13">
        <f>VLOOKUP(A:A,[1]TDSheet!$A:$N,14,0)</f>
        <v>200</v>
      </c>
      <c r="O60" s="13">
        <f>VLOOKUP(A:A,[1]TDSheet!$A:$O,15,0)</f>
        <v>0</v>
      </c>
      <c r="P60" s="13">
        <f>VLOOKUP(A:A,[1]TDSheet!$A:$X,24,0)</f>
        <v>0</v>
      </c>
      <c r="Q60" s="13"/>
      <c r="R60" s="13"/>
      <c r="S60" s="13"/>
      <c r="T60" s="13"/>
      <c r="U60" s="13"/>
      <c r="V60" s="13"/>
      <c r="W60" s="13">
        <f t="shared" si="11"/>
        <v>97.6</v>
      </c>
      <c r="X60" s="15"/>
      <c r="Y60" s="16">
        <f t="shared" si="12"/>
        <v>8.1762295081967213</v>
      </c>
      <c r="Z60" s="13">
        <f t="shared" si="13"/>
        <v>5.1024590163934427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107.2</v>
      </c>
      <c r="AF60" s="13">
        <f>VLOOKUP(A:A,[1]TDSheet!$A:$AF,32,0)</f>
        <v>100.6</v>
      </c>
      <c r="AG60" s="13">
        <f>VLOOKUP(A:A,[1]TDSheet!$A:$AG,33,0)</f>
        <v>128.1</v>
      </c>
      <c r="AH60" s="13">
        <f>VLOOKUP(A:A,[3]TDSheet!$A:$D,4,0)</f>
        <v>21.75</v>
      </c>
      <c r="AI60" s="13">
        <f>VLOOKUP(A:A,[1]TDSheet!$A:$AI,35,0)</f>
        <v>0</v>
      </c>
      <c r="AJ60" s="13">
        <f t="shared" si="14"/>
        <v>0</v>
      </c>
      <c r="AK60" s="13"/>
      <c r="AL60" s="13"/>
    </row>
    <row r="61" spans="1:38" s="1" customFormat="1" ht="21.95" customHeight="1" outlineLevel="1" x14ac:dyDescent="0.2">
      <c r="A61" s="7" t="s">
        <v>64</v>
      </c>
      <c r="B61" s="7" t="s">
        <v>13</v>
      </c>
      <c r="C61" s="8">
        <v>882</v>
      </c>
      <c r="D61" s="8">
        <v>1528</v>
      </c>
      <c r="E61" s="8">
        <v>1345</v>
      </c>
      <c r="F61" s="8">
        <v>760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1376</v>
      </c>
      <c r="K61" s="13">
        <f t="shared" si="10"/>
        <v>-31</v>
      </c>
      <c r="L61" s="13">
        <f>VLOOKUP(A:A,[1]TDSheet!$A:$L,12,0)</f>
        <v>150</v>
      </c>
      <c r="M61" s="13">
        <f>VLOOKUP(A:A,[1]TDSheet!$A:$M,13,0)</f>
        <v>0</v>
      </c>
      <c r="N61" s="13">
        <f>VLOOKUP(A:A,[1]TDSheet!$A:$N,14,0)</f>
        <v>400</v>
      </c>
      <c r="O61" s="13">
        <f>VLOOKUP(A:A,[1]TDSheet!$A:$O,15,0)</f>
        <v>0</v>
      </c>
      <c r="P61" s="13">
        <f>VLOOKUP(A:A,[1]TDSheet!$A:$X,24,0)</f>
        <v>250</v>
      </c>
      <c r="Q61" s="13"/>
      <c r="R61" s="13"/>
      <c r="S61" s="13"/>
      <c r="T61" s="13"/>
      <c r="U61" s="13"/>
      <c r="V61" s="13"/>
      <c r="W61" s="13">
        <f t="shared" si="11"/>
        <v>269</v>
      </c>
      <c r="X61" s="15">
        <v>350</v>
      </c>
      <c r="Y61" s="16">
        <f t="shared" si="12"/>
        <v>7.1003717472118959</v>
      </c>
      <c r="Z61" s="13">
        <f t="shared" si="13"/>
        <v>2.8252788104089221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297.60000000000002</v>
      </c>
      <c r="AF61" s="13">
        <f>VLOOKUP(A:A,[1]TDSheet!$A:$AF,32,0)</f>
        <v>286.60000000000002</v>
      </c>
      <c r="AG61" s="13">
        <f>VLOOKUP(A:A,[1]TDSheet!$A:$AG,33,0)</f>
        <v>287.60000000000002</v>
      </c>
      <c r="AH61" s="13">
        <f>VLOOKUP(A:A,[3]TDSheet!$A:$D,4,0)</f>
        <v>305</v>
      </c>
      <c r="AI61" s="13">
        <f>VLOOKUP(A:A,[1]TDSheet!$A:$AI,35,0)</f>
        <v>0</v>
      </c>
      <c r="AJ61" s="13">
        <f t="shared" si="14"/>
        <v>122.49999999999999</v>
      </c>
      <c r="AK61" s="13"/>
      <c r="AL61" s="13"/>
    </row>
    <row r="62" spans="1:38" s="1" customFormat="1" ht="21.95" customHeight="1" outlineLevel="1" x14ac:dyDescent="0.2">
      <c r="A62" s="7" t="s">
        <v>65</v>
      </c>
      <c r="B62" s="7" t="s">
        <v>13</v>
      </c>
      <c r="C62" s="8">
        <v>1398</v>
      </c>
      <c r="D62" s="8">
        <v>1886</v>
      </c>
      <c r="E62" s="8">
        <v>1935</v>
      </c>
      <c r="F62" s="8">
        <v>1006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1969</v>
      </c>
      <c r="K62" s="13">
        <f t="shared" si="10"/>
        <v>-34</v>
      </c>
      <c r="L62" s="13">
        <f>VLOOKUP(A:A,[1]TDSheet!$A:$L,12,0)</f>
        <v>300</v>
      </c>
      <c r="M62" s="13">
        <f>VLOOKUP(A:A,[1]TDSheet!$A:$M,13,0)</f>
        <v>0</v>
      </c>
      <c r="N62" s="13">
        <f>VLOOKUP(A:A,[1]TDSheet!$A:$N,14,0)</f>
        <v>600</v>
      </c>
      <c r="O62" s="13">
        <f>VLOOKUP(A:A,[1]TDSheet!$A:$O,15,0)</f>
        <v>0</v>
      </c>
      <c r="P62" s="13">
        <f>VLOOKUP(A:A,[1]TDSheet!$A:$X,24,0)</f>
        <v>400</v>
      </c>
      <c r="Q62" s="13"/>
      <c r="R62" s="13"/>
      <c r="S62" s="13"/>
      <c r="T62" s="13"/>
      <c r="U62" s="13"/>
      <c r="V62" s="13"/>
      <c r="W62" s="13">
        <f t="shared" si="11"/>
        <v>387</v>
      </c>
      <c r="X62" s="15">
        <v>400</v>
      </c>
      <c r="Y62" s="16">
        <f t="shared" si="12"/>
        <v>6.9922480620155039</v>
      </c>
      <c r="Z62" s="13">
        <f t="shared" si="13"/>
        <v>2.599483204134367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423</v>
      </c>
      <c r="AF62" s="13">
        <f>VLOOKUP(A:A,[1]TDSheet!$A:$AF,32,0)</f>
        <v>399.4</v>
      </c>
      <c r="AG62" s="13">
        <f>VLOOKUP(A:A,[1]TDSheet!$A:$AG,33,0)</f>
        <v>410.4</v>
      </c>
      <c r="AH62" s="13">
        <f>VLOOKUP(A:A,[3]TDSheet!$A:$D,4,0)</f>
        <v>349</v>
      </c>
      <c r="AI62" s="13">
        <f>VLOOKUP(A:A,[1]TDSheet!$A:$AI,35,0)</f>
        <v>0</v>
      </c>
      <c r="AJ62" s="13">
        <f t="shared" si="14"/>
        <v>140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382</v>
      </c>
      <c r="D63" s="8">
        <v>1345</v>
      </c>
      <c r="E63" s="8">
        <v>1192</v>
      </c>
      <c r="F63" s="8">
        <v>413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3">
        <f>VLOOKUP(A:A,[2]TDSheet!$A:$F,6,0)</f>
        <v>1210</v>
      </c>
      <c r="K63" s="13">
        <f t="shared" si="10"/>
        <v>-18</v>
      </c>
      <c r="L63" s="13">
        <f>VLOOKUP(A:A,[1]TDSheet!$A:$L,12,0)</f>
        <v>80</v>
      </c>
      <c r="M63" s="13">
        <f>VLOOKUP(A:A,[1]TDSheet!$A:$M,13,0)</f>
        <v>0</v>
      </c>
      <c r="N63" s="13">
        <f>VLOOKUP(A:A,[1]TDSheet!$A:$N,14,0)</f>
        <v>300</v>
      </c>
      <c r="O63" s="13">
        <f>VLOOKUP(A:A,[1]TDSheet!$A:$O,15,0)</f>
        <v>0</v>
      </c>
      <c r="P63" s="13">
        <f>VLOOKUP(A:A,[1]TDSheet!$A:$X,24,0)</f>
        <v>400</v>
      </c>
      <c r="Q63" s="13"/>
      <c r="R63" s="13"/>
      <c r="S63" s="13"/>
      <c r="T63" s="13"/>
      <c r="U63" s="13"/>
      <c r="V63" s="13"/>
      <c r="W63" s="13">
        <f t="shared" si="11"/>
        <v>238.4</v>
      </c>
      <c r="X63" s="15">
        <v>500</v>
      </c>
      <c r="Y63" s="16">
        <f t="shared" si="12"/>
        <v>7.101510067114094</v>
      </c>
      <c r="Z63" s="13">
        <f t="shared" si="13"/>
        <v>1.7323825503355705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228.2</v>
      </c>
      <c r="AF63" s="13">
        <f>VLOOKUP(A:A,[1]TDSheet!$A:$AF,32,0)</f>
        <v>184.8</v>
      </c>
      <c r="AG63" s="13">
        <f>VLOOKUP(A:A,[1]TDSheet!$A:$AG,33,0)</f>
        <v>217.4</v>
      </c>
      <c r="AH63" s="13">
        <f>VLOOKUP(A:A,[3]TDSheet!$A:$D,4,0)</f>
        <v>343</v>
      </c>
      <c r="AI63" s="13">
        <f>VLOOKUP(A:A,[1]TDSheet!$A:$AI,35,0)</f>
        <v>0</v>
      </c>
      <c r="AJ63" s="13">
        <f t="shared" si="14"/>
        <v>200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48.999000000000002</v>
      </c>
      <c r="D64" s="8">
        <v>457.87900000000002</v>
      </c>
      <c r="E64" s="8">
        <v>292.23500000000001</v>
      </c>
      <c r="F64" s="8">
        <v>132.28899999999999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287.76</v>
      </c>
      <c r="K64" s="13">
        <f t="shared" si="10"/>
        <v>4.4750000000000227</v>
      </c>
      <c r="L64" s="13">
        <f>VLOOKUP(A:A,[1]TDSheet!$A:$L,12,0)</f>
        <v>50</v>
      </c>
      <c r="M64" s="13">
        <f>VLOOKUP(A:A,[1]TDSheet!$A:$M,13,0)</f>
        <v>0</v>
      </c>
      <c r="N64" s="13">
        <f>VLOOKUP(A:A,[1]TDSheet!$A:$N,14,0)</f>
        <v>80</v>
      </c>
      <c r="O64" s="13">
        <f>VLOOKUP(A:A,[1]TDSheet!$A:$O,15,0)</f>
        <v>0</v>
      </c>
      <c r="P64" s="13">
        <f>VLOOKUP(A:A,[1]TDSheet!$A:$X,24,0)</f>
        <v>80</v>
      </c>
      <c r="Q64" s="13"/>
      <c r="R64" s="13"/>
      <c r="S64" s="13"/>
      <c r="T64" s="13"/>
      <c r="U64" s="13"/>
      <c r="V64" s="13"/>
      <c r="W64" s="13">
        <f t="shared" si="11"/>
        <v>58.447000000000003</v>
      </c>
      <c r="X64" s="15">
        <v>70</v>
      </c>
      <c r="Y64" s="16">
        <f t="shared" si="12"/>
        <v>7.0540660769586117</v>
      </c>
      <c r="Z64" s="13">
        <f t="shared" si="13"/>
        <v>2.263401029992985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48.0976</v>
      </c>
      <c r="AF64" s="13">
        <f>VLOOKUP(A:A,[1]TDSheet!$A:$AF,32,0)</f>
        <v>38.1892</v>
      </c>
      <c r="AG64" s="13">
        <f>VLOOKUP(A:A,[1]TDSheet!$A:$AG,33,0)</f>
        <v>55.465000000000011</v>
      </c>
      <c r="AH64" s="13">
        <f>VLOOKUP(A:A,[3]TDSheet!$A:$D,4,0)</f>
        <v>54.13</v>
      </c>
      <c r="AI64" s="13">
        <f>VLOOKUP(A:A,[1]TDSheet!$A:$AI,35,0)</f>
        <v>0</v>
      </c>
      <c r="AJ64" s="13">
        <f t="shared" si="14"/>
        <v>70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8</v>
      </c>
      <c r="C65" s="8">
        <v>763.69100000000003</v>
      </c>
      <c r="D65" s="8">
        <v>2405.0920000000001</v>
      </c>
      <c r="E65" s="8">
        <v>941.11900000000003</v>
      </c>
      <c r="F65" s="8">
        <v>578.64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936.84</v>
      </c>
      <c r="K65" s="13">
        <f t="shared" si="10"/>
        <v>4.2789999999999964</v>
      </c>
      <c r="L65" s="13">
        <f>VLOOKUP(A:A,[1]TDSheet!$A:$L,12,0)</f>
        <v>100</v>
      </c>
      <c r="M65" s="13">
        <f>VLOOKUP(A:A,[1]TDSheet!$A:$M,13,0)</f>
        <v>0</v>
      </c>
      <c r="N65" s="13">
        <f>VLOOKUP(A:A,[1]TDSheet!$A:$N,14,0)</f>
        <v>200</v>
      </c>
      <c r="O65" s="13">
        <f>VLOOKUP(A:A,[1]TDSheet!$A:$O,15,0)</f>
        <v>0</v>
      </c>
      <c r="P65" s="13">
        <f>VLOOKUP(A:A,[1]TDSheet!$A:$X,24,0)</f>
        <v>300</v>
      </c>
      <c r="Q65" s="13"/>
      <c r="R65" s="13"/>
      <c r="S65" s="13"/>
      <c r="T65" s="13"/>
      <c r="U65" s="13"/>
      <c r="V65" s="13"/>
      <c r="W65" s="13">
        <f t="shared" si="11"/>
        <v>188.22380000000001</v>
      </c>
      <c r="X65" s="15">
        <v>200</v>
      </c>
      <c r="Y65" s="16">
        <f t="shared" si="12"/>
        <v>7.3244722505868003</v>
      </c>
      <c r="Z65" s="13">
        <f t="shared" si="13"/>
        <v>3.0742127191141608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165.566</v>
      </c>
      <c r="AF65" s="13">
        <f>VLOOKUP(A:A,[1]TDSheet!$A:$AF,32,0)</f>
        <v>186.12899999999999</v>
      </c>
      <c r="AG65" s="13">
        <f>VLOOKUP(A:A,[1]TDSheet!$A:$AG,33,0)</f>
        <v>174.9522</v>
      </c>
      <c r="AH65" s="13">
        <f>VLOOKUP(A:A,[3]TDSheet!$A:$D,4,0)</f>
        <v>81.012</v>
      </c>
      <c r="AI65" s="13" t="str">
        <f>VLOOKUP(A:A,[1]TDSheet!$A:$AI,35,0)</f>
        <v>май яб</v>
      </c>
      <c r="AJ65" s="13">
        <f t="shared" si="14"/>
        <v>200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68.064999999999998</v>
      </c>
      <c r="D66" s="8">
        <v>73.551000000000002</v>
      </c>
      <c r="E66" s="8">
        <v>103.926</v>
      </c>
      <c r="F66" s="8">
        <v>34.667999999999999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104.146</v>
      </c>
      <c r="K66" s="13">
        <f t="shared" si="10"/>
        <v>-0.21999999999999886</v>
      </c>
      <c r="L66" s="13">
        <f>VLOOKUP(A:A,[1]TDSheet!$A:$L,12,0)</f>
        <v>0</v>
      </c>
      <c r="M66" s="13">
        <f>VLOOKUP(A:A,[1]TDSheet!$A:$M,13,0)</f>
        <v>0</v>
      </c>
      <c r="N66" s="13">
        <f>VLOOKUP(A:A,[1]TDSheet!$A:$N,14,0)</f>
        <v>20</v>
      </c>
      <c r="O66" s="13">
        <f>VLOOKUP(A:A,[1]TDSheet!$A:$O,15,0)</f>
        <v>0</v>
      </c>
      <c r="P66" s="13">
        <f>VLOOKUP(A:A,[1]TDSheet!$A:$X,24,0)</f>
        <v>50</v>
      </c>
      <c r="Q66" s="13"/>
      <c r="R66" s="13"/>
      <c r="S66" s="13"/>
      <c r="T66" s="13"/>
      <c r="U66" s="13"/>
      <c r="V66" s="13"/>
      <c r="W66" s="13">
        <f t="shared" si="11"/>
        <v>20.7852</v>
      </c>
      <c r="X66" s="15">
        <v>50</v>
      </c>
      <c r="Y66" s="16">
        <f t="shared" si="12"/>
        <v>7.4412562785058602</v>
      </c>
      <c r="Z66" s="13">
        <f t="shared" si="13"/>
        <v>1.6679175567230529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18.3</v>
      </c>
      <c r="AF66" s="13">
        <f>VLOOKUP(A:A,[1]TDSheet!$A:$AF,32,0)</f>
        <v>16.532</v>
      </c>
      <c r="AG66" s="13">
        <f>VLOOKUP(A:A,[1]TDSheet!$A:$AG,33,0)</f>
        <v>14.895199999999999</v>
      </c>
      <c r="AH66" s="13">
        <f>VLOOKUP(A:A,[3]TDSheet!$A:$D,4,0)</f>
        <v>24.032</v>
      </c>
      <c r="AI66" s="13">
        <f>VLOOKUP(A:A,[1]TDSheet!$A:$AI,35,0)</f>
        <v>0</v>
      </c>
      <c r="AJ66" s="13">
        <f t="shared" si="14"/>
        <v>50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1008.847</v>
      </c>
      <c r="D67" s="8">
        <v>5160.6790000000001</v>
      </c>
      <c r="E67" s="8">
        <v>2730.2579999999998</v>
      </c>
      <c r="F67" s="8">
        <v>599.01099999999997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2683.1239999999998</v>
      </c>
      <c r="K67" s="13">
        <f t="shared" si="10"/>
        <v>47.134000000000015</v>
      </c>
      <c r="L67" s="13">
        <f>VLOOKUP(A:A,[1]TDSheet!$A:$L,12,0)</f>
        <v>350</v>
      </c>
      <c r="M67" s="13">
        <f>VLOOKUP(A:A,[1]TDSheet!$A:$M,13,0)</f>
        <v>0</v>
      </c>
      <c r="N67" s="13">
        <f>VLOOKUP(A:A,[1]TDSheet!$A:$N,14,0)</f>
        <v>650</v>
      </c>
      <c r="O67" s="13">
        <f>VLOOKUP(A:A,[1]TDSheet!$A:$O,15,0)</f>
        <v>0</v>
      </c>
      <c r="P67" s="13">
        <f>VLOOKUP(A:A,[1]TDSheet!$A:$X,24,0)</f>
        <v>1400</v>
      </c>
      <c r="Q67" s="13"/>
      <c r="R67" s="13"/>
      <c r="S67" s="13"/>
      <c r="T67" s="13"/>
      <c r="U67" s="13"/>
      <c r="V67" s="13"/>
      <c r="W67" s="13">
        <f t="shared" si="11"/>
        <v>546.05160000000001</v>
      </c>
      <c r="X67" s="15">
        <v>800</v>
      </c>
      <c r="Y67" s="16">
        <f t="shared" si="12"/>
        <v>6.9572381071678935</v>
      </c>
      <c r="Z67" s="13">
        <f t="shared" si="13"/>
        <v>1.0969860723785076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401.28000000000003</v>
      </c>
      <c r="AF67" s="13">
        <f>VLOOKUP(A:A,[1]TDSheet!$A:$AF,32,0)</f>
        <v>453.8</v>
      </c>
      <c r="AG67" s="13">
        <f>VLOOKUP(A:A,[1]TDSheet!$A:$AG,33,0)</f>
        <v>466.54160000000002</v>
      </c>
      <c r="AH67" s="13">
        <f>VLOOKUP(A:A,[3]TDSheet!$A:$D,4,0)</f>
        <v>223.608</v>
      </c>
      <c r="AI67" s="13" t="str">
        <f>VLOOKUP(A:A,[1]TDSheet!$A:$AI,35,0)</f>
        <v>продмай</v>
      </c>
      <c r="AJ67" s="13">
        <f t="shared" si="14"/>
        <v>800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3597</v>
      </c>
      <c r="D68" s="8">
        <v>9384</v>
      </c>
      <c r="E68" s="8">
        <v>4933</v>
      </c>
      <c r="F68" s="8">
        <v>1467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4906</v>
      </c>
      <c r="K68" s="13">
        <f t="shared" si="10"/>
        <v>27</v>
      </c>
      <c r="L68" s="13">
        <f>VLOOKUP(A:A,[1]TDSheet!$A:$L,12,0)</f>
        <v>400</v>
      </c>
      <c r="M68" s="13">
        <f>VLOOKUP(A:A,[1]TDSheet!$A:$M,13,0)</f>
        <v>0</v>
      </c>
      <c r="N68" s="13">
        <f>VLOOKUP(A:A,[1]TDSheet!$A:$N,14,0)</f>
        <v>800</v>
      </c>
      <c r="O68" s="13">
        <f>VLOOKUP(A:A,[1]TDSheet!$A:$O,15,0)</f>
        <v>500</v>
      </c>
      <c r="P68" s="13">
        <f>VLOOKUP(A:A,[1]TDSheet!$A:$X,24,0)</f>
        <v>900</v>
      </c>
      <c r="Q68" s="13"/>
      <c r="R68" s="13"/>
      <c r="S68" s="13"/>
      <c r="T68" s="13"/>
      <c r="U68" s="13"/>
      <c r="V68" s="13"/>
      <c r="W68" s="13">
        <f t="shared" si="11"/>
        <v>734.6</v>
      </c>
      <c r="X68" s="15">
        <v>1100</v>
      </c>
      <c r="Y68" s="16">
        <f t="shared" si="12"/>
        <v>7.0337598693166345</v>
      </c>
      <c r="Z68" s="13">
        <f t="shared" si="13"/>
        <v>1.9970051728832017</v>
      </c>
      <c r="AA68" s="13"/>
      <c r="AB68" s="13"/>
      <c r="AC68" s="13"/>
      <c r="AD68" s="13">
        <f>VLOOKUP(A:A,[1]TDSheet!$A:$AD,30,0)</f>
        <v>1260</v>
      </c>
      <c r="AE68" s="13">
        <f>VLOOKUP(A:A,[1]TDSheet!$A:$AE,31,0)</f>
        <v>747.8</v>
      </c>
      <c r="AF68" s="13">
        <f>VLOOKUP(A:A,[1]TDSheet!$A:$AF,32,0)</f>
        <v>643.79999999999995</v>
      </c>
      <c r="AG68" s="13">
        <f>VLOOKUP(A:A,[1]TDSheet!$A:$AG,33,0)</f>
        <v>647.4</v>
      </c>
      <c r="AH68" s="13">
        <f>VLOOKUP(A:A,[3]TDSheet!$A:$D,4,0)</f>
        <v>608</v>
      </c>
      <c r="AI68" s="13" t="str">
        <f>VLOOKUP(A:A,[1]TDSheet!$A:$AI,35,0)</f>
        <v>май яб</v>
      </c>
      <c r="AJ68" s="13">
        <f t="shared" si="14"/>
        <v>495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13</v>
      </c>
      <c r="C69" s="8">
        <v>3066</v>
      </c>
      <c r="D69" s="8">
        <v>14068</v>
      </c>
      <c r="E69" s="8">
        <v>5644</v>
      </c>
      <c r="F69" s="8">
        <v>1756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5646</v>
      </c>
      <c r="K69" s="13">
        <f t="shared" si="10"/>
        <v>-2</v>
      </c>
      <c r="L69" s="13">
        <f>VLOOKUP(A:A,[1]TDSheet!$A:$L,12,0)</f>
        <v>500</v>
      </c>
      <c r="M69" s="13">
        <f>VLOOKUP(A:A,[1]TDSheet!$A:$M,13,0)</f>
        <v>0</v>
      </c>
      <c r="N69" s="13">
        <f>VLOOKUP(A:A,[1]TDSheet!$A:$N,14,0)</f>
        <v>900</v>
      </c>
      <c r="O69" s="13">
        <f>VLOOKUP(A:A,[1]TDSheet!$A:$O,15,0)</f>
        <v>500</v>
      </c>
      <c r="P69" s="13">
        <f>VLOOKUP(A:A,[1]TDSheet!$A:$X,24,0)</f>
        <v>600</v>
      </c>
      <c r="Q69" s="13"/>
      <c r="R69" s="13"/>
      <c r="S69" s="13"/>
      <c r="T69" s="13"/>
      <c r="U69" s="13"/>
      <c r="V69" s="13"/>
      <c r="W69" s="13">
        <f t="shared" si="11"/>
        <v>784.8</v>
      </c>
      <c r="X69" s="15">
        <v>1300</v>
      </c>
      <c r="Y69" s="16">
        <f t="shared" si="12"/>
        <v>7.0795107033639146</v>
      </c>
      <c r="Z69" s="13">
        <f t="shared" si="13"/>
        <v>2.2375127420998981</v>
      </c>
      <c r="AA69" s="13"/>
      <c r="AB69" s="13"/>
      <c r="AC69" s="13"/>
      <c r="AD69" s="13">
        <f>VLOOKUP(A:A,[1]TDSheet!$A:$AD,30,0)</f>
        <v>1720</v>
      </c>
      <c r="AE69" s="13">
        <f>VLOOKUP(A:A,[1]TDSheet!$A:$AE,31,0)</f>
        <v>937.8</v>
      </c>
      <c r="AF69" s="13">
        <f>VLOOKUP(A:A,[1]TDSheet!$A:$AF,32,0)</f>
        <v>766.8</v>
      </c>
      <c r="AG69" s="13">
        <f>VLOOKUP(A:A,[1]TDSheet!$A:$AG,33,0)</f>
        <v>752.6</v>
      </c>
      <c r="AH69" s="13">
        <f>VLOOKUP(A:A,[3]TDSheet!$A:$D,4,0)</f>
        <v>869</v>
      </c>
      <c r="AI69" s="13" t="str">
        <f>VLOOKUP(A:A,[1]TDSheet!$A:$AI,35,0)</f>
        <v>оконч</v>
      </c>
      <c r="AJ69" s="13">
        <f t="shared" si="14"/>
        <v>585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610</v>
      </c>
      <c r="D70" s="8">
        <v>1150</v>
      </c>
      <c r="E70" s="8">
        <v>1262</v>
      </c>
      <c r="F70" s="8">
        <v>474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3">
        <f>VLOOKUP(A:A,[2]TDSheet!$A:$F,6,0)</f>
        <v>1264</v>
      </c>
      <c r="K70" s="13">
        <f t="shared" si="10"/>
        <v>-2</v>
      </c>
      <c r="L70" s="13">
        <f>VLOOKUP(A:A,[1]TDSheet!$A:$L,12,0)</f>
        <v>150</v>
      </c>
      <c r="M70" s="13">
        <f>VLOOKUP(A:A,[1]TDSheet!$A:$M,13,0)</f>
        <v>0</v>
      </c>
      <c r="N70" s="13">
        <f>VLOOKUP(A:A,[1]TDSheet!$A:$N,14,0)</f>
        <v>350</v>
      </c>
      <c r="O70" s="13">
        <f>VLOOKUP(A:A,[1]TDSheet!$A:$O,15,0)</f>
        <v>0</v>
      </c>
      <c r="P70" s="13">
        <f>VLOOKUP(A:A,[1]TDSheet!$A:$X,24,0)</f>
        <v>500</v>
      </c>
      <c r="Q70" s="13"/>
      <c r="R70" s="13"/>
      <c r="S70" s="13"/>
      <c r="T70" s="13"/>
      <c r="U70" s="13"/>
      <c r="V70" s="13"/>
      <c r="W70" s="13">
        <f t="shared" si="11"/>
        <v>252.4</v>
      </c>
      <c r="X70" s="15">
        <v>300</v>
      </c>
      <c r="Y70" s="16">
        <f t="shared" si="12"/>
        <v>7.0285261489698891</v>
      </c>
      <c r="Z70" s="13">
        <f t="shared" si="13"/>
        <v>1.87797147385103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223.8</v>
      </c>
      <c r="AF70" s="13">
        <f>VLOOKUP(A:A,[1]TDSheet!$A:$AF,32,0)</f>
        <v>203.4</v>
      </c>
      <c r="AG70" s="13">
        <f>VLOOKUP(A:A,[1]TDSheet!$A:$AG,33,0)</f>
        <v>234.2</v>
      </c>
      <c r="AH70" s="13">
        <f>VLOOKUP(A:A,[3]TDSheet!$A:$D,4,0)</f>
        <v>226</v>
      </c>
      <c r="AI70" s="13">
        <f>VLOOKUP(A:A,[1]TDSheet!$A:$AI,35,0)</f>
        <v>0</v>
      </c>
      <c r="AJ70" s="13">
        <f t="shared" si="14"/>
        <v>135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136</v>
      </c>
      <c r="D71" s="8">
        <v>559</v>
      </c>
      <c r="E71" s="8">
        <v>419</v>
      </c>
      <c r="F71" s="8">
        <v>268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474</v>
      </c>
      <c r="K71" s="13">
        <f t="shared" si="10"/>
        <v>-55</v>
      </c>
      <c r="L71" s="13">
        <f>VLOOKUP(A:A,[1]TDSheet!$A:$L,12,0)</f>
        <v>70</v>
      </c>
      <c r="M71" s="13">
        <f>VLOOKUP(A:A,[1]TDSheet!$A:$M,13,0)</f>
        <v>0</v>
      </c>
      <c r="N71" s="13">
        <f>VLOOKUP(A:A,[1]TDSheet!$A:$N,14,0)</f>
        <v>140</v>
      </c>
      <c r="O71" s="13">
        <f>VLOOKUP(A:A,[1]TDSheet!$A:$O,15,0)</f>
        <v>0</v>
      </c>
      <c r="P71" s="13">
        <f>VLOOKUP(A:A,[1]TDSheet!$A:$X,24,0)</f>
        <v>0</v>
      </c>
      <c r="Q71" s="13"/>
      <c r="R71" s="13"/>
      <c r="S71" s="13"/>
      <c r="T71" s="13"/>
      <c r="U71" s="13"/>
      <c r="V71" s="13"/>
      <c r="W71" s="13">
        <f t="shared" si="11"/>
        <v>83.8</v>
      </c>
      <c r="X71" s="15">
        <v>110</v>
      </c>
      <c r="Y71" s="16">
        <f t="shared" si="12"/>
        <v>7.0167064439140816</v>
      </c>
      <c r="Z71" s="13">
        <f t="shared" si="13"/>
        <v>3.1980906921241052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95.2</v>
      </c>
      <c r="AF71" s="13">
        <f>VLOOKUP(A:A,[1]TDSheet!$A:$AF,32,0)</f>
        <v>80.599999999999994</v>
      </c>
      <c r="AG71" s="13">
        <f>VLOOKUP(A:A,[1]TDSheet!$A:$AG,33,0)</f>
        <v>95.4</v>
      </c>
      <c r="AH71" s="13">
        <f>VLOOKUP(A:A,[3]TDSheet!$A:$D,4,0)</f>
        <v>103</v>
      </c>
      <c r="AI71" s="13" t="e">
        <f>VLOOKUP(A:A,[1]TDSheet!$A:$AI,35,0)</f>
        <v>#N/A</v>
      </c>
      <c r="AJ71" s="13">
        <f t="shared" si="14"/>
        <v>44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13</v>
      </c>
      <c r="C72" s="8">
        <v>240</v>
      </c>
      <c r="D72" s="8">
        <v>408</v>
      </c>
      <c r="E72" s="8">
        <v>424</v>
      </c>
      <c r="F72" s="8">
        <v>212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436</v>
      </c>
      <c r="K72" s="13">
        <f t="shared" ref="K72:K117" si="15">E72-J72</f>
        <v>-12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VLOOKUP(A:A,[1]TDSheet!$A:$N,14,0)</f>
        <v>140</v>
      </c>
      <c r="O72" s="13">
        <f>VLOOKUP(A:A,[1]TDSheet!$A:$O,15,0)</f>
        <v>0</v>
      </c>
      <c r="P72" s="13">
        <f>VLOOKUP(A:A,[1]TDSheet!$A:$X,24,0)</f>
        <v>100</v>
      </c>
      <c r="Q72" s="13"/>
      <c r="R72" s="13"/>
      <c r="S72" s="13"/>
      <c r="T72" s="13"/>
      <c r="U72" s="13"/>
      <c r="V72" s="13"/>
      <c r="W72" s="13">
        <f t="shared" ref="W72:W117" si="16">(E72-AD72)/5</f>
        <v>84.8</v>
      </c>
      <c r="X72" s="15">
        <v>150</v>
      </c>
      <c r="Y72" s="16">
        <f t="shared" ref="Y72:Y117" si="17">(F72+L72+M72+N72+O72+P72+X72)/W72</f>
        <v>7.0990566037735849</v>
      </c>
      <c r="Z72" s="13">
        <f t="shared" ref="Z72:Z117" si="18">F72/W72</f>
        <v>2.5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86.8</v>
      </c>
      <c r="AF72" s="13">
        <f>VLOOKUP(A:A,[1]TDSheet!$A:$AF,32,0)</f>
        <v>79.8</v>
      </c>
      <c r="AG72" s="13">
        <f>VLOOKUP(A:A,[1]TDSheet!$A:$AG,33,0)</f>
        <v>84.2</v>
      </c>
      <c r="AH72" s="13">
        <f>VLOOKUP(A:A,[3]TDSheet!$A:$D,4,0)</f>
        <v>110</v>
      </c>
      <c r="AI72" s="13" t="e">
        <f>VLOOKUP(A:A,[1]TDSheet!$A:$AI,35,0)</f>
        <v>#N/A</v>
      </c>
      <c r="AJ72" s="13">
        <f t="shared" ref="AJ72:AJ117" si="19">X72*H72</f>
        <v>60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1424.2059999999999</v>
      </c>
      <c r="D73" s="8">
        <v>2019.34</v>
      </c>
      <c r="E73" s="18">
        <v>1318</v>
      </c>
      <c r="F73" s="19">
        <v>601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779.68700000000001</v>
      </c>
      <c r="K73" s="13">
        <f t="shared" si="15"/>
        <v>538.31299999999999</v>
      </c>
      <c r="L73" s="13">
        <f>VLOOKUP(A:A,[1]TDSheet!$A:$L,12,0)</f>
        <v>100</v>
      </c>
      <c r="M73" s="13">
        <f>VLOOKUP(A:A,[1]TDSheet!$A:$M,13,0)</f>
        <v>0</v>
      </c>
      <c r="N73" s="13">
        <f>VLOOKUP(A:A,[1]TDSheet!$A:$N,14,0)</f>
        <v>250</v>
      </c>
      <c r="O73" s="13">
        <f>VLOOKUP(A:A,[1]TDSheet!$A:$O,15,0)</f>
        <v>0</v>
      </c>
      <c r="P73" s="13">
        <f>VLOOKUP(A:A,[1]TDSheet!$A:$X,24,0)</f>
        <v>600</v>
      </c>
      <c r="Q73" s="13"/>
      <c r="R73" s="13"/>
      <c r="S73" s="13"/>
      <c r="T73" s="13"/>
      <c r="U73" s="13"/>
      <c r="V73" s="13"/>
      <c r="W73" s="13">
        <f t="shared" si="16"/>
        <v>263.60000000000002</v>
      </c>
      <c r="X73" s="15">
        <v>300</v>
      </c>
      <c r="Y73" s="16">
        <f t="shared" si="17"/>
        <v>7.0220030349013651</v>
      </c>
      <c r="Z73" s="13">
        <f t="shared" si="18"/>
        <v>2.279969650986343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331.4</v>
      </c>
      <c r="AF73" s="13">
        <f>VLOOKUP(A:A,[1]TDSheet!$A:$AF,32,0)</f>
        <v>262.8</v>
      </c>
      <c r="AG73" s="13">
        <f>VLOOKUP(A:A,[1]TDSheet!$A:$AG,33,0)</f>
        <v>233.209</v>
      </c>
      <c r="AH73" s="13">
        <f>VLOOKUP(A:A,[3]TDSheet!$A:$D,4,0)</f>
        <v>89.816000000000003</v>
      </c>
      <c r="AI73" s="13">
        <f>VLOOKUP(A:A,[1]TDSheet!$A:$AI,35,0)</f>
        <v>0</v>
      </c>
      <c r="AJ73" s="13">
        <f t="shared" si="19"/>
        <v>300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103.16200000000001</v>
      </c>
      <c r="D74" s="8">
        <v>211.709</v>
      </c>
      <c r="E74" s="8">
        <v>159.01300000000001</v>
      </c>
      <c r="F74" s="8">
        <v>147.256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155.315</v>
      </c>
      <c r="K74" s="13">
        <f t="shared" si="15"/>
        <v>3.6980000000000075</v>
      </c>
      <c r="L74" s="13">
        <f>VLOOKUP(A:A,[1]TDSheet!$A:$L,12,0)</f>
        <v>20</v>
      </c>
      <c r="M74" s="13">
        <f>VLOOKUP(A:A,[1]TDSheet!$A:$M,13,0)</f>
        <v>0</v>
      </c>
      <c r="N74" s="13">
        <f>VLOOKUP(A:A,[1]TDSheet!$A:$N,14,0)</f>
        <v>60</v>
      </c>
      <c r="O74" s="13">
        <f>VLOOKUP(A:A,[1]TDSheet!$A:$O,15,0)</f>
        <v>0</v>
      </c>
      <c r="P74" s="13">
        <f>VLOOKUP(A:A,[1]TDSheet!$A:$X,24,0)</f>
        <v>0</v>
      </c>
      <c r="Q74" s="13"/>
      <c r="R74" s="13"/>
      <c r="S74" s="13"/>
      <c r="T74" s="13"/>
      <c r="U74" s="13"/>
      <c r="V74" s="13"/>
      <c r="W74" s="13">
        <f t="shared" si="16"/>
        <v>31.802600000000002</v>
      </c>
      <c r="X74" s="15"/>
      <c r="Y74" s="16">
        <f t="shared" si="17"/>
        <v>7.1458308440190423</v>
      </c>
      <c r="Z74" s="13">
        <f t="shared" si="18"/>
        <v>4.6303132448290389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26.005000000000003</v>
      </c>
      <c r="AF74" s="13">
        <f>VLOOKUP(A:A,[1]TDSheet!$A:$AF,32,0)</f>
        <v>27.744</v>
      </c>
      <c r="AG74" s="13">
        <f>VLOOKUP(A:A,[1]TDSheet!$A:$AG,33,0)</f>
        <v>35.588000000000001</v>
      </c>
      <c r="AH74" s="13">
        <f>VLOOKUP(A:A,[3]TDSheet!$A:$D,4,0)</f>
        <v>27.189</v>
      </c>
      <c r="AI74" s="13" t="e">
        <f>VLOOKUP(A:A,[1]TDSheet!$A:$AI,35,0)</f>
        <v>#N/A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13</v>
      </c>
      <c r="C75" s="8">
        <v>1149</v>
      </c>
      <c r="D75" s="8">
        <v>4814</v>
      </c>
      <c r="E75" s="8">
        <v>4357</v>
      </c>
      <c r="F75" s="8">
        <v>1154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4388</v>
      </c>
      <c r="K75" s="13">
        <f t="shared" si="15"/>
        <v>-31</v>
      </c>
      <c r="L75" s="13">
        <f>VLOOKUP(A:A,[1]TDSheet!$A:$L,12,0)</f>
        <v>400</v>
      </c>
      <c r="M75" s="13">
        <f>VLOOKUP(A:A,[1]TDSheet!$A:$M,13,0)</f>
        <v>0</v>
      </c>
      <c r="N75" s="13">
        <f>VLOOKUP(A:A,[1]TDSheet!$A:$N,14,0)</f>
        <v>900</v>
      </c>
      <c r="O75" s="13">
        <f>VLOOKUP(A:A,[1]TDSheet!$A:$O,15,0)</f>
        <v>0</v>
      </c>
      <c r="P75" s="13">
        <f>VLOOKUP(A:A,[1]TDSheet!$A:$X,24,0)</f>
        <v>400</v>
      </c>
      <c r="Q75" s="13"/>
      <c r="R75" s="13"/>
      <c r="S75" s="13"/>
      <c r="T75" s="13"/>
      <c r="U75" s="13"/>
      <c r="V75" s="13"/>
      <c r="W75" s="13">
        <f t="shared" si="16"/>
        <v>524.6</v>
      </c>
      <c r="X75" s="15">
        <v>800</v>
      </c>
      <c r="Y75" s="16">
        <f t="shared" si="17"/>
        <v>6.9653069004956158</v>
      </c>
      <c r="Z75" s="13">
        <f t="shared" si="18"/>
        <v>2.199771254288982</v>
      </c>
      <c r="AA75" s="13"/>
      <c r="AB75" s="13"/>
      <c r="AC75" s="13"/>
      <c r="AD75" s="13">
        <f>VLOOKUP(A:A,[1]TDSheet!$A:$AD,30,0)</f>
        <v>1734</v>
      </c>
      <c r="AE75" s="13">
        <f>VLOOKUP(A:A,[1]TDSheet!$A:$AE,31,0)</f>
        <v>642.20000000000005</v>
      </c>
      <c r="AF75" s="13">
        <f>VLOOKUP(A:A,[1]TDSheet!$A:$AF,32,0)</f>
        <v>499.8</v>
      </c>
      <c r="AG75" s="13">
        <f>VLOOKUP(A:A,[1]TDSheet!$A:$AG,33,0)</f>
        <v>533.6</v>
      </c>
      <c r="AH75" s="13">
        <f>VLOOKUP(A:A,[3]TDSheet!$A:$D,4,0)</f>
        <v>495</v>
      </c>
      <c r="AI75" s="13">
        <f>VLOOKUP(A:A,[1]TDSheet!$A:$AI,35,0)</f>
        <v>0</v>
      </c>
      <c r="AJ75" s="13">
        <f t="shared" si="19"/>
        <v>320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673</v>
      </c>
      <c r="D76" s="8">
        <v>3054</v>
      </c>
      <c r="E76" s="8">
        <v>2417</v>
      </c>
      <c r="F76" s="8">
        <v>885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2428</v>
      </c>
      <c r="K76" s="13">
        <f t="shared" si="15"/>
        <v>-11</v>
      </c>
      <c r="L76" s="13">
        <f>VLOOKUP(A:A,[1]TDSheet!$A:$L,12,0)</f>
        <v>200</v>
      </c>
      <c r="M76" s="13">
        <f>VLOOKUP(A:A,[1]TDSheet!$A:$M,13,0)</f>
        <v>0</v>
      </c>
      <c r="N76" s="13">
        <f>VLOOKUP(A:A,[1]TDSheet!$A:$N,14,0)</f>
        <v>700</v>
      </c>
      <c r="O76" s="13">
        <f>VLOOKUP(A:A,[1]TDSheet!$A:$O,15,0)</f>
        <v>0</v>
      </c>
      <c r="P76" s="13">
        <f>VLOOKUP(A:A,[1]TDSheet!$A:$X,24,0)</f>
        <v>800</v>
      </c>
      <c r="Q76" s="13"/>
      <c r="R76" s="13"/>
      <c r="S76" s="13"/>
      <c r="T76" s="13"/>
      <c r="U76" s="13"/>
      <c r="V76" s="13"/>
      <c r="W76" s="13">
        <f t="shared" si="16"/>
        <v>483.4</v>
      </c>
      <c r="X76" s="15">
        <v>800</v>
      </c>
      <c r="Y76" s="16">
        <f t="shared" si="17"/>
        <v>7.0024824162184531</v>
      </c>
      <c r="Z76" s="13">
        <f t="shared" si="18"/>
        <v>1.8307819611088127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465.2</v>
      </c>
      <c r="AF76" s="13">
        <f>VLOOKUP(A:A,[1]TDSheet!$A:$AF,32,0)</f>
        <v>368.2</v>
      </c>
      <c r="AG76" s="13">
        <f>VLOOKUP(A:A,[1]TDSheet!$A:$AG,33,0)</f>
        <v>442.8</v>
      </c>
      <c r="AH76" s="13">
        <f>VLOOKUP(A:A,[3]TDSheet!$A:$D,4,0)</f>
        <v>418</v>
      </c>
      <c r="AI76" s="13">
        <f>VLOOKUP(A:A,[1]TDSheet!$A:$AI,35,0)</f>
        <v>0</v>
      </c>
      <c r="AJ76" s="13">
        <f t="shared" si="19"/>
        <v>320</v>
      </c>
      <c r="AK76" s="13"/>
      <c r="AL76" s="13"/>
    </row>
    <row r="77" spans="1:38" s="1" customFormat="1" ht="21.95" customHeight="1" outlineLevel="1" x14ac:dyDescent="0.2">
      <c r="A77" s="7" t="s">
        <v>80</v>
      </c>
      <c r="B77" s="7" t="s">
        <v>8</v>
      </c>
      <c r="C77" s="8">
        <v>270.459</v>
      </c>
      <c r="D77" s="8">
        <v>485.125</v>
      </c>
      <c r="E77" s="8">
        <v>416.06799999999998</v>
      </c>
      <c r="F77" s="8">
        <v>264.428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414.77600000000001</v>
      </c>
      <c r="K77" s="13">
        <f t="shared" si="15"/>
        <v>1.2919999999999732</v>
      </c>
      <c r="L77" s="13">
        <f>VLOOKUP(A:A,[1]TDSheet!$A:$L,12,0)</f>
        <v>70</v>
      </c>
      <c r="M77" s="13">
        <f>VLOOKUP(A:A,[1]TDSheet!$A:$M,13,0)</f>
        <v>0</v>
      </c>
      <c r="N77" s="13">
        <f>VLOOKUP(A:A,[1]TDSheet!$A:$N,14,0)</f>
        <v>140</v>
      </c>
      <c r="O77" s="13">
        <f>VLOOKUP(A:A,[1]TDSheet!$A:$O,15,0)</f>
        <v>0</v>
      </c>
      <c r="P77" s="13">
        <f>VLOOKUP(A:A,[1]TDSheet!$A:$X,24,0)</f>
        <v>0</v>
      </c>
      <c r="Q77" s="13"/>
      <c r="R77" s="13"/>
      <c r="S77" s="13"/>
      <c r="T77" s="13"/>
      <c r="U77" s="13"/>
      <c r="V77" s="13"/>
      <c r="W77" s="13">
        <f t="shared" si="16"/>
        <v>83.2136</v>
      </c>
      <c r="X77" s="15">
        <v>110</v>
      </c>
      <c r="Y77" s="16">
        <f t="shared" si="17"/>
        <v>7.0232269725141085</v>
      </c>
      <c r="Z77" s="13">
        <f t="shared" si="18"/>
        <v>3.1777017218339312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109.33</v>
      </c>
      <c r="AF77" s="13">
        <f>VLOOKUP(A:A,[1]TDSheet!$A:$AF,32,0)</f>
        <v>93.552199999999999</v>
      </c>
      <c r="AG77" s="13">
        <f>VLOOKUP(A:A,[1]TDSheet!$A:$AG,33,0)</f>
        <v>95.336400000000012</v>
      </c>
      <c r="AH77" s="13">
        <f>VLOOKUP(A:A,[3]TDSheet!$A:$D,4,0)</f>
        <v>99.05</v>
      </c>
      <c r="AI77" s="13" t="e">
        <f>VLOOKUP(A:A,[1]TDSheet!$A:$AI,35,0)</f>
        <v>#N/A</v>
      </c>
      <c r="AJ77" s="13">
        <f t="shared" si="19"/>
        <v>110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191.898</v>
      </c>
      <c r="D78" s="8">
        <v>429.01400000000001</v>
      </c>
      <c r="E78" s="8">
        <v>282.12400000000002</v>
      </c>
      <c r="F78" s="8">
        <v>257.21300000000002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284.82799999999997</v>
      </c>
      <c r="K78" s="13">
        <f t="shared" si="15"/>
        <v>-2.7039999999999509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VLOOKUP(A:A,[1]TDSheet!$A:$N,14,0)</f>
        <v>100</v>
      </c>
      <c r="O78" s="13">
        <f>VLOOKUP(A:A,[1]TDSheet!$A:$O,15,0)</f>
        <v>0</v>
      </c>
      <c r="P78" s="13">
        <f>VLOOKUP(A:A,[1]TDSheet!$A:$X,24,0)</f>
        <v>0</v>
      </c>
      <c r="Q78" s="13"/>
      <c r="R78" s="13"/>
      <c r="S78" s="13"/>
      <c r="T78" s="13"/>
      <c r="U78" s="13"/>
      <c r="V78" s="13"/>
      <c r="W78" s="13">
        <f t="shared" si="16"/>
        <v>56.424800000000005</v>
      </c>
      <c r="X78" s="15">
        <v>50</v>
      </c>
      <c r="Y78" s="16">
        <f t="shared" si="17"/>
        <v>7.2169152571209825</v>
      </c>
      <c r="Z78" s="13">
        <f t="shared" si="18"/>
        <v>4.5585097333087576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79.38</v>
      </c>
      <c r="AF78" s="13">
        <f>VLOOKUP(A:A,[1]TDSheet!$A:$AF,32,0)</f>
        <v>73.465599999999995</v>
      </c>
      <c r="AG78" s="13">
        <f>VLOOKUP(A:A,[1]TDSheet!$A:$AG,33,0)</f>
        <v>68.877200000000002</v>
      </c>
      <c r="AH78" s="13">
        <f>VLOOKUP(A:A,[3]TDSheet!$A:$D,4,0)</f>
        <v>74.881</v>
      </c>
      <c r="AI78" s="13" t="e">
        <f>VLOOKUP(A:A,[1]TDSheet!$A:$AI,35,0)</f>
        <v>#N/A</v>
      </c>
      <c r="AJ78" s="13">
        <f t="shared" si="19"/>
        <v>50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408.149</v>
      </c>
      <c r="D79" s="8">
        <v>980.73199999999997</v>
      </c>
      <c r="E79" s="8">
        <v>672.74900000000002</v>
      </c>
      <c r="F79" s="8">
        <v>522.70799999999997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666.23299999999995</v>
      </c>
      <c r="K79" s="13">
        <f t="shared" si="15"/>
        <v>6.5160000000000764</v>
      </c>
      <c r="L79" s="13">
        <f>VLOOKUP(A:A,[1]TDSheet!$A:$L,12,0)</f>
        <v>0</v>
      </c>
      <c r="M79" s="13">
        <f>VLOOKUP(A:A,[1]TDSheet!$A:$M,13,0)</f>
        <v>0</v>
      </c>
      <c r="N79" s="13">
        <f>VLOOKUP(A:A,[1]TDSheet!$A:$N,14,0)</f>
        <v>240</v>
      </c>
      <c r="O79" s="13">
        <f>VLOOKUP(A:A,[1]TDSheet!$A:$O,15,0)</f>
        <v>0</v>
      </c>
      <c r="P79" s="13">
        <f>VLOOKUP(A:A,[1]TDSheet!$A:$X,24,0)</f>
        <v>150</v>
      </c>
      <c r="Q79" s="13"/>
      <c r="R79" s="13"/>
      <c r="S79" s="13"/>
      <c r="T79" s="13"/>
      <c r="U79" s="13"/>
      <c r="V79" s="13"/>
      <c r="W79" s="13">
        <f t="shared" si="16"/>
        <v>134.5498</v>
      </c>
      <c r="X79" s="15">
        <v>50</v>
      </c>
      <c r="Y79" s="16">
        <f t="shared" si="17"/>
        <v>7.1550310739963932</v>
      </c>
      <c r="Z79" s="13">
        <f t="shared" si="18"/>
        <v>3.8848664212061257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160.072</v>
      </c>
      <c r="AF79" s="13">
        <f>VLOOKUP(A:A,[1]TDSheet!$A:$AF,32,0)</f>
        <v>143.83019999999999</v>
      </c>
      <c r="AG79" s="13">
        <f>VLOOKUP(A:A,[1]TDSheet!$A:$AG,33,0)</f>
        <v>156.2826</v>
      </c>
      <c r="AH79" s="13">
        <f>VLOOKUP(A:A,[3]TDSheet!$A:$D,4,0)</f>
        <v>113.01</v>
      </c>
      <c r="AI79" s="13" t="e">
        <f>VLOOKUP(A:A,[1]TDSheet!$A:$AI,35,0)</f>
        <v>#N/A</v>
      </c>
      <c r="AJ79" s="13">
        <f t="shared" si="19"/>
        <v>50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379.25200000000001</v>
      </c>
      <c r="D80" s="8">
        <v>361.96800000000002</v>
      </c>
      <c r="E80" s="8">
        <v>446.673</v>
      </c>
      <c r="F80" s="8">
        <v>288.06700000000001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443.97300000000001</v>
      </c>
      <c r="K80" s="13">
        <f t="shared" si="15"/>
        <v>2.6999999999999886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VLOOKUP(A:A,[1]TDSheet!$A:$N,14,0)</f>
        <v>140</v>
      </c>
      <c r="O80" s="13">
        <f>VLOOKUP(A:A,[1]TDSheet!$A:$O,15,0)</f>
        <v>0</v>
      </c>
      <c r="P80" s="13">
        <f>VLOOKUP(A:A,[1]TDSheet!$A:$X,24,0)</f>
        <v>80</v>
      </c>
      <c r="Q80" s="13"/>
      <c r="R80" s="13"/>
      <c r="S80" s="13"/>
      <c r="T80" s="13"/>
      <c r="U80" s="13"/>
      <c r="V80" s="13"/>
      <c r="W80" s="13">
        <f t="shared" si="16"/>
        <v>89.334599999999995</v>
      </c>
      <c r="X80" s="15">
        <v>120</v>
      </c>
      <c r="Y80" s="16">
        <f t="shared" si="17"/>
        <v>7.0305010600595965</v>
      </c>
      <c r="Z80" s="13">
        <f t="shared" si="18"/>
        <v>3.2245848752890818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113.05199999999999</v>
      </c>
      <c r="AF80" s="13">
        <f>VLOOKUP(A:A,[1]TDSheet!$A:$AF,32,0)</f>
        <v>99.948800000000006</v>
      </c>
      <c r="AG80" s="13">
        <f>VLOOKUP(A:A,[1]TDSheet!$A:$AG,33,0)</f>
        <v>94.373999999999995</v>
      </c>
      <c r="AH80" s="13">
        <f>VLOOKUP(A:A,[3]TDSheet!$A:$D,4,0)</f>
        <v>113.929</v>
      </c>
      <c r="AI80" s="13" t="e">
        <f>VLOOKUP(A:A,[1]TDSheet!$A:$AI,35,0)</f>
        <v>#N/A</v>
      </c>
      <c r="AJ80" s="13">
        <f t="shared" si="19"/>
        <v>120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50</v>
      </c>
      <c r="D81" s="8">
        <v>84</v>
      </c>
      <c r="E81" s="8">
        <v>84</v>
      </c>
      <c r="F81" s="8">
        <v>47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85</v>
      </c>
      <c r="K81" s="13">
        <f t="shared" si="15"/>
        <v>-1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VLOOKUP(A:A,[1]TDSheet!$A:$N,14,0)</f>
        <v>30</v>
      </c>
      <c r="O81" s="13">
        <f>VLOOKUP(A:A,[1]TDSheet!$A:$O,15,0)</f>
        <v>0</v>
      </c>
      <c r="P81" s="13">
        <f>VLOOKUP(A:A,[1]TDSheet!$A:$X,24,0)</f>
        <v>0</v>
      </c>
      <c r="Q81" s="13"/>
      <c r="R81" s="13"/>
      <c r="S81" s="13"/>
      <c r="T81" s="13"/>
      <c r="U81" s="13"/>
      <c r="V81" s="13"/>
      <c r="W81" s="13">
        <f t="shared" si="16"/>
        <v>16.8</v>
      </c>
      <c r="X81" s="15">
        <v>50</v>
      </c>
      <c r="Y81" s="16">
        <f t="shared" si="17"/>
        <v>7.5595238095238093</v>
      </c>
      <c r="Z81" s="13">
        <f t="shared" si="18"/>
        <v>2.7976190476190474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16.8</v>
      </c>
      <c r="AF81" s="13">
        <f>VLOOKUP(A:A,[1]TDSheet!$A:$AF,32,0)</f>
        <v>14.6</v>
      </c>
      <c r="AG81" s="13">
        <f>VLOOKUP(A:A,[1]TDSheet!$A:$AG,33,0)</f>
        <v>16.8</v>
      </c>
      <c r="AH81" s="13">
        <f>VLOOKUP(A:A,[3]TDSheet!$A:$D,4,0)</f>
        <v>44</v>
      </c>
      <c r="AI81" s="13" t="str">
        <f>VLOOKUP(A:A,[1]TDSheet!$A:$AI,35,0)</f>
        <v>ф</v>
      </c>
      <c r="AJ81" s="13">
        <f t="shared" si="19"/>
        <v>30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158</v>
      </c>
      <c r="D82" s="8">
        <v>217</v>
      </c>
      <c r="E82" s="8">
        <v>202</v>
      </c>
      <c r="F82" s="8">
        <v>172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230</v>
      </c>
      <c r="K82" s="13">
        <f t="shared" si="15"/>
        <v>-28</v>
      </c>
      <c r="L82" s="13">
        <f>VLOOKUP(A:A,[1]TDSheet!$A:$L,12,0)</f>
        <v>30</v>
      </c>
      <c r="M82" s="13">
        <f>VLOOKUP(A:A,[1]TDSheet!$A:$M,13,0)</f>
        <v>0</v>
      </c>
      <c r="N82" s="13">
        <f>VLOOKUP(A:A,[1]TDSheet!$A:$N,14,0)</f>
        <v>70</v>
      </c>
      <c r="O82" s="13">
        <f>VLOOKUP(A:A,[1]TDSheet!$A:$O,15,0)</f>
        <v>0</v>
      </c>
      <c r="P82" s="13">
        <f>VLOOKUP(A:A,[1]TDSheet!$A:$X,24,0)</f>
        <v>0</v>
      </c>
      <c r="Q82" s="13"/>
      <c r="R82" s="13"/>
      <c r="S82" s="13"/>
      <c r="T82" s="13"/>
      <c r="U82" s="13"/>
      <c r="V82" s="13"/>
      <c r="W82" s="13">
        <f t="shared" si="16"/>
        <v>40.4</v>
      </c>
      <c r="X82" s="15">
        <v>20</v>
      </c>
      <c r="Y82" s="16">
        <f t="shared" si="17"/>
        <v>7.2277227722772279</v>
      </c>
      <c r="Z82" s="13">
        <f t="shared" si="18"/>
        <v>4.2574257425742577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45</v>
      </c>
      <c r="AF82" s="13">
        <f>VLOOKUP(A:A,[1]TDSheet!$A:$AF,32,0)</f>
        <v>38</v>
      </c>
      <c r="AG82" s="13">
        <f>VLOOKUP(A:A,[1]TDSheet!$A:$AG,33,0)</f>
        <v>48.4</v>
      </c>
      <c r="AH82" s="13">
        <f>VLOOKUP(A:A,[3]TDSheet!$A:$D,4,0)</f>
        <v>31</v>
      </c>
      <c r="AI82" s="13" t="str">
        <f>VLOOKUP(A:A,[1]TDSheet!$A:$AI,35,0)</f>
        <v>май яб</v>
      </c>
      <c r="AJ82" s="13">
        <f t="shared" si="19"/>
        <v>12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114</v>
      </c>
      <c r="D83" s="8">
        <v>229</v>
      </c>
      <c r="E83" s="8">
        <v>240</v>
      </c>
      <c r="F83" s="8">
        <v>102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284</v>
      </c>
      <c r="K83" s="13">
        <f t="shared" si="15"/>
        <v>-44</v>
      </c>
      <c r="L83" s="13">
        <f>VLOOKUP(A:A,[1]TDSheet!$A:$L,12,0)</f>
        <v>30</v>
      </c>
      <c r="M83" s="13">
        <f>VLOOKUP(A:A,[1]TDSheet!$A:$M,13,0)</f>
        <v>0</v>
      </c>
      <c r="N83" s="13">
        <f>VLOOKUP(A:A,[1]TDSheet!$A:$N,14,0)</f>
        <v>60</v>
      </c>
      <c r="O83" s="13">
        <f>VLOOKUP(A:A,[1]TDSheet!$A:$O,15,0)</f>
        <v>0</v>
      </c>
      <c r="P83" s="13">
        <f>VLOOKUP(A:A,[1]TDSheet!$A:$X,24,0)</f>
        <v>30</v>
      </c>
      <c r="Q83" s="13"/>
      <c r="R83" s="13"/>
      <c r="S83" s="13"/>
      <c r="T83" s="13"/>
      <c r="U83" s="13"/>
      <c r="V83" s="13"/>
      <c r="W83" s="13">
        <f t="shared" si="16"/>
        <v>48</v>
      </c>
      <c r="X83" s="15">
        <v>120</v>
      </c>
      <c r="Y83" s="16">
        <f t="shared" si="17"/>
        <v>7.125</v>
      </c>
      <c r="Z83" s="13">
        <f t="shared" si="18"/>
        <v>2.125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50.4</v>
      </c>
      <c r="AF83" s="13">
        <f>VLOOKUP(A:A,[1]TDSheet!$A:$AF,32,0)</f>
        <v>36.200000000000003</v>
      </c>
      <c r="AG83" s="13">
        <f>VLOOKUP(A:A,[1]TDSheet!$A:$AG,33,0)</f>
        <v>43.2</v>
      </c>
      <c r="AH83" s="13">
        <f>VLOOKUP(A:A,[3]TDSheet!$A:$D,4,0)</f>
        <v>63</v>
      </c>
      <c r="AI83" s="13" t="str">
        <f>VLOOKUP(A:A,[1]TDSheet!$A:$AI,35,0)</f>
        <v>ф</v>
      </c>
      <c r="AJ83" s="13">
        <f t="shared" si="19"/>
        <v>72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61.051000000000002</v>
      </c>
      <c r="D84" s="8">
        <v>312.82100000000003</v>
      </c>
      <c r="E84" s="8">
        <v>215.68799999999999</v>
      </c>
      <c r="F84" s="8">
        <v>101.349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3">
        <f>VLOOKUP(A:A,[2]TDSheet!$A:$F,6,0)</f>
        <v>216.572</v>
      </c>
      <c r="K84" s="13">
        <f t="shared" si="15"/>
        <v>-0.88400000000001455</v>
      </c>
      <c r="L84" s="13">
        <f>VLOOKUP(A:A,[1]TDSheet!$A:$L,12,0)</f>
        <v>30</v>
      </c>
      <c r="M84" s="13">
        <f>VLOOKUP(A:A,[1]TDSheet!$A:$M,13,0)</f>
        <v>0</v>
      </c>
      <c r="N84" s="13">
        <f>VLOOKUP(A:A,[1]TDSheet!$A:$N,14,0)</f>
        <v>60</v>
      </c>
      <c r="O84" s="13">
        <f>VLOOKUP(A:A,[1]TDSheet!$A:$O,15,0)</f>
        <v>0</v>
      </c>
      <c r="P84" s="13">
        <f>VLOOKUP(A:A,[1]TDSheet!$A:$X,24,0)</f>
        <v>80</v>
      </c>
      <c r="Q84" s="13"/>
      <c r="R84" s="13"/>
      <c r="S84" s="13"/>
      <c r="T84" s="13"/>
      <c r="U84" s="13"/>
      <c r="V84" s="13"/>
      <c r="W84" s="13">
        <f t="shared" si="16"/>
        <v>43.137599999999999</v>
      </c>
      <c r="X84" s="15">
        <v>50</v>
      </c>
      <c r="Y84" s="16">
        <f t="shared" si="17"/>
        <v>7.4493944957531246</v>
      </c>
      <c r="Z84" s="13">
        <f t="shared" si="18"/>
        <v>2.3494352954267277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47.9024</v>
      </c>
      <c r="AF84" s="13">
        <f>VLOOKUP(A:A,[1]TDSheet!$A:$AF,32,0)</f>
        <v>44.054400000000001</v>
      </c>
      <c r="AG84" s="13">
        <f>VLOOKUP(A:A,[1]TDSheet!$A:$AG,33,0)</f>
        <v>42.4756</v>
      </c>
      <c r="AH84" s="13">
        <f>VLOOKUP(A:A,[3]TDSheet!$A:$D,4,0)</f>
        <v>37.911999999999999</v>
      </c>
      <c r="AI84" s="13">
        <f>VLOOKUP(A:A,[1]TDSheet!$A:$AI,35,0)</f>
        <v>0</v>
      </c>
      <c r="AJ84" s="13">
        <f t="shared" si="19"/>
        <v>50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13</v>
      </c>
      <c r="C85" s="8">
        <v>195</v>
      </c>
      <c r="D85" s="8">
        <v>567</v>
      </c>
      <c r="E85" s="8">
        <v>369</v>
      </c>
      <c r="F85" s="8">
        <v>385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430</v>
      </c>
      <c r="K85" s="13">
        <f t="shared" si="15"/>
        <v>-61</v>
      </c>
      <c r="L85" s="13">
        <f>VLOOKUP(A:A,[1]TDSheet!$A:$L,12,0)</f>
        <v>70</v>
      </c>
      <c r="M85" s="13">
        <f>VLOOKUP(A:A,[1]TDSheet!$A:$M,13,0)</f>
        <v>0</v>
      </c>
      <c r="N85" s="13">
        <f>VLOOKUP(A:A,[1]TDSheet!$A:$N,14,0)</f>
        <v>140</v>
      </c>
      <c r="O85" s="13">
        <f>VLOOKUP(A:A,[1]TDSheet!$A:$O,15,0)</f>
        <v>0</v>
      </c>
      <c r="P85" s="13">
        <f>VLOOKUP(A:A,[1]TDSheet!$A:$X,24,0)</f>
        <v>0</v>
      </c>
      <c r="Q85" s="13"/>
      <c r="R85" s="13"/>
      <c r="S85" s="13"/>
      <c r="T85" s="13"/>
      <c r="U85" s="13"/>
      <c r="V85" s="13"/>
      <c r="W85" s="13">
        <f t="shared" si="16"/>
        <v>73.8</v>
      </c>
      <c r="X85" s="15"/>
      <c r="Y85" s="16">
        <f t="shared" si="17"/>
        <v>8.0623306233062326</v>
      </c>
      <c r="Z85" s="13">
        <f t="shared" si="18"/>
        <v>5.2168021680216805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90.8</v>
      </c>
      <c r="AF85" s="13">
        <f>VLOOKUP(A:A,[1]TDSheet!$A:$AF,32,0)</f>
        <v>61.8</v>
      </c>
      <c r="AG85" s="13">
        <f>VLOOKUP(A:A,[1]TDSheet!$A:$AG,33,0)</f>
        <v>96.4</v>
      </c>
      <c r="AH85" s="13">
        <f>VLOOKUP(A:A,[3]TDSheet!$A:$D,4,0)</f>
        <v>65</v>
      </c>
      <c r="AI85" s="13" t="str">
        <f>VLOOKUP(A:A,[1]TDSheet!$A:$AI,35,0)</f>
        <v>ф</v>
      </c>
      <c r="AJ85" s="13">
        <f t="shared" si="19"/>
        <v>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343</v>
      </c>
      <c r="D86" s="8">
        <v>517</v>
      </c>
      <c r="E86" s="8">
        <v>632</v>
      </c>
      <c r="F86" s="8">
        <v>215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641</v>
      </c>
      <c r="K86" s="13">
        <f t="shared" si="15"/>
        <v>-9</v>
      </c>
      <c r="L86" s="13">
        <f>VLOOKUP(A:A,[1]TDSheet!$A:$L,12,0)</f>
        <v>80</v>
      </c>
      <c r="M86" s="13">
        <f>VLOOKUP(A:A,[1]TDSheet!$A:$M,13,0)</f>
        <v>0</v>
      </c>
      <c r="N86" s="13">
        <f>VLOOKUP(A:A,[1]TDSheet!$A:$N,14,0)</f>
        <v>150</v>
      </c>
      <c r="O86" s="13">
        <f>VLOOKUP(A:A,[1]TDSheet!$A:$O,15,0)</f>
        <v>0</v>
      </c>
      <c r="P86" s="13">
        <f>VLOOKUP(A:A,[1]TDSheet!$A:$X,24,0)</f>
        <v>290</v>
      </c>
      <c r="Q86" s="13"/>
      <c r="R86" s="13"/>
      <c r="S86" s="13"/>
      <c r="T86" s="13"/>
      <c r="U86" s="13"/>
      <c r="V86" s="13"/>
      <c r="W86" s="13">
        <f t="shared" si="16"/>
        <v>126.4</v>
      </c>
      <c r="X86" s="15">
        <v>150</v>
      </c>
      <c r="Y86" s="16">
        <f t="shared" si="17"/>
        <v>7.0015822784810124</v>
      </c>
      <c r="Z86" s="13">
        <f t="shared" si="18"/>
        <v>1.7009493670886076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115.4</v>
      </c>
      <c r="AF86" s="13">
        <f>VLOOKUP(A:A,[1]TDSheet!$A:$AF,32,0)</f>
        <v>105</v>
      </c>
      <c r="AG86" s="13">
        <f>VLOOKUP(A:A,[1]TDSheet!$A:$AG,33,0)</f>
        <v>111</v>
      </c>
      <c r="AH86" s="13">
        <f>VLOOKUP(A:A,[3]TDSheet!$A:$D,4,0)</f>
        <v>90</v>
      </c>
      <c r="AI86" s="13" t="str">
        <f>VLOOKUP(A:A,[1]TDSheet!$A:$AI,35,0)</f>
        <v>май яб</v>
      </c>
      <c r="AJ86" s="13">
        <f t="shared" si="19"/>
        <v>90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1264</v>
      </c>
      <c r="D87" s="8">
        <v>5750</v>
      </c>
      <c r="E87" s="8">
        <v>2057</v>
      </c>
      <c r="F87" s="8">
        <v>1238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3">
        <f>VLOOKUP(A:A,[2]TDSheet!$A:$F,6,0)</f>
        <v>2065</v>
      </c>
      <c r="K87" s="13">
        <f t="shared" si="15"/>
        <v>-8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VLOOKUP(A:A,[1]TDSheet!$A:$N,14,0)</f>
        <v>800</v>
      </c>
      <c r="O87" s="13">
        <f>VLOOKUP(A:A,[1]TDSheet!$A:$O,15,0)</f>
        <v>0</v>
      </c>
      <c r="P87" s="13">
        <f>VLOOKUP(A:A,[1]TDSheet!$A:$X,24,0)</f>
        <v>400</v>
      </c>
      <c r="Q87" s="13"/>
      <c r="R87" s="13"/>
      <c r="S87" s="13"/>
      <c r="T87" s="13"/>
      <c r="U87" s="13"/>
      <c r="V87" s="13"/>
      <c r="W87" s="13">
        <f t="shared" si="16"/>
        <v>411.4</v>
      </c>
      <c r="X87" s="15">
        <v>500</v>
      </c>
      <c r="Y87" s="16">
        <f t="shared" si="17"/>
        <v>7.1414681575109382</v>
      </c>
      <c r="Z87" s="13">
        <f t="shared" si="18"/>
        <v>3.0092367525522605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476.4</v>
      </c>
      <c r="AF87" s="13">
        <f>VLOOKUP(A:A,[1]TDSheet!$A:$AF,32,0)</f>
        <v>374.6</v>
      </c>
      <c r="AG87" s="13">
        <f>VLOOKUP(A:A,[1]TDSheet!$A:$AG,33,0)</f>
        <v>427.2</v>
      </c>
      <c r="AH87" s="13">
        <f>VLOOKUP(A:A,[3]TDSheet!$A:$D,4,0)</f>
        <v>328</v>
      </c>
      <c r="AI87" s="13" t="str">
        <f>VLOOKUP(A:A,[1]TDSheet!$A:$AI,35,0)</f>
        <v>?</v>
      </c>
      <c r="AJ87" s="13">
        <f t="shared" si="19"/>
        <v>140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13</v>
      </c>
      <c r="C88" s="8">
        <v>185</v>
      </c>
      <c r="D88" s="8">
        <v>706</v>
      </c>
      <c r="E88" s="8">
        <v>478</v>
      </c>
      <c r="F88" s="8">
        <v>408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495</v>
      </c>
      <c r="K88" s="13">
        <f t="shared" si="15"/>
        <v>-17</v>
      </c>
      <c r="L88" s="13">
        <f>VLOOKUP(A:A,[1]TDSheet!$A:$L,12,0)</f>
        <v>100</v>
      </c>
      <c r="M88" s="13">
        <f>VLOOKUP(A:A,[1]TDSheet!$A:$M,13,0)</f>
        <v>0</v>
      </c>
      <c r="N88" s="13">
        <f>VLOOKUP(A:A,[1]TDSheet!$A:$N,14,0)</f>
        <v>120</v>
      </c>
      <c r="O88" s="13">
        <f>VLOOKUP(A:A,[1]TDSheet!$A:$O,15,0)</f>
        <v>0</v>
      </c>
      <c r="P88" s="13">
        <f>VLOOKUP(A:A,[1]TDSheet!$A:$X,24,0)</f>
        <v>0</v>
      </c>
      <c r="Q88" s="13"/>
      <c r="R88" s="13"/>
      <c r="S88" s="13"/>
      <c r="T88" s="13"/>
      <c r="U88" s="13"/>
      <c r="V88" s="13"/>
      <c r="W88" s="13">
        <f t="shared" si="16"/>
        <v>95.6</v>
      </c>
      <c r="X88" s="15">
        <v>100</v>
      </c>
      <c r="Y88" s="16">
        <f t="shared" si="17"/>
        <v>7.6150627615062767</v>
      </c>
      <c r="Z88" s="13">
        <f t="shared" si="18"/>
        <v>4.2677824267782425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101.4</v>
      </c>
      <c r="AF88" s="13">
        <f>VLOOKUP(A:A,[1]TDSheet!$A:$AF,32,0)</f>
        <v>72.599999999999994</v>
      </c>
      <c r="AG88" s="13">
        <f>VLOOKUP(A:A,[1]TDSheet!$A:$AG,33,0)</f>
        <v>115</v>
      </c>
      <c r="AH88" s="13">
        <f>VLOOKUP(A:A,[3]TDSheet!$A:$D,4,0)</f>
        <v>96</v>
      </c>
      <c r="AI88" s="13" t="str">
        <f>VLOOKUP(A:A,[1]TDSheet!$A:$AI,35,0)</f>
        <v>Паша</v>
      </c>
      <c r="AJ88" s="13">
        <f t="shared" si="19"/>
        <v>40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13</v>
      </c>
      <c r="C89" s="8">
        <v>154</v>
      </c>
      <c r="D89" s="8">
        <v>1053</v>
      </c>
      <c r="E89" s="8">
        <v>743</v>
      </c>
      <c r="F89" s="8">
        <v>451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3">
        <f>VLOOKUP(A:A,[2]TDSheet!$A:$F,6,0)</f>
        <v>752</v>
      </c>
      <c r="K89" s="13">
        <f t="shared" si="15"/>
        <v>-9</v>
      </c>
      <c r="L89" s="13">
        <f>VLOOKUP(A:A,[1]TDSheet!$A:$L,12,0)</f>
        <v>100</v>
      </c>
      <c r="M89" s="13">
        <f>VLOOKUP(A:A,[1]TDSheet!$A:$M,13,0)</f>
        <v>0</v>
      </c>
      <c r="N89" s="13">
        <f>VLOOKUP(A:A,[1]TDSheet!$A:$N,14,0)</f>
        <v>220</v>
      </c>
      <c r="O89" s="13">
        <f>VLOOKUP(A:A,[1]TDSheet!$A:$O,15,0)</f>
        <v>0</v>
      </c>
      <c r="P89" s="13">
        <f>VLOOKUP(A:A,[1]TDSheet!$A:$X,24,0)</f>
        <v>180</v>
      </c>
      <c r="Q89" s="13"/>
      <c r="R89" s="13"/>
      <c r="S89" s="13"/>
      <c r="T89" s="13"/>
      <c r="U89" s="13"/>
      <c r="V89" s="13"/>
      <c r="W89" s="13">
        <f t="shared" si="16"/>
        <v>148.6</v>
      </c>
      <c r="X89" s="15">
        <v>100</v>
      </c>
      <c r="Y89" s="16">
        <f t="shared" si="17"/>
        <v>7.0726783310901755</v>
      </c>
      <c r="Z89" s="13">
        <f t="shared" si="18"/>
        <v>3.034993270524899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108</v>
      </c>
      <c r="AF89" s="13">
        <f>VLOOKUP(A:A,[1]TDSheet!$A:$AF,32,0)</f>
        <v>115.6</v>
      </c>
      <c r="AG89" s="13">
        <f>VLOOKUP(A:A,[1]TDSheet!$A:$AG,33,0)</f>
        <v>155</v>
      </c>
      <c r="AH89" s="13">
        <f>VLOOKUP(A:A,[3]TDSheet!$A:$D,4,0)</f>
        <v>142</v>
      </c>
      <c r="AI89" s="13" t="str">
        <f>VLOOKUP(A:A,[1]TDSheet!$A:$AI,35,0)</f>
        <v>Паша</v>
      </c>
      <c r="AJ89" s="13">
        <f t="shared" si="19"/>
        <v>33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13</v>
      </c>
      <c r="C90" s="8">
        <v>164</v>
      </c>
      <c r="D90" s="8">
        <v>485</v>
      </c>
      <c r="E90" s="8">
        <v>391</v>
      </c>
      <c r="F90" s="8">
        <v>247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3">
        <f>VLOOKUP(A:A,[2]TDSheet!$A:$F,6,0)</f>
        <v>398</v>
      </c>
      <c r="K90" s="13">
        <f t="shared" si="15"/>
        <v>-7</v>
      </c>
      <c r="L90" s="13">
        <f>VLOOKUP(A:A,[1]TDSheet!$A:$L,12,0)</f>
        <v>50</v>
      </c>
      <c r="M90" s="13">
        <f>VLOOKUP(A:A,[1]TDSheet!$A:$M,13,0)</f>
        <v>0</v>
      </c>
      <c r="N90" s="13">
        <f>VLOOKUP(A:A,[1]TDSheet!$A:$N,14,0)</f>
        <v>120</v>
      </c>
      <c r="O90" s="13">
        <f>VLOOKUP(A:A,[1]TDSheet!$A:$O,15,0)</f>
        <v>0</v>
      </c>
      <c r="P90" s="13">
        <f>VLOOKUP(A:A,[1]TDSheet!$A:$X,24,0)</f>
        <v>80</v>
      </c>
      <c r="Q90" s="13"/>
      <c r="R90" s="13"/>
      <c r="S90" s="13"/>
      <c r="T90" s="13"/>
      <c r="U90" s="13"/>
      <c r="V90" s="13"/>
      <c r="W90" s="13">
        <f t="shared" si="16"/>
        <v>78.2</v>
      </c>
      <c r="X90" s="15">
        <v>70</v>
      </c>
      <c r="Y90" s="16">
        <f t="shared" si="17"/>
        <v>7.250639386189258</v>
      </c>
      <c r="Z90" s="13">
        <f t="shared" si="18"/>
        <v>3.1585677749360612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84.8</v>
      </c>
      <c r="AF90" s="13">
        <f>VLOOKUP(A:A,[1]TDSheet!$A:$AF,32,0)</f>
        <v>68.599999999999994</v>
      </c>
      <c r="AG90" s="13">
        <f>VLOOKUP(A:A,[1]TDSheet!$A:$AG,33,0)</f>
        <v>86.2</v>
      </c>
      <c r="AH90" s="13">
        <f>VLOOKUP(A:A,[3]TDSheet!$A:$D,4,0)</f>
        <v>98</v>
      </c>
      <c r="AI90" s="13" t="str">
        <f>VLOOKUP(A:A,[1]TDSheet!$A:$AI,35,0)</f>
        <v>Паша</v>
      </c>
      <c r="AJ90" s="13">
        <f t="shared" si="19"/>
        <v>24.5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139</v>
      </c>
      <c r="D91" s="8">
        <v>1535</v>
      </c>
      <c r="E91" s="8">
        <v>342</v>
      </c>
      <c r="F91" s="8">
        <v>85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3">
        <f>VLOOKUP(A:A,[2]TDSheet!$A:$F,6,0)</f>
        <v>446</v>
      </c>
      <c r="K91" s="13">
        <f t="shared" si="15"/>
        <v>-104</v>
      </c>
      <c r="L91" s="13">
        <f>VLOOKUP(A:A,[1]TDSheet!$A:$L,12,0)</f>
        <v>30</v>
      </c>
      <c r="M91" s="13">
        <f>VLOOKUP(A:A,[1]TDSheet!$A:$M,13,0)</f>
        <v>0</v>
      </c>
      <c r="N91" s="13">
        <f>VLOOKUP(A:A,[1]TDSheet!$A:$N,14,0)</f>
        <v>80</v>
      </c>
      <c r="O91" s="13">
        <f>VLOOKUP(A:A,[1]TDSheet!$A:$O,15,0)</f>
        <v>0</v>
      </c>
      <c r="P91" s="13">
        <f>VLOOKUP(A:A,[1]TDSheet!$A:$X,24,0)</f>
        <v>200</v>
      </c>
      <c r="Q91" s="13"/>
      <c r="R91" s="13"/>
      <c r="S91" s="13"/>
      <c r="T91" s="13"/>
      <c r="U91" s="13"/>
      <c r="V91" s="13"/>
      <c r="W91" s="13">
        <f t="shared" si="16"/>
        <v>68.400000000000006</v>
      </c>
      <c r="X91" s="15">
        <v>100</v>
      </c>
      <c r="Y91" s="16">
        <f t="shared" si="17"/>
        <v>7.2368421052631575</v>
      </c>
      <c r="Z91" s="13">
        <f t="shared" si="18"/>
        <v>1.242690058479532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72.599999999999994</v>
      </c>
      <c r="AF91" s="13">
        <f>VLOOKUP(A:A,[1]TDSheet!$A:$AF,32,0)</f>
        <v>46</v>
      </c>
      <c r="AG91" s="13">
        <f>VLOOKUP(A:A,[1]TDSheet!$A:$AG,33,0)</f>
        <v>70</v>
      </c>
      <c r="AH91" s="13">
        <f>VLOOKUP(A:A,[3]TDSheet!$A:$D,4,0)</f>
        <v>41</v>
      </c>
      <c r="AI91" s="13" t="e">
        <f>VLOOKUP(A:A,[1]TDSheet!$A:$AI,35,0)</f>
        <v>#N/A</v>
      </c>
      <c r="AJ91" s="13">
        <f t="shared" si="19"/>
        <v>33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13</v>
      </c>
      <c r="C92" s="8">
        <v>1295</v>
      </c>
      <c r="D92" s="8">
        <v>8172</v>
      </c>
      <c r="E92" s="8">
        <v>6801</v>
      </c>
      <c r="F92" s="8">
        <v>1919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3">
        <f>VLOOKUP(A:A,[2]TDSheet!$A:$F,6,0)</f>
        <v>7481</v>
      </c>
      <c r="K92" s="13">
        <f t="shared" si="15"/>
        <v>-680</v>
      </c>
      <c r="L92" s="13">
        <f>VLOOKUP(A:A,[1]TDSheet!$A:$L,12,0)</f>
        <v>600</v>
      </c>
      <c r="M92" s="13">
        <f>VLOOKUP(A:A,[1]TDSheet!$A:$M,13,0)</f>
        <v>0</v>
      </c>
      <c r="N92" s="13">
        <f>VLOOKUP(A:A,[1]TDSheet!$A:$N,14,0)</f>
        <v>1300</v>
      </c>
      <c r="O92" s="13">
        <f>VLOOKUP(A:A,[1]TDSheet!$A:$O,15,0)</f>
        <v>500</v>
      </c>
      <c r="P92" s="13">
        <f>VLOOKUP(A:A,[1]TDSheet!$A:$X,24,0)</f>
        <v>300</v>
      </c>
      <c r="Q92" s="13"/>
      <c r="R92" s="13"/>
      <c r="S92" s="13"/>
      <c r="T92" s="13"/>
      <c r="U92" s="13"/>
      <c r="V92" s="13"/>
      <c r="W92" s="13">
        <f t="shared" si="16"/>
        <v>844.2</v>
      </c>
      <c r="X92" s="15">
        <v>1300</v>
      </c>
      <c r="Y92" s="16">
        <f t="shared" si="17"/>
        <v>7.0113717128642499</v>
      </c>
      <c r="Z92" s="13">
        <f t="shared" si="18"/>
        <v>2.2731580194266758</v>
      </c>
      <c r="AA92" s="13"/>
      <c r="AB92" s="13"/>
      <c r="AC92" s="13"/>
      <c r="AD92" s="13">
        <f>VLOOKUP(A:A,[1]TDSheet!$A:$AD,30,0)</f>
        <v>2580</v>
      </c>
      <c r="AE92" s="13">
        <f>VLOOKUP(A:A,[1]TDSheet!$A:$AE,31,0)</f>
        <v>684.8</v>
      </c>
      <c r="AF92" s="13">
        <f>VLOOKUP(A:A,[1]TDSheet!$A:$AF,32,0)</f>
        <v>582.20000000000005</v>
      </c>
      <c r="AG92" s="13">
        <f>VLOOKUP(A:A,[1]TDSheet!$A:$AG,33,0)</f>
        <v>834.2</v>
      </c>
      <c r="AH92" s="13">
        <f>VLOOKUP(A:A,[3]TDSheet!$A:$D,4,0)</f>
        <v>679</v>
      </c>
      <c r="AI92" s="13" t="str">
        <f>VLOOKUP(A:A,[1]TDSheet!$A:$AI,35,0)</f>
        <v>май яб</v>
      </c>
      <c r="AJ92" s="13">
        <f t="shared" si="19"/>
        <v>454.99999999999994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13</v>
      </c>
      <c r="C93" s="8">
        <v>4142</v>
      </c>
      <c r="D93" s="8">
        <v>24199</v>
      </c>
      <c r="E93" s="8">
        <v>9165</v>
      </c>
      <c r="F93" s="8">
        <v>1450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3">
        <f>VLOOKUP(A:A,[2]TDSheet!$A:$F,6,0)</f>
        <v>9224</v>
      </c>
      <c r="K93" s="13">
        <f t="shared" si="15"/>
        <v>-59</v>
      </c>
      <c r="L93" s="13">
        <f>VLOOKUP(A:A,[1]TDSheet!$A:$L,12,0)</f>
        <v>0</v>
      </c>
      <c r="M93" s="13">
        <f>VLOOKUP(A:A,[1]TDSheet!$A:$M,13,0)</f>
        <v>1500</v>
      </c>
      <c r="N93" s="13">
        <f>VLOOKUP(A:A,[1]TDSheet!$A:$N,14,0)</f>
        <v>1500</v>
      </c>
      <c r="O93" s="13">
        <f>VLOOKUP(A:A,[1]TDSheet!$A:$O,15,0)</f>
        <v>1500</v>
      </c>
      <c r="P93" s="13">
        <f>VLOOKUP(A:A,[1]TDSheet!$A:$X,24,0)</f>
        <v>1000</v>
      </c>
      <c r="Q93" s="13"/>
      <c r="R93" s="13"/>
      <c r="S93" s="13"/>
      <c r="T93" s="13"/>
      <c r="U93" s="13"/>
      <c r="V93" s="13"/>
      <c r="W93" s="13">
        <f t="shared" si="16"/>
        <v>1380.6</v>
      </c>
      <c r="X93" s="15">
        <v>2700</v>
      </c>
      <c r="Y93" s="16">
        <f t="shared" si="17"/>
        <v>6.9897146168332611</v>
      </c>
      <c r="Z93" s="13">
        <f t="shared" si="18"/>
        <v>1.0502679994205419</v>
      </c>
      <c r="AA93" s="13"/>
      <c r="AB93" s="13"/>
      <c r="AC93" s="13"/>
      <c r="AD93" s="13">
        <f>VLOOKUP(A:A,[1]TDSheet!$A:$AD,30,0)</f>
        <v>2262</v>
      </c>
      <c r="AE93" s="13">
        <f>VLOOKUP(A:A,[1]TDSheet!$A:$AE,31,0)</f>
        <v>1455.8</v>
      </c>
      <c r="AF93" s="13">
        <f>VLOOKUP(A:A,[1]TDSheet!$A:$AF,32,0)</f>
        <v>1178.4000000000001</v>
      </c>
      <c r="AG93" s="13">
        <f>VLOOKUP(A:A,[1]TDSheet!$A:$AG,33,0)</f>
        <v>1251.4000000000001</v>
      </c>
      <c r="AH93" s="13">
        <f>VLOOKUP(A:A,[3]TDSheet!$A:$D,4,0)</f>
        <v>1318</v>
      </c>
      <c r="AI93" s="13" t="str">
        <f>VLOOKUP(A:A,[1]TDSheet!$A:$AI,35,0)</f>
        <v>оконч</v>
      </c>
      <c r="AJ93" s="13">
        <f t="shared" si="19"/>
        <v>944.99999999999989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13</v>
      </c>
      <c r="D94" s="8">
        <v>156</v>
      </c>
      <c r="E94" s="8">
        <v>35</v>
      </c>
      <c r="F94" s="8">
        <v>13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78</v>
      </c>
      <c r="K94" s="13">
        <f t="shared" si="15"/>
        <v>-43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50</v>
      </c>
      <c r="O94" s="13">
        <f>VLOOKUP(A:A,[1]TDSheet!$A:$O,15,0)</f>
        <v>0</v>
      </c>
      <c r="P94" s="13">
        <f>VLOOKUP(A:A,[1]TDSheet!$A:$X,24,0)</f>
        <v>50</v>
      </c>
      <c r="Q94" s="13"/>
      <c r="R94" s="13"/>
      <c r="S94" s="13"/>
      <c r="T94" s="13"/>
      <c r="U94" s="13"/>
      <c r="V94" s="13"/>
      <c r="W94" s="13">
        <f t="shared" si="16"/>
        <v>7</v>
      </c>
      <c r="X94" s="15">
        <v>100</v>
      </c>
      <c r="Y94" s="16">
        <f t="shared" si="17"/>
        <v>30.428571428571427</v>
      </c>
      <c r="Z94" s="13">
        <f t="shared" si="18"/>
        <v>1.8571428571428572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25.2</v>
      </c>
      <c r="AF94" s="13">
        <f>VLOOKUP(A:A,[1]TDSheet!$A:$AF,32,0)</f>
        <v>16.8</v>
      </c>
      <c r="AG94" s="13">
        <f>VLOOKUP(A:A,[1]TDSheet!$A:$AG,33,0)</f>
        <v>20</v>
      </c>
      <c r="AH94" s="13">
        <f>VLOOKUP(A:A,[3]TDSheet!$A:$D,4,0)</f>
        <v>1</v>
      </c>
      <c r="AI94" s="13" t="str">
        <f>VLOOKUP(A:A,[1]TDSheet!$A:$AI,35,0)</f>
        <v>увел</v>
      </c>
      <c r="AJ94" s="13">
        <f t="shared" si="19"/>
        <v>11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13</v>
      </c>
      <c r="C95" s="8">
        <v>49</v>
      </c>
      <c r="D95" s="8">
        <v>7</v>
      </c>
      <c r="E95" s="8">
        <v>44</v>
      </c>
      <c r="F95" s="8">
        <v>10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3">
        <f>VLOOKUP(A:A,[2]TDSheet!$A:$F,6,0)</f>
        <v>146</v>
      </c>
      <c r="K95" s="13">
        <f t="shared" si="15"/>
        <v>-102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VLOOKUP(A:A,[1]TDSheet!$A:$N,14,0)</f>
        <v>50</v>
      </c>
      <c r="O95" s="13">
        <f>VLOOKUP(A:A,[1]TDSheet!$A:$O,15,0)</f>
        <v>0</v>
      </c>
      <c r="P95" s="13">
        <f>VLOOKUP(A:A,[1]TDSheet!$A:$X,24,0)</f>
        <v>80</v>
      </c>
      <c r="Q95" s="13"/>
      <c r="R95" s="13"/>
      <c r="S95" s="13"/>
      <c r="T95" s="13"/>
      <c r="U95" s="13"/>
      <c r="V95" s="13"/>
      <c r="W95" s="13">
        <f t="shared" si="16"/>
        <v>8.8000000000000007</v>
      </c>
      <c r="X95" s="15">
        <v>100</v>
      </c>
      <c r="Y95" s="16">
        <f t="shared" si="17"/>
        <v>27.27272727272727</v>
      </c>
      <c r="Z95" s="13">
        <f t="shared" si="18"/>
        <v>1.1363636363636362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35.4</v>
      </c>
      <c r="AF95" s="13">
        <f>VLOOKUP(A:A,[1]TDSheet!$A:$AF,32,0)</f>
        <v>19.2</v>
      </c>
      <c r="AG95" s="13">
        <f>VLOOKUP(A:A,[1]TDSheet!$A:$AG,33,0)</f>
        <v>25.6</v>
      </c>
      <c r="AH95" s="13">
        <f>VLOOKUP(A:A,[3]TDSheet!$A:$D,4,0)</f>
        <v>3</v>
      </c>
      <c r="AI95" s="13" t="str">
        <f>VLOOKUP(A:A,[1]TDSheet!$A:$AI,35,0)</f>
        <v>увел</v>
      </c>
      <c r="AJ95" s="13">
        <f t="shared" si="19"/>
        <v>11</v>
      </c>
      <c r="AK95" s="13"/>
      <c r="AL95" s="13"/>
    </row>
    <row r="96" spans="1:38" s="1" customFormat="1" ht="21.95" customHeight="1" outlineLevel="1" x14ac:dyDescent="0.2">
      <c r="A96" s="7" t="s">
        <v>99</v>
      </c>
      <c r="B96" s="7" t="s">
        <v>13</v>
      </c>
      <c r="C96" s="8">
        <v>510</v>
      </c>
      <c r="D96" s="8">
        <v>332</v>
      </c>
      <c r="E96" s="8">
        <v>460</v>
      </c>
      <c r="F96" s="8">
        <v>345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486</v>
      </c>
      <c r="K96" s="13">
        <f t="shared" si="15"/>
        <v>-26</v>
      </c>
      <c r="L96" s="13">
        <f>VLOOKUP(A:A,[1]TDSheet!$A:$L,12,0)</f>
        <v>100</v>
      </c>
      <c r="M96" s="13">
        <f>VLOOKUP(A:A,[1]TDSheet!$A:$M,13,0)</f>
        <v>0</v>
      </c>
      <c r="N96" s="13">
        <f>VLOOKUP(A:A,[1]TDSheet!$A:$N,14,0)</f>
        <v>150</v>
      </c>
      <c r="O96" s="13">
        <f>VLOOKUP(A:A,[1]TDSheet!$A:$O,15,0)</f>
        <v>0</v>
      </c>
      <c r="P96" s="13">
        <f>VLOOKUP(A:A,[1]TDSheet!$A:$X,24,0)</f>
        <v>0</v>
      </c>
      <c r="Q96" s="13"/>
      <c r="R96" s="13"/>
      <c r="S96" s="13"/>
      <c r="T96" s="13"/>
      <c r="U96" s="13"/>
      <c r="V96" s="13"/>
      <c r="W96" s="13">
        <f t="shared" si="16"/>
        <v>92</v>
      </c>
      <c r="X96" s="15">
        <v>100</v>
      </c>
      <c r="Y96" s="16">
        <f t="shared" si="17"/>
        <v>7.5543478260869561</v>
      </c>
      <c r="Z96" s="13">
        <f t="shared" si="18"/>
        <v>3.75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102.4</v>
      </c>
      <c r="AF96" s="13">
        <f>VLOOKUP(A:A,[1]TDSheet!$A:$AF,32,0)</f>
        <v>90.6</v>
      </c>
      <c r="AG96" s="13">
        <f>VLOOKUP(A:A,[1]TDSheet!$A:$AG,33,0)</f>
        <v>104</v>
      </c>
      <c r="AH96" s="13">
        <f>VLOOKUP(A:A,[3]TDSheet!$A:$D,4,0)</f>
        <v>93</v>
      </c>
      <c r="AI96" s="13" t="e">
        <f>VLOOKUP(A:A,[1]TDSheet!$A:$AI,35,0)</f>
        <v>#N/A</v>
      </c>
      <c r="AJ96" s="13">
        <f t="shared" si="19"/>
        <v>6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13</v>
      </c>
      <c r="C97" s="8">
        <v>240</v>
      </c>
      <c r="D97" s="8">
        <v>332</v>
      </c>
      <c r="E97" s="8">
        <v>305</v>
      </c>
      <c r="F97" s="8">
        <v>247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3">
        <f>VLOOKUP(A:A,[2]TDSheet!$A:$F,6,0)</f>
        <v>350</v>
      </c>
      <c r="K97" s="13">
        <f t="shared" si="15"/>
        <v>-45</v>
      </c>
      <c r="L97" s="13">
        <f>VLOOKUP(A:A,[1]TDSheet!$A:$L,12,0)</f>
        <v>100</v>
      </c>
      <c r="M97" s="13">
        <f>VLOOKUP(A:A,[1]TDSheet!$A:$M,13,0)</f>
        <v>0</v>
      </c>
      <c r="N97" s="13">
        <f>VLOOKUP(A:A,[1]TDSheet!$A:$N,14,0)</f>
        <v>100</v>
      </c>
      <c r="O97" s="13">
        <f>VLOOKUP(A:A,[1]TDSheet!$A:$O,15,0)</f>
        <v>0</v>
      </c>
      <c r="P97" s="13">
        <f>VLOOKUP(A:A,[1]TDSheet!$A:$X,24,0)</f>
        <v>0</v>
      </c>
      <c r="Q97" s="13"/>
      <c r="R97" s="13"/>
      <c r="S97" s="13"/>
      <c r="T97" s="13"/>
      <c r="U97" s="13"/>
      <c r="V97" s="13"/>
      <c r="W97" s="13">
        <f t="shared" si="16"/>
        <v>61</v>
      </c>
      <c r="X97" s="15">
        <v>100</v>
      </c>
      <c r="Y97" s="16">
        <f t="shared" si="17"/>
        <v>8.9672131147540988</v>
      </c>
      <c r="Z97" s="13">
        <f t="shared" si="18"/>
        <v>4.0491803278688527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56.8</v>
      </c>
      <c r="AF97" s="13">
        <f>VLOOKUP(A:A,[1]TDSheet!$A:$AF,32,0)</f>
        <v>56</v>
      </c>
      <c r="AG97" s="13">
        <f>VLOOKUP(A:A,[1]TDSheet!$A:$AG,33,0)</f>
        <v>69.599999999999994</v>
      </c>
      <c r="AH97" s="13">
        <f>VLOOKUP(A:A,[3]TDSheet!$A:$D,4,0)</f>
        <v>56</v>
      </c>
      <c r="AI97" s="13">
        <f>VLOOKUP(A:A,[1]TDSheet!$A:$AI,35,0)</f>
        <v>0</v>
      </c>
      <c r="AJ97" s="13">
        <f t="shared" si="19"/>
        <v>6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13</v>
      </c>
      <c r="C98" s="8">
        <v>360</v>
      </c>
      <c r="D98" s="8">
        <v>613</v>
      </c>
      <c r="E98" s="8">
        <v>526</v>
      </c>
      <c r="F98" s="8">
        <v>406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3">
        <f>VLOOKUP(A:A,[2]TDSheet!$A:$F,6,0)</f>
        <v>574</v>
      </c>
      <c r="K98" s="13">
        <f t="shared" si="15"/>
        <v>-48</v>
      </c>
      <c r="L98" s="13">
        <f>VLOOKUP(A:A,[1]TDSheet!$A:$L,12,0)</f>
        <v>100</v>
      </c>
      <c r="M98" s="13">
        <f>VLOOKUP(A:A,[1]TDSheet!$A:$M,13,0)</f>
        <v>0</v>
      </c>
      <c r="N98" s="13">
        <f>VLOOKUP(A:A,[1]TDSheet!$A:$N,14,0)</f>
        <v>150</v>
      </c>
      <c r="O98" s="13">
        <f>VLOOKUP(A:A,[1]TDSheet!$A:$O,15,0)</f>
        <v>0</v>
      </c>
      <c r="P98" s="13">
        <f>VLOOKUP(A:A,[1]TDSheet!$A:$X,24,0)</f>
        <v>0</v>
      </c>
      <c r="Q98" s="13"/>
      <c r="R98" s="13"/>
      <c r="S98" s="13"/>
      <c r="T98" s="13"/>
      <c r="U98" s="13"/>
      <c r="V98" s="13"/>
      <c r="W98" s="13">
        <f t="shared" si="16"/>
        <v>105.2</v>
      </c>
      <c r="X98" s="15">
        <v>200</v>
      </c>
      <c r="Y98" s="16">
        <f t="shared" si="17"/>
        <v>8.1368821292775664</v>
      </c>
      <c r="Z98" s="13">
        <f t="shared" si="18"/>
        <v>3.8593155893536122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128.4</v>
      </c>
      <c r="AF98" s="13">
        <f>VLOOKUP(A:A,[1]TDSheet!$A:$AF,32,0)</f>
        <v>112.6</v>
      </c>
      <c r="AG98" s="13">
        <f>VLOOKUP(A:A,[1]TDSheet!$A:$AG,33,0)</f>
        <v>118.8</v>
      </c>
      <c r="AH98" s="13">
        <f>VLOOKUP(A:A,[3]TDSheet!$A:$D,4,0)</f>
        <v>109</v>
      </c>
      <c r="AI98" s="13" t="e">
        <f>VLOOKUP(A:A,[1]TDSheet!$A:$AI,35,0)</f>
        <v>#N/A</v>
      </c>
      <c r="AJ98" s="13">
        <f t="shared" si="19"/>
        <v>12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13</v>
      </c>
      <c r="C99" s="8">
        <v>205</v>
      </c>
      <c r="D99" s="8">
        <v>697</v>
      </c>
      <c r="E99" s="8">
        <v>510</v>
      </c>
      <c r="F99" s="8">
        <v>392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3">
        <f>VLOOKUP(A:A,[2]TDSheet!$A:$F,6,0)</f>
        <v>597</v>
      </c>
      <c r="K99" s="13">
        <f t="shared" si="15"/>
        <v>-87</v>
      </c>
      <c r="L99" s="13">
        <f>VLOOKUP(A:A,[1]TDSheet!$A:$L,12,0)</f>
        <v>60</v>
      </c>
      <c r="M99" s="13">
        <f>VLOOKUP(A:A,[1]TDSheet!$A:$M,13,0)</f>
        <v>0</v>
      </c>
      <c r="N99" s="13">
        <f>VLOOKUP(A:A,[1]TDSheet!$A:$N,14,0)</f>
        <v>200</v>
      </c>
      <c r="O99" s="13">
        <f>VLOOKUP(A:A,[1]TDSheet!$A:$O,15,0)</f>
        <v>0</v>
      </c>
      <c r="P99" s="13">
        <f>VLOOKUP(A:A,[1]TDSheet!$A:$X,24,0)</f>
        <v>0</v>
      </c>
      <c r="Q99" s="13"/>
      <c r="R99" s="13"/>
      <c r="S99" s="13"/>
      <c r="T99" s="13"/>
      <c r="U99" s="13"/>
      <c r="V99" s="13"/>
      <c r="W99" s="13">
        <f t="shared" si="16"/>
        <v>102</v>
      </c>
      <c r="X99" s="15">
        <v>100</v>
      </c>
      <c r="Y99" s="16">
        <f t="shared" si="17"/>
        <v>7.3725490196078427</v>
      </c>
      <c r="Z99" s="13">
        <f t="shared" si="18"/>
        <v>3.8431372549019609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105</v>
      </c>
      <c r="AF99" s="13">
        <f>VLOOKUP(A:A,[1]TDSheet!$A:$AF,32,0)</f>
        <v>83.2</v>
      </c>
      <c r="AG99" s="13">
        <f>VLOOKUP(A:A,[1]TDSheet!$A:$AG,33,0)</f>
        <v>114</v>
      </c>
      <c r="AH99" s="13">
        <f>VLOOKUP(A:A,[3]TDSheet!$A:$D,4,0)</f>
        <v>108</v>
      </c>
      <c r="AI99" s="13" t="e">
        <f>VLOOKUP(A:A,[1]TDSheet!$A:$AI,35,0)</f>
        <v>#N/A</v>
      </c>
      <c r="AJ99" s="13">
        <f t="shared" si="19"/>
        <v>33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13</v>
      </c>
      <c r="C100" s="8">
        <v>102</v>
      </c>
      <c r="D100" s="8">
        <v>368</v>
      </c>
      <c r="E100" s="8">
        <v>274</v>
      </c>
      <c r="F100" s="8">
        <v>179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3">
        <f>VLOOKUP(A:A,[2]TDSheet!$A:$F,6,0)</f>
        <v>423</v>
      </c>
      <c r="K100" s="13">
        <f t="shared" si="15"/>
        <v>-149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50</v>
      </c>
      <c r="O100" s="13">
        <f>VLOOKUP(A:A,[1]TDSheet!$A:$O,15,0)</f>
        <v>0</v>
      </c>
      <c r="P100" s="13">
        <f>VLOOKUP(A:A,[1]TDSheet!$A:$X,24,0)</f>
        <v>150</v>
      </c>
      <c r="Q100" s="13"/>
      <c r="R100" s="13"/>
      <c r="S100" s="13"/>
      <c r="T100" s="13"/>
      <c r="U100" s="13"/>
      <c r="V100" s="13"/>
      <c r="W100" s="13">
        <f t="shared" si="16"/>
        <v>54.8</v>
      </c>
      <c r="X100" s="15">
        <v>100</v>
      </c>
      <c r="Y100" s="16">
        <f t="shared" si="17"/>
        <v>8.7408759124087592</v>
      </c>
      <c r="Z100" s="13">
        <f t="shared" si="18"/>
        <v>3.2664233576642339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33.200000000000003</v>
      </c>
      <c r="AG100" s="13">
        <f>VLOOKUP(A:A,[1]TDSheet!$A:$AG,33,0)</f>
        <v>43.2</v>
      </c>
      <c r="AH100" s="13">
        <f>VLOOKUP(A:A,[3]TDSheet!$A:$D,4,0)</f>
        <v>71</v>
      </c>
      <c r="AI100" s="13" t="e">
        <f>VLOOKUP(A:A,[1]TDSheet!$A:$AI,35,0)</f>
        <v>#N/A</v>
      </c>
      <c r="AJ100" s="13">
        <f t="shared" si="19"/>
        <v>15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13</v>
      </c>
      <c r="C101" s="8">
        <v>78</v>
      </c>
      <c r="D101" s="8">
        <v>361</v>
      </c>
      <c r="E101" s="8">
        <v>239</v>
      </c>
      <c r="F101" s="8">
        <v>195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3">
        <f>VLOOKUP(A:A,[2]TDSheet!$A:$F,6,0)</f>
        <v>301</v>
      </c>
      <c r="K101" s="13">
        <f t="shared" si="15"/>
        <v>-62</v>
      </c>
      <c r="L101" s="13">
        <f>VLOOKUP(A:A,[1]TDSheet!$A:$L,12,0)</f>
        <v>50</v>
      </c>
      <c r="M101" s="13">
        <f>VLOOKUP(A:A,[1]TDSheet!$A:$M,13,0)</f>
        <v>0</v>
      </c>
      <c r="N101" s="13">
        <f>VLOOKUP(A:A,[1]TDSheet!$A:$N,14,0)</f>
        <v>80</v>
      </c>
      <c r="O101" s="13">
        <f>VLOOKUP(A:A,[1]TDSheet!$A:$O,15,0)</f>
        <v>0</v>
      </c>
      <c r="P101" s="13">
        <f>VLOOKUP(A:A,[1]TDSheet!$A:$X,24,0)</f>
        <v>0</v>
      </c>
      <c r="Q101" s="13"/>
      <c r="R101" s="13"/>
      <c r="S101" s="13"/>
      <c r="T101" s="13"/>
      <c r="U101" s="13"/>
      <c r="V101" s="13"/>
      <c r="W101" s="13">
        <f t="shared" si="16"/>
        <v>47.8</v>
      </c>
      <c r="X101" s="15">
        <v>50</v>
      </c>
      <c r="Y101" s="16">
        <f t="shared" si="17"/>
        <v>7.8451882845188292</v>
      </c>
      <c r="Z101" s="13">
        <f t="shared" si="18"/>
        <v>4.0794979079497908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62.2</v>
      </c>
      <c r="AF101" s="13">
        <f>VLOOKUP(A:A,[1]TDSheet!$A:$AF,32,0)</f>
        <v>48.8</v>
      </c>
      <c r="AG101" s="13">
        <f>VLOOKUP(A:A,[1]TDSheet!$A:$AG,33,0)</f>
        <v>58</v>
      </c>
      <c r="AH101" s="13">
        <f>VLOOKUP(A:A,[3]TDSheet!$A:$D,4,0)</f>
        <v>46</v>
      </c>
      <c r="AI101" s="13">
        <f>VLOOKUP(A:A,[1]TDSheet!$A:$AI,35,0)</f>
        <v>0</v>
      </c>
      <c r="AJ101" s="13">
        <f t="shared" si="19"/>
        <v>14.000000000000002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274.79000000000002</v>
      </c>
      <c r="D102" s="8">
        <v>93.655000000000001</v>
      </c>
      <c r="E102" s="8">
        <v>228.96</v>
      </c>
      <c r="F102" s="8">
        <v>138.04499999999999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223.50399999999999</v>
      </c>
      <c r="K102" s="13">
        <f t="shared" si="15"/>
        <v>5.4560000000000173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VLOOKUP(A:A,[1]TDSheet!$A:$O,15,0)</f>
        <v>0</v>
      </c>
      <c r="P102" s="13">
        <f>VLOOKUP(A:A,[1]TDSheet!$A:$X,24,0)</f>
        <v>150</v>
      </c>
      <c r="Q102" s="13"/>
      <c r="R102" s="13"/>
      <c r="S102" s="13"/>
      <c r="T102" s="13"/>
      <c r="U102" s="13"/>
      <c r="V102" s="13"/>
      <c r="W102" s="13">
        <f t="shared" si="16"/>
        <v>45.792000000000002</v>
      </c>
      <c r="X102" s="15">
        <v>50</v>
      </c>
      <c r="Y102" s="16">
        <f t="shared" si="17"/>
        <v>7.3821846610761694</v>
      </c>
      <c r="Z102" s="13">
        <f t="shared" si="18"/>
        <v>3.0146095387840668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49.3</v>
      </c>
      <c r="AF102" s="13">
        <f>VLOOKUP(A:A,[1]TDSheet!$A:$AF,32,0)</f>
        <v>42.305999999999997</v>
      </c>
      <c r="AG102" s="13">
        <f>VLOOKUP(A:A,[1]TDSheet!$A:$AG,33,0)</f>
        <v>30.808</v>
      </c>
      <c r="AH102" s="13">
        <f>VLOOKUP(A:A,[3]TDSheet!$A:$D,4,0)</f>
        <v>15.84</v>
      </c>
      <c r="AI102" s="13" t="str">
        <f>VLOOKUP(A:A,[1]TDSheet!$A:$AI,35,0)</f>
        <v>увел</v>
      </c>
      <c r="AJ102" s="13">
        <f t="shared" si="19"/>
        <v>50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13</v>
      </c>
      <c r="C103" s="8">
        <v>184</v>
      </c>
      <c r="D103" s="8">
        <v>706</v>
      </c>
      <c r="E103" s="8">
        <v>438</v>
      </c>
      <c r="F103" s="8">
        <v>111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3">
        <f>VLOOKUP(A:A,[2]TDSheet!$A:$F,6,0)</f>
        <v>446</v>
      </c>
      <c r="K103" s="13">
        <f t="shared" si="15"/>
        <v>-8</v>
      </c>
      <c r="L103" s="13">
        <f>VLOOKUP(A:A,[1]TDSheet!$A:$L,12,0)</f>
        <v>30</v>
      </c>
      <c r="M103" s="13">
        <f>VLOOKUP(A:A,[1]TDSheet!$A:$M,13,0)</f>
        <v>0</v>
      </c>
      <c r="N103" s="13">
        <f>VLOOKUP(A:A,[1]TDSheet!$A:$N,14,0)</f>
        <v>100</v>
      </c>
      <c r="O103" s="13">
        <f>VLOOKUP(A:A,[1]TDSheet!$A:$O,15,0)</f>
        <v>0</v>
      </c>
      <c r="P103" s="13">
        <f>VLOOKUP(A:A,[1]TDSheet!$A:$X,24,0)</f>
        <v>200</v>
      </c>
      <c r="Q103" s="13"/>
      <c r="R103" s="13"/>
      <c r="S103" s="13"/>
      <c r="T103" s="13"/>
      <c r="U103" s="13"/>
      <c r="V103" s="13"/>
      <c r="W103" s="13">
        <f t="shared" si="16"/>
        <v>87.6</v>
      </c>
      <c r="X103" s="15">
        <v>200</v>
      </c>
      <c r="Y103" s="16">
        <f t="shared" si="17"/>
        <v>7.3173515981735164</v>
      </c>
      <c r="Z103" s="13">
        <f t="shared" si="18"/>
        <v>1.2671232876712331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62.2</v>
      </c>
      <c r="AF103" s="13">
        <f>VLOOKUP(A:A,[1]TDSheet!$A:$AF,32,0)</f>
        <v>66.599999999999994</v>
      </c>
      <c r="AG103" s="13">
        <f>VLOOKUP(A:A,[1]TDSheet!$A:$AG,33,0)</f>
        <v>73.8</v>
      </c>
      <c r="AH103" s="13">
        <f>VLOOKUP(A:A,[3]TDSheet!$A:$D,4,0)</f>
        <v>95</v>
      </c>
      <c r="AI103" s="13" t="e">
        <f>VLOOKUP(A:A,[1]TDSheet!$A:$AI,35,0)</f>
        <v>#N/A</v>
      </c>
      <c r="AJ103" s="13">
        <f t="shared" si="19"/>
        <v>66</v>
      </c>
      <c r="AK103" s="13"/>
      <c r="AL103" s="13"/>
    </row>
    <row r="104" spans="1:38" s="1" customFormat="1" ht="21.95" customHeight="1" outlineLevel="1" x14ac:dyDescent="0.2">
      <c r="A104" s="7" t="s">
        <v>107</v>
      </c>
      <c r="B104" s="7" t="s">
        <v>13</v>
      </c>
      <c r="C104" s="8">
        <v>243</v>
      </c>
      <c r="D104" s="8">
        <v>467</v>
      </c>
      <c r="E104" s="8">
        <v>428</v>
      </c>
      <c r="F104" s="8">
        <v>273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442</v>
      </c>
      <c r="K104" s="13">
        <f t="shared" si="15"/>
        <v>-14</v>
      </c>
      <c r="L104" s="13">
        <f>VLOOKUP(A:A,[1]TDSheet!$A:$L,12,0)</f>
        <v>50</v>
      </c>
      <c r="M104" s="13">
        <f>VLOOKUP(A:A,[1]TDSheet!$A:$M,13,0)</f>
        <v>0</v>
      </c>
      <c r="N104" s="13">
        <f>VLOOKUP(A:A,[1]TDSheet!$A:$N,14,0)</f>
        <v>150</v>
      </c>
      <c r="O104" s="13">
        <f>VLOOKUP(A:A,[1]TDSheet!$A:$O,15,0)</f>
        <v>0</v>
      </c>
      <c r="P104" s="13">
        <f>VLOOKUP(A:A,[1]TDSheet!$A:$X,24,0)</f>
        <v>0</v>
      </c>
      <c r="Q104" s="13"/>
      <c r="R104" s="13"/>
      <c r="S104" s="13"/>
      <c r="T104" s="13"/>
      <c r="U104" s="13"/>
      <c r="V104" s="13"/>
      <c r="W104" s="13">
        <f t="shared" si="16"/>
        <v>85.6</v>
      </c>
      <c r="X104" s="15">
        <v>120</v>
      </c>
      <c r="Y104" s="16">
        <f t="shared" si="17"/>
        <v>6.9275700934579447</v>
      </c>
      <c r="Z104" s="13">
        <f t="shared" si="18"/>
        <v>3.1892523364485985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87</v>
      </c>
      <c r="AF104" s="13">
        <f>VLOOKUP(A:A,[1]TDSheet!$A:$AF,32,0)</f>
        <v>91.4</v>
      </c>
      <c r="AG104" s="13">
        <f>VLOOKUP(A:A,[1]TDSheet!$A:$AG,33,0)</f>
        <v>98.6</v>
      </c>
      <c r="AH104" s="13">
        <f>VLOOKUP(A:A,[3]TDSheet!$A:$D,4,0)</f>
        <v>119</v>
      </c>
      <c r="AI104" s="13" t="str">
        <f>VLOOKUP(A:A,[1]TDSheet!$A:$AI,35,0)</f>
        <v>Паша</v>
      </c>
      <c r="AJ104" s="13">
        <f t="shared" si="19"/>
        <v>48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300.827</v>
      </c>
      <c r="D105" s="8">
        <v>166.01</v>
      </c>
      <c r="E105" s="8">
        <v>344.81</v>
      </c>
      <c r="F105" s="8">
        <v>113.327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323.96699999999998</v>
      </c>
      <c r="K105" s="13">
        <f t="shared" si="15"/>
        <v>20.843000000000018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VLOOKUP(A:A,[1]TDSheet!$A:$N,14,0)</f>
        <v>100</v>
      </c>
      <c r="O105" s="13">
        <f>VLOOKUP(A:A,[1]TDSheet!$A:$O,15,0)</f>
        <v>0</v>
      </c>
      <c r="P105" s="13">
        <f>VLOOKUP(A:A,[1]TDSheet!$A:$X,24,0)</f>
        <v>200</v>
      </c>
      <c r="Q105" s="13"/>
      <c r="R105" s="13"/>
      <c r="S105" s="13"/>
      <c r="T105" s="13"/>
      <c r="U105" s="13"/>
      <c r="V105" s="13"/>
      <c r="W105" s="13">
        <f t="shared" si="16"/>
        <v>68.962000000000003</v>
      </c>
      <c r="X105" s="15">
        <v>70</v>
      </c>
      <c r="Y105" s="16">
        <f t="shared" si="17"/>
        <v>7.0085989385458651</v>
      </c>
      <c r="Z105" s="13">
        <f t="shared" si="18"/>
        <v>1.6433253095907889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51.910000000000004</v>
      </c>
      <c r="AF105" s="13">
        <f>VLOOKUP(A:A,[1]TDSheet!$A:$AF,32,0)</f>
        <v>67.820000000000007</v>
      </c>
      <c r="AG105" s="13">
        <f>VLOOKUP(A:A,[1]TDSheet!$A:$AG,33,0)</f>
        <v>59.132000000000005</v>
      </c>
      <c r="AH105" s="13">
        <f>VLOOKUP(A:A,[3]TDSheet!$A:$D,4,0)</f>
        <v>87.01</v>
      </c>
      <c r="AI105" s="13" t="str">
        <f>VLOOKUP(A:A,[1]TDSheet!$A:$AI,35,0)</f>
        <v>увел</v>
      </c>
      <c r="AJ105" s="13">
        <f t="shared" si="19"/>
        <v>70</v>
      </c>
      <c r="AK105" s="13"/>
      <c r="AL105" s="13"/>
    </row>
    <row r="106" spans="1:38" s="1" customFormat="1" ht="21.95" customHeight="1" outlineLevel="1" x14ac:dyDescent="0.2">
      <c r="A106" s="7" t="s">
        <v>115</v>
      </c>
      <c r="B106" s="7" t="s">
        <v>13</v>
      </c>
      <c r="C106" s="8">
        <v>61</v>
      </c>
      <c r="D106" s="8">
        <v>129</v>
      </c>
      <c r="E106" s="8">
        <v>102</v>
      </c>
      <c r="F106" s="8">
        <v>83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132</v>
      </c>
      <c r="K106" s="13">
        <f t="shared" si="15"/>
        <v>-30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30</v>
      </c>
      <c r="O106" s="13">
        <f>VLOOKUP(A:A,[1]TDSheet!$A:$O,15,0)</f>
        <v>0</v>
      </c>
      <c r="P106" s="13">
        <f>VLOOKUP(A:A,[1]TDSheet!$A:$X,24,0)</f>
        <v>0</v>
      </c>
      <c r="Q106" s="13"/>
      <c r="R106" s="13"/>
      <c r="S106" s="13"/>
      <c r="T106" s="13"/>
      <c r="U106" s="13"/>
      <c r="V106" s="13"/>
      <c r="W106" s="13">
        <f t="shared" si="16"/>
        <v>20.399999999999999</v>
      </c>
      <c r="X106" s="15">
        <v>40</v>
      </c>
      <c r="Y106" s="16">
        <f t="shared" si="17"/>
        <v>7.5000000000000009</v>
      </c>
      <c r="Z106" s="13">
        <f t="shared" si="18"/>
        <v>4.0686274509803928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22.4</v>
      </c>
      <c r="AF106" s="13">
        <f>VLOOKUP(A:A,[1]TDSheet!$A:$AF,32,0)</f>
        <v>23.2</v>
      </c>
      <c r="AG106" s="13">
        <f>VLOOKUP(A:A,[1]TDSheet!$A:$AG,33,0)</f>
        <v>22.8</v>
      </c>
      <c r="AH106" s="13">
        <f>VLOOKUP(A:A,[3]TDSheet!$A:$D,4,0)</f>
        <v>33</v>
      </c>
      <c r="AI106" s="13" t="str">
        <f>VLOOKUP(A:A,[1]TDSheet!$A:$AI,35,0)</f>
        <v>увел</v>
      </c>
      <c r="AJ106" s="13">
        <f t="shared" si="19"/>
        <v>16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8</v>
      </c>
      <c r="C107" s="8">
        <v>112.58</v>
      </c>
      <c r="D107" s="8">
        <v>227.25</v>
      </c>
      <c r="E107" s="8">
        <v>188.5</v>
      </c>
      <c r="F107" s="8">
        <v>145.53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187.96100000000001</v>
      </c>
      <c r="K107" s="13">
        <f t="shared" si="15"/>
        <v>0.53899999999998727</v>
      </c>
      <c r="L107" s="13">
        <f>VLOOKUP(A:A,[1]TDSheet!$A:$L,12,0)</f>
        <v>40</v>
      </c>
      <c r="M107" s="13">
        <f>VLOOKUP(A:A,[1]TDSheet!$A:$M,13,0)</f>
        <v>0</v>
      </c>
      <c r="N107" s="13">
        <f>VLOOKUP(A:A,[1]TDSheet!$A:$N,14,0)</f>
        <v>60</v>
      </c>
      <c r="O107" s="13">
        <f>VLOOKUP(A:A,[1]TDSheet!$A:$O,15,0)</f>
        <v>0</v>
      </c>
      <c r="P107" s="13">
        <f>VLOOKUP(A:A,[1]TDSheet!$A:$X,24,0)</f>
        <v>0</v>
      </c>
      <c r="Q107" s="13"/>
      <c r="R107" s="13"/>
      <c r="S107" s="13"/>
      <c r="T107" s="13"/>
      <c r="U107" s="13"/>
      <c r="V107" s="13"/>
      <c r="W107" s="13">
        <f t="shared" si="16"/>
        <v>37.700000000000003</v>
      </c>
      <c r="X107" s="15">
        <v>50</v>
      </c>
      <c r="Y107" s="16">
        <f t="shared" si="17"/>
        <v>7.8389920424403172</v>
      </c>
      <c r="Z107" s="13">
        <f t="shared" si="18"/>
        <v>3.8602122015915117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41.47</v>
      </c>
      <c r="AF107" s="13">
        <f>VLOOKUP(A:A,[1]TDSheet!$A:$AF,32,0)</f>
        <v>17.690000000000001</v>
      </c>
      <c r="AG107" s="13">
        <f>VLOOKUP(A:A,[1]TDSheet!$A:$AG,33,0)</f>
        <v>42.32</v>
      </c>
      <c r="AH107" s="13">
        <f>VLOOKUP(A:A,[3]TDSheet!$A:$D,4,0)</f>
        <v>53.65</v>
      </c>
      <c r="AI107" s="13" t="str">
        <f>VLOOKUP(A:A,[1]TDSheet!$A:$AI,35,0)</f>
        <v>увел</v>
      </c>
      <c r="AJ107" s="13">
        <f t="shared" si="19"/>
        <v>50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13</v>
      </c>
      <c r="C108" s="8">
        <v>389</v>
      </c>
      <c r="D108" s="8">
        <v>224</v>
      </c>
      <c r="E108" s="8">
        <v>315</v>
      </c>
      <c r="F108" s="8">
        <v>288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325</v>
      </c>
      <c r="K108" s="13">
        <f t="shared" si="15"/>
        <v>-10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30</v>
      </c>
      <c r="O108" s="13">
        <f>VLOOKUP(A:A,[1]TDSheet!$A:$O,15,0)</f>
        <v>0</v>
      </c>
      <c r="P108" s="13">
        <f>VLOOKUP(A:A,[1]TDSheet!$A:$X,24,0)</f>
        <v>50</v>
      </c>
      <c r="Q108" s="13"/>
      <c r="R108" s="13"/>
      <c r="S108" s="13"/>
      <c r="T108" s="13"/>
      <c r="U108" s="13"/>
      <c r="V108" s="13"/>
      <c r="W108" s="13">
        <f t="shared" si="16"/>
        <v>63</v>
      </c>
      <c r="X108" s="15">
        <v>80</v>
      </c>
      <c r="Y108" s="16">
        <f t="shared" si="17"/>
        <v>7.1111111111111107</v>
      </c>
      <c r="Z108" s="13">
        <f t="shared" si="18"/>
        <v>4.5714285714285712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98.8</v>
      </c>
      <c r="AF108" s="13">
        <f>VLOOKUP(A:A,[1]TDSheet!$A:$AF,32,0)</f>
        <v>95.4</v>
      </c>
      <c r="AG108" s="13">
        <f>VLOOKUP(A:A,[1]TDSheet!$A:$AG,33,0)</f>
        <v>67.2</v>
      </c>
      <c r="AH108" s="13">
        <f>VLOOKUP(A:A,[3]TDSheet!$A:$D,4,0)</f>
        <v>91</v>
      </c>
      <c r="AI108" s="13" t="str">
        <f>VLOOKUP(A:A,[1]TDSheet!$A:$AI,35,0)</f>
        <v>Паша</v>
      </c>
      <c r="AJ108" s="13">
        <f t="shared" si="19"/>
        <v>32</v>
      </c>
      <c r="AK108" s="13"/>
      <c r="AL108" s="13"/>
    </row>
    <row r="109" spans="1:38" s="1" customFormat="1" ht="21.95" customHeight="1" outlineLevel="1" x14ac:dyDescent="0.2">
      <c r="A109" s="7" t="s">
        <v>116</v>
      </c>
      <c r="B109" s="7" t="s">
        <v>13</v>
      </c>
      <c r="C109" s="8">
        <v>190</v>
      </c>
      <c r="D109" s="8">
        <v>5</v>
      </c>
      <c r="E109" s="8">
        <v>176</v>
      </c>
      <c r="F109" s="8">
        <v>10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294</v>
      </c>
      <c r="K109" s="13">
        <f t="shared" si="15"/>
        <v>-118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30</v>
      </c>
      <c r="O109" s="13">
        <f>VLOOKUP(A:A,[1]TDSheet!$A:$O,15,0)</f>
        <v>0</v>
      </c>
      <c r="P109" s="13">
        <f>VLOOKUP(A:A,[1]TDSheet!$A:$X,24,0)</f>
        <v>150</v>
      </c>
      <c r="Q109" s="13"/>
      <c r="R109" s="13"/>
      <c r="S109" s="13"/>
      <c r="T109" s="13"/>
      <c r="U109" s="13"/>
      <c r="V109" s="13"/>
      <c r="W109" s="13">
        <f t="shared" si="16"/>
        <v>35.200000000000003</v>
      </c>
      <c r="X109" s="15">
        <v>60</v>
      </c>
      <c r="Y109" s="16">
        <f t="shared" si="17"/>
        <v>7.1022727272727266</v>
      </c>
      <c r="Z109" s="13">
        <f t="shared" si="18"/>
        <v>0.28409090909090906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0</v>
      </c>
      <c r="AG109" s="13">
        <f>VLOOKUP(A:A,[1]TDSheet!$A:$AG,33,0)</f>
        <v>13.8</v>
      </c>
      <c r="AH109" s="13">
        <f>VLOOKUP(A:A,[3]TDSheet!$A:$D,4,0)</f>
        <v>33</v>
      </c>
      <c r="AI109" s="13" t="e">
        <f>VLOOKUP(A:A,[1]TDSheet!$A:$AI,35,0)</f>
        <v>#N/A</v>
      </c>
      <c r="AJ109" s="13">
        <f t="shared" si="19"/>
        <v>12</v>
      </c>
      <c r="AK109" s="13"/>
      <c r="AL109" s="13"/>
    </row>
    <row r="110" spans="1:38" s="1" customFormat="1" ht="21.95" customHeight="1" outlineLevel="1" x14ac:dyDescent="0.2">
      <c r="A110" s="7" t="s">
        <v>117</v>
      </c>
      <c r="B110" s="7" t="s">
        <v>13</v>
      </c>
      <c r="C110" s="8">
        <v>190</v>
      </c>
      <c r="D110" s="8">
        <v>3</v>
      </c>
      <c r="E110" s="8">
        <v>187</v>
      </c>
      <c r="F110" s="8">
        <v>-4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267</v>
      </c>
      <c r="K110" s="13">
        <f t="shared" si="15"/>
        <v>-80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40</v>
      </c>
      <c r="O110" s="13">
        <f>VLOOKUP(A:A,[1]TDSheet!$A:$O,15,0)</f>
        <v>0</v>
      </c>
      <c r="P110" s="13">
        <f>VLOOKUP(A:A,[1]TDSheet!$A:$X,24,0)</f>
        <v>200</v>
      </c>
      <c r="Q110" s="13"/>
      <c r="R110" s="13"/>
      <c r="S110" s="13"/>
      <c r="T110" s="13"/>
      <c r="U110" s="13"/>
      <c r="V110" s="13"/>
      <c r="W110" s="13">
        <f t="shared" si="16"/>
        <v>37.4</v>
      </c>
      <c r="X110" s="15">
        <v>40</v>
      </c>
      <c r="Y110" s="16">
        <f t="shared" si="17"/>
        <v>7.3796791443850269</v>
      </c>
      <c r="Z110" s="13">
        <f t="shared" si="18"/>
        <v>-0.10695187165775401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13.2</v>
      </c>
      <c r="AH110" s="13">
        <f>VLOOKUP(A:A,[3]TDSheet!$A:$D,4,0)</f>
        <v>4</v>
      </c>
      <c r="AI110" s="13" t="e">
        <f>VLOOKUP(A:A,[1]TDSheet!$A:$AI,35,0)</f>
        <v>#N/A</v>
      </c>
      <c r="AJ110" s="13">
        <f t="shared" si="19"/>
        <v>8</v>
      </c>
      <c r="AK110" s="13"/>
      <c r="AL110" s="13"/>
    </row>
    <row r="111" spans="1:38" s="1" customFormat="1" ht="21.95" customHeight="1" outlineLevel="1" x14ac:dyDescent="0.2">
      <c r="A111" s="7" t="s">
        <v>118</v>
      </c>
      <c r="B111" s="7" t="s">
        <v>13</v>
      </c>
      <c r="C111" s="8">
        <v>182</v>
      </c>
      <c r="D111" s="8">
        <v>10</v>
      </c>
      <c r="E111" s="8">
        <v>182</v>
      </c>
      <c r="F111" s="8">
        <v>-7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3">
        <f>VLOOKUP(A:A,[2]TDSheet!$A:$F,6,0)</f>
        <v>251</v>
      </c>
      <c r="K111" s="13">
        <f t="shared" si="15"/>
        <v>-69</v>
      </c>
      <c r="L111" s="13">
        <f>VLOOKUP(A:A,[1]TDSheet!$A:$L,12,0)</f>
        <v>30</v>
      </c>
      <c r="M111" s="13">
        <f>VLOOKUP(A:A,[1]TDSheet!$A:$M,13,0)</f>
        <v>0</v>
      </c>
      <c r="N111" s="13">
        <f>VLOOKUP(A:A,[1]TDSheet!$A:$N,14,0)</f>
        <v>80</v>
      </c>
      <c r="O111" s="13">
        <f>VLOOKUP(A:A,[1]TDSheet!$A:$O,15,0)</f>
        <v>0</v>
      </c>
      <c r="P111" s="13">
        <f>VLOOKUP(A:A,[1]TDSheet!$A:$X,24,0)</f>
        <v>200</v>
      </c>
      <c r="Q111" s="13"/>
      <c r="R111" s="13"/>
      <c r="S111" s="13"/>
      <c r="T111" s="13"/>
      <c r="U111" s="13"/>
      <c r="V111" s="13"/>
      <c r="W111" s="13">
        <f t="shared" si="16"/>
        <v>36.4</v>
      </c>
      <c r="X111" s="15"/>
      <c r="Y111" s="16">
        <f t="shared" si="17"/>
        <v>8.3241758241758248</v>
      </c>
      <c r="Z111" s="13">
        <f t="shared" si="18"/>
        <v>-0.19230769230769232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21.2</v>
      </c>
      <c r="AH111" s="13">
        <v>0</v>
      </c>
      <c r="AI111" s="13" t="e">
        <f>VLOOKUP(A:A,[1]TDSheet!$A:$AI,35,0)</f>
        <v>#N/A</v>
      </c>
      <c r="AJ111" s="13">
        <f t="shared" si="19"/>
        <v>0</v>
      </c>
      <c r="AK111" s="13"/>
      <c r="AL111" s="13"/>
    </row>
    <row r="112" spans="1:38" s="1" customFormat="1" ht="11.1" customHeight="1" outlineLevel="1" x14ac:dyDescent="0.2">
      <c r="A112" s="7" t="s">
        <v>119</v>
      </c>
      <c r="B112" s="7" t="s">
        <v>13</v>
      </c>
      <c r="C112" s="8">
        <v>226</v>
      </c>
      <c r="D112" s="8">
        <v>3</v>
      </c>
      <c r="E112" s="8">
        <v>97</v>
      </c>
      <c r="F112" s="8">
        <v>129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108</v>
      </c>
      <c r="K112" s="13">
        <f t="shared" si="15"/>
        <v>-11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VLOOKUP(A:A,[1]TDSheet!$A:$N,14,0)</f>
        <v>0</v>
      </c>
      <c r="O112" s="13">
        <f>VLOOKUP(A:A,[1]TDSheet!$A:$O,15,0)</f>
        <v>0</v>
      </c>
      <c r="P112" s="13">
        <f>VLOOKUP(A:A,[1]TDSheet!$A:$X,24,0)</f>
        <v>0</v>
      </c>
      <c r="Q112" s="13"/>
      <c r="R112" s="13"/>
      <c r="S112" s="13"/>
      <c r="T112" s="13"/>
      <c r="U112" s="13"/>
      <c r="V112" s="13"/>
      <c r="W112" s="13">
        <f t="shared" si="16"/>
        <v>19.399999999999999</v>
      </c>
      <c r="X112" s="15">
        <v>20</v>
      </c>
      <c r="Y112" s="16">
        <f t="shared" si="17"/>
        <v>7.6804123711340209</v>
      </c>
      <c r="Z112" s="13">
        <f t="shared" si="18"/>
        <v>6.6494845360824746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6.8</v>
      </c>
      <c r="AH112" s="13">
        <f>VLOOKUP(A:A,[3]TDSheet!$A:$D,4,0)</f>
        <v>27</v>
      </c>
      <c r="AI112" s="13" t="str">
        <f>VLOOKUP(A:A,[1]TDSheet!$A:$AI,35,0)</f>
        <v>увел</v>
      </c>
      <c r="AJ112" s="13">
        <f t="shared" si="19"/>
        <v>6</v>
      </c>
      <c r="AK112" s="13"/>
      <c r="AL112" s="13"/>
    </row>
    <row r="113" spans="1:38" s="1" customFormat="1" ht="11.1" customHeight="1" outlineLevel="1" x14ac:dyDescent="0.2">
      <c r="A113" s="7" t="s">
        <v>120</v>
      </c>
      <c r="B113" s="7" t="s">
        <v>8</v>
      </c>
      <c r="C113" s="8">
        <v>106.89</v>
      </c>
      <c r="D113" s="8">
        <v>126.83499999999999</v>
      </c>
      <c r="E113" s="8">
        <v>0</v>
      </c>
      <c r="F113" s="18">
        <v>233.72499999999999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5"/>
        <v>0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VLOOKUP(A:A,[1]TDSheet!$A:$O,15,0)</f>
        <v>0</v>
      </c>
      <c r="P113" s="13">
        <f>VLOOKUP(A:A,[1]TDSheet!$A:$X,24,0)</f>
        <v>0</v>
      </c>
      <c r="Q113" s="13"/>
      <c r="R113" s="13"/>
      <c r="S113" s="13"/>
      <c r="T113" s="13"/>
      <c r="U113" s="13"/>
      <c r="V113" s="13"/>
      <c r="W113" s="13">
        <f t="shared" si="16"/>
        <v>0</v>
      </c>
      <c r="X113" s="15"/>
      <c r="Y113" s="16" t="e">
        <f t="shared" si="17"/>
        <v>#DIV/0!</v>
      </c>
      <c r="Z113" s="13" t="e">
        <f t="shared" si="18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e">
        <f>VLOOKUP(A:A,[1]TDSheet!$A:$AI,35,0)</f>
        <v>#N/A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111</v>
      </c>
      <c r="B114" s="7" t="s">
        <v>13</v>
      </c>
      <c r="C114" s="8">
        <v>-766</v>
      </c>
      <c r="D114" s="8">
        <v>1370</v>
      </c>
      <c r="E114" s="18">
        <v>1803</v>
      </c>
      <c r="F114" s="19">
        <v>-1222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1823</v>
      </c>
      <c r="K114" s="13">
        <f t="shared" si="15"/>
        <v>-20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VLOOKUP(A:A,[1]TDSheet!$A:$O,15,0)</f>
        <v>0</v>
      </c>
      <c r="P114" s="13">
        <f>VLOOKUP(A:A,[1]TDSheet!$A:$X,24,0)</f>
        <v>0</v>
      </c>
      <c r="Q114" s="13"/>
      <c r="R114" s="13"/>
      <c r="S114" s="13"/>
      <c r="T114" s="13"/>
      <c r="U114" s="13"/>
      <c r="V114" s="13"/>
      <c r="W114" s="13">
        <f t="shared" si="16"/>
        <v>360.6</v>
      </c>
      <c r="X114" s="15"/>
      <c r="Y114" s="16">
        <f t="shared" si="17"/>
        <v>-3.3887964503605099</v>
      </c>
      <c r="Z114" s="13">
        <f t="shared" si="18"/>
        <v>-3.3887964503605099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293.39999999999998</v>
      </c>
      <c r="AF114" s="13">
        <f>VLOOKUP(A:A,[1]TDSheet!$A:$AF,32,0)</f>
        <v>269.60000000000002</v>
      </c>
      <c r="AG114" s="13">
        <f>VLOOKUP(A:A,[1]TDSheet!$A:$AG,33,0)</f>
        <v>335.6</v>
      </c>
      <c r="AH114" s="13">
        <f>VLOOKUP(A:A,[3]TDSheet!$A:$D,4,0)</f>
        <v>453</v>
      </c>
      <c r="AI114" s="13" t="e">
        <f>VLOOKUP(A:A,[1]TDSheet!$A:$AI,35,0)</f>
        <v>#N/A</v>
      </c>
      <c r="AJ114" s="13">
        <f t="shared" si="19"/>
        <v>0</v>
      </c>
      <c r="AK114" s="13"/>
      <c r="AL114" s="13"/>
    </row>
    <row r="115" spans="1:38" s="1" customFormat="1" ht="21.95" customHeight="1" outlineLevel="1" x14ac:dyDescent="0.2">
      <c r="A115" s="7" t="s">
        <v>112</v>
      </c>
      <c r="B115" s="7" t="s">
        <v>8</v>
      </c>
      <c r="C115" s="8">
        <v>-180.56</v>
      </c>
      <c r="D115" s="8">
        <v>390.32</v>
      </c>
      <c r="E115" s="18">
        <v>371.673</v>
      </c>
      <c r="F115" s="19">
        <v>-235.72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357.90499999999997</v>
      </c>
      <c r="K115" s="13">
        <f t="shared" si="15"/>
        <v>13.768000000000029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VLOOKUP(A:A,[1]TDSheet!$A:$O,15,0)</f>
        <v>0</v>
      </c>
      <c r="P115" s="13">
        <f>VLOOKUP(A:A,[1]TDSheet!$A:$X,24,0)</f>
        <v>0</v>
      </c>
      <c r="Q115" s="13"/>
      <c r="R115" s="13"/>
      <c r="S115" s="13"/>
      <c r="T115" s="13"/>
      <c r="U115" s="13"/>
      <c r="V115" s="13"/>
      <c r="W115" s="13">
        <f t="shared" si="16"/>
        <v>74.334599999999995</v>
      </c>
      <c r="X115" s="15"/>
      <c r="Y115" s="16">
        <f t="shared" si="17"/>
        <v>-3.1710670401132179</v>
      </c>
      <c r="Z115" s="13">
        <f t="shared" si="18"/>
        <v>-3.1710670401132179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78.2</v>
      </c>
      <c r="AF115" s="13">
        <f>VLOOKUP(A:A,[1]TDSheet!$A:$AF,32,0)</f>
        <v>71.713999999999999</v>
      </c>
      <c r="AG115" s="13">
        <f>VLOOKUP(A:A,[1]TDSheet!$A:$AG,33,0)</f>
        <v>93.683999999999997</v>
      </c>
      <c r="AH115" s="13">
        <f>VLOOKUP(A:A,[3]TDSheet!$A:$D,4,0)</f>
        <v>71.040000000000006</v>
      </c>
      <c r="AI115" s="13" t="e">
        <f>VLOOKUP(A:A,[1]TDSheet!$A:$AI,35,0)</f>
        <v>#N/A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113</v>
      </c>
      <c r="B116" s="7" t="s">
        <v>8</v>
      </c>
      <c r="C116" s="8">
        <v>-212.73500000000001</v>
      </c>
      <c r="D116" s="8">
        <v>411.92</v>
      </c>
      <c r="E116" s="18">
        <v>540.63499999999999</v>
      </c>
      <c r="F116" s="19">
        <v>-345.51499999999999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529.87300000000005</v>
      </c>
      <c r="K116" s="13">
        <f t="shared" si="15"/>
        <v>10.761999999999944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VLOOKUP(A:A,[1]TDSheet!$A:$O,15,0)</f>
        <v>0</v>
      </c>
      <c r="P116" s="13">
        <f>VLOOKUP(A:A,[1]TDSheet!$A:$X,24,0)</f>
        <v>0</v>
      </c>
      <c r="Q116" s="13"/>
      <c r="R116" s="13"/>
      <c r="S116" s="13"/>
      <c r="T116" s="13"/>
      <c r="U116" s="13"/>
      <c r="V116" s="13"/>
      <c r="W116" s="13">
        <f t="shared" si="16"/>
        <v>108.127</v>
      </c>
      <c r="X116" s="15"/>
      <c r="Y116" s="16">
        <f t="shared" si="17"/>
        <v>-3.1954553441786047</v>
      </c>
      <c r="Z116" s="13">
        <f t="shared" si="18"/>
        <v>-3.1954553441786047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100.541</v>
      </c>
      <c r="AF116" s="13">
        <f>VLOOKUP(A:A,[1]TDSheet!$A:$AF,32,0)</f>
        <v>110.095</v>
      </c>
      <c r="AG116" s="13">
        <f>VLOOKUP(A:A,[1]TDSheet!$A:$AG,33,0)</f>
        <v>99.727999999999994</v>
      </c>
      <c r="AH116" s="13">
        <f>VLOOKUP(A:A,[3]TDSheet!$A:$D,4,0)</f>
        <v>97.555000000000007</v>
      </c>
      <c r="AI116" s="13" t="e">
        <f>VLOOKUP(A:A,[1]TDSheet!$A:$AI,35,0)</f>
        <v>#N/A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114</v>
      </c>
      <c r="B117" s="7" t="s">
        <v>13</v>
      </c>
      <c r="C117" s="8">
        <v>-334</v>
      </c>
      <c r="D117" s="8">
        <v>564</v>
      </c>
      <c r="E117" s="18">
        <v>691</v>
      </c>
      <c r="F117" s="19">
        <v>-476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707</v>
      </c>
      <c r="K117" s="13">
        <f t="shared" si="15"/>
        <v>-16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VLOOKUP(A:A,[1]TDSheet!$A:$O,15,0)</f>
        <v>0</v>
      </c>
      <c r="P117" s="13">
        <f>VLOOKUP(A:A,[1]TDSheet!$A:$X,24,0)</f>
        <v>0</v>
      </c>
      <c r="Q117" s="13"/>
      <c r="R117" s="13"/>
      <c r="S117" s="13"/>
      <c r="T117" s="13"/>
      <c r="U117" s="13"/>
      <c r="V117" s="13"/>
      <c r="W117" s="13">
        <f t="shared" si="16"/>
        <v>138.19999999999999</v>
      </c>
      <c r="X117" s="15"/>
      <c r="Y117" s="16">
        <f t="shared" si="17"/>
        <v>-3.4442836468885676</v>
      </c>
      <c r="Z117" s="13">
        <f t="shared" si="18"/>
        <v>-3.4442836468885676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123.2</v>
      </c>
      <c r="AF117" s="13">
        <f>VLOOKUP(A:A,[1]TDSheet!$A:$AF,32,0)</f>
        <v>126.4</v>
      </c>
      <c r="AG117" s="13">
        <f>VLOOKUP(A:A,[1]TDSheet!$A:$AG,33,0)</f>
        <v>147.6</v>
      </c>
      <c r="AH117" s="13">
        <f>VLOOKUP(A:A,[3]TDSheet!$A:$D,4,0)</f>
        <v>152</v>
      </c>
      <c r="AI117" s="13" t="e">
        <f>VLOOKUP(A:A,[1]TDSheet!$A:$AI,35,0)</f>
        <v>#N/A</v>
      </c>
      <c r="AJ117" s="13">
        <f t="shared" si="19"/>
        <v>0</v>
      </c>
      <c r="AK117" s="13"/>
      <c r="AL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2024-05-23T09:03:59Z</dcterms:modified>
</cp:coreProperties>
</file>