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7F15A0-223F-4A27-8074-23500541A3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W508" i="2"/>
  <c r="W507" i="2"/>
  <c r="BN506" i="2"/>
  <c r="BL506" i="2"/>
  <c r="X506" i="2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X502" i="2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BO488" i="2" s="1"/>
  <c r="O488" i="2"/>
  <c r="W486" i="2"/>
  <c r="W485" i="2"/>
  <c r="BN484" i="2"/>
  <c r="BL484" i="2"/>
  <c r="X484" i="2"/>
  <c r="O484" i="2"/>
  <c r="BN483" i="2"/>
  <c r="BL483" i="2"/>
  <c r="X483" i="2"/>
  <c r="O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BM479" i="2" s="1"/>
  <c r="O479" i="2"/>
  <c r="W477" i="2"/>
  <c r="W476" i="2"/>
  <c r="BN475" i="2"/>
  <c r="BL475" i="2"/>
  <c r="X475" i="2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BO468" i="2" s="1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O464" i="2"/>
  <c r="BN463" i="2"/>
  <c r="BL463" i="2"/>
  <c r="X463" i="2"/>
  <c r="O463" i="2"/>
  <c r="BN462" i="2"/>
  <c r="BL462" i="2"/>
  <c r="X462" i="2"/>
  <c r="BO462" i="2" s="1"/>
  <c r="O462" i="2"/>
  <c r="BN461" i="2"/>
  <c r="BL461" i="2"/>
  <c r="X461" i="2"/>
  <c r="BO461" i="2" s="1"/>
  <c r="O461" i="2"/>
  <c r="BN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N437" i="2"/>
  <c r="BL437" i="2"/>
  <c r="X437" i="2"/>
  <c r="BO437" i="2" s="1"/>
  <c r="O437" i="2"/>
  <c r="W435" i="2"/>
  <c r="W434" i="2"/>
  <c r="BN433" i="2"/>
  <c r="BL433" i="2"/>
  <c r="X433" i="2"/>
  <c r="O433" i="2"/>
  <c r="BN432" i="2"/>
  <c r="BL432" i="2"/>
  <c r="X432" i="2"/>
  <c r="BO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O429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O415" i="2"/>
  <c r="W413" i="2"/>
  <c r="W412" i="2"/>
  <c r="BN411" i="2"/>
  <c r="BL411" i="2"/>
  <c r="X411" i="2"/>
  <c r="BM411" i="2" s="1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BN390" i="2"/>
  <c r="BL390" i="2"/>
  <c r="X390" i="2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O374" i="2"/>
  <c r="BN373" i="2"/>
  <c r="BL373" i="2"/>
  <c r="X373" i="2"/>
  <c r="BO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O358" i="2" s="1"/>
  <c r="O358" i="2"/>
  <c r="W355" i="2"/>
  <c r="W354" i="2"/>
  <c r="BN353" i="2"/>
  <c r="BL353" i="2"/>
  <c r="X353" i="2"/>
  <c r="X355" i="2" s="1"/>
  <c r="O353" i="2"/>
  <c r="W351" i="2"/>
  <c r="W350" i="2"/>
  <c r="BN349" i="2"/>
  <c r="BL349" i="2"/>
  <c r="X349" i="2"/>
  <c r="BO349" i="2" s="1"/>
  <c r="O349" i="2"/>
  <c r="BN348" i="2"/>
  <c r="BL348" i="2"/>
  <c r="X348" i="2"/>
  <c r="X350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O334" i="2"/>
  <c r="BN333" i="2"/>
  <c r="BL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X272" i="2" s="1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BO239" i="2" s="1"/>
  <c r="O239" i="2"/>
  <c r="BN238" i="2"/>
  <c r="BL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N229" i="2"/>
  <c r="BL229" i="2"/>
  <c r="X229" i="2"/>
  <c r="O229" i="2"/>
  <c r="BN228" i="2"/>
  <c r="BL228" i="2"/>
  <c r="X228" i="2"/>
  <c r="BO228" i="2" s="1"/>
  <c r="O228" i="2"/>
  <c r="BN227" i="2"/>
  <c r="BL227" i="2"/>
  <c r="X227" i="2"/>
  <c r="O227" i="2"/>
  <c r="BN226" i="2"/>
  <c r="BL226" i="2"/>
  <c r="X226" i="2"/>
  <c r="BO226" i="2" s="1"/>
  <c r="O226" i="2"/>
  <c r="BN225" i="2"/>
  <c r="BL225" i="2"/>
  <c r="X225" i="2"/>
  <c r="Y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BM218" i="2" s="1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O204" i="2" s="1"/>
  <c r="O204" i="2"/>
  <c r="BN203" i="2"/>
  <c r="BL203" i="2"/>
  <c r="X203" i="2"/>
  <c r="BM203" i="2" s="1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N174" i="2"/>
  <c r="BL174" i="2"/>
  <c r="X174" i="2"/>
  <c r="BO174" i="2" s="1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O127" i="2"/>
  <c r="BN126" i="2"/>
  <c r="BL126" i="2"/>
  <c r="X126" i="2"/>
  <c r="BO126" i="2" s="1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X104" i="2" s="1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O59" i="2" s="1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Y102" i="2" l="1"/>
  <c r="BM102" i="2"/>
  <c r="X120" i="2"/>
  <c r="Y110" i="2"/>
  <c r="Y391" i="2"/>
  <c r="Y52" i="2"/>
  <c r="BM52" i="2"/>
  <c r="Y69" i="2"/>
  <c r="BM69" i="2"/>
  <c r="Y146" i="2"/>
  <c r="BM146" i="2"/>
  <c r="Y298" i="2"/>
  <c r="BM298" i="2"/>
  <c r="Y437" i="2"/>
  <c r="BM437" i="2"/>
  <c r="Y83" i="2"/>
  <c r="BM83" i="2"/>
  <c r="Y190" i="2"/>
  <c r="BM190" i="2"/>
  <c r="Y349" i="2"/>
  <c r="BM349" i="2"/>
  <c r="Y353" i="2"/>
  <c r="Y354" i="2" s="1"/>
  <c r="BM353" i="2"/>
  <c r="BO353" i="2"/>
  <c r="X354" i="2"/>
  <c r="Y358" i="2"/>
  <c r="BM358" i="2"/>
  <c r="X364" i="2"/>
  <c r="Y411" i="2"/>
  <c r="Y412" i="2" s="1"/>
  <c r="Y468" i="2"/>
  <c r="BM468" i="2"/>
  <c r="BO76" i="2"/>
  <c r="BO92" i="2"/>
  <c r="Y115" i="2"/>
  <c r="Y134" i="2"/>
  <c r="BM134" i="2"/>
  <c r="Y174" i="2"/>
  <c r="BM174" i="2"/>
  <c r="Y197" i="2"/>
  <c r="BM197" i="2"/>
  <c r="Y202" i="2"/>
  <c r="BM202" i="2"/>
  <c r="Y203" i="2"/>
  <c r="Y238" i="2"/>
  <c r="BM238" i="2"/>
  <c r="Y239" i="2"/>
  <c r="Y269" i="2"/>
  <c r="BM269" i="2"/>
  <c r="BO323" i="2"/>
  <c r="Y333" i="2"/>
  <c r="Y337" i="2"/>
  <c r="BM337" i="2"/>
  <c r="BO428" i="2"/>
  <c r="Y462" i="2"/>
  <c r="BM462" i="2"/>
  <c r="Y479" i="2"/>
  <c r="Y488" i="2"/>
  <c r="BM488" i="2"/>
  <c r="X491" i="2"/>
  <c r="X515" i="2"/>
  <c r="BO89" i="2"/>
  <c r="BM89" i="2"/>
  <c r="Y89" i="2"/>
  <c r="BO112" i="2"/>
  <c r="Y112" i="2"/>
  <c r="BO127" i="2"/>
  <c r="BM127" i="2"/>
  <c r="Y127" i="2"/>
  <c r="BO153" i="2"/>
  <c r="BM153" i="2"/>
  <c r="Y153" i="2"/>
  <c r="BM154" i="2"/>
  <c r="BO154" i="2"/>
  <c r="BO194" i="2"/>
  <c r="BM194" i="2"/>
  <c r="Y194" i="2"/>
  <c r="BO227" i="2"/>
  <c r="BM227" i="2"/>
  <c r="Y227" i="2"/>
  <c r="BM229" i="2"/>
  <c r="BO229" i="2"/>
  <c r="BO263" i="2"/>
  <c r="BM263" i="2"/>
  <c r="Y263" i="2"/>
  <c r="BO280" i="2"/>
  <c r="BM280" i="2"/>
  <c r="Y280" i="2"/>
  <c r="BO304" i="2"/>
  <c r="BM304" i="2"/>
  <c r="Y304" i="2"/>
  <c r="BO362" i="2"/>
  <c r="BM362" i="2"/>
  <c r="Y362" i="2"/>
  <c r="BM395" i="2"/>
  <c r="BO395" i="2"/>
  <c r="BO416" i="2"/>
  <c r="BM416" i="2"/>
  <c r="Y416" i="2"/>
  <c r="BO460" i="2"/>
  <c r="BM460" i="2"/>
  <c r="Y460" i="2"/>
  <c r="BM475" i="2"/>
  <c r="Y475" i="2"/>
  <c r="BO484" i="2"/>
  <c r="BM484" i="2"/>
  <c r="Y484" i="2"/>
  <c r="BM506" i="2"/>
  <c r="Y506" i="2"/>
  <c r="W544" i="2"/>
  <c r="BO29" i="2"/>
  <c r="Y59" i="2"/>
  <c r="BM59" i="2"/>
  <c r="Y73" i="2"/>
  <c r="BM73" i="2"/>
  <c r="Y80" i="2"/>
  <c r="BO97" i="2"/>
  <c r="Y97" i="2"/>
  <c r="BO117" i="2"/>
  <c r="BM117" i="2"/>
  <c r="Y117" i="2"/>
  <c r="BM118" i="2"/>
  <c r="BO118" i="2"/>
  <c r="BO138" i="2"/>
  <c r="BM138" i="2"/>
  <c r="Y138" i="2"/>
  <c r="BO185" i="2"/>
  <c r="BM185" i="2"/>
  <c r="Y185" i="2"/>
  <c r="BO186" i="2"/>
  <c r="BM186" i="2"/>
  <c r="Y186" i="2"/>
  <c r="BO209" i="2"/>
  <c r="BM209" i="2"/>
  <c r="Y209" i="2"/>
  <c r="BO211" i="2"/>
  <c r="BM211" i="2"/>
  <c r="Y211" i="2"/>
  <c r="BO243" i="2"/>
  <c r="BM243" i="2"/>
  <c r="Y243" i="2"/>
  <c r="BO275" i="2"/>
  <c r="BM275" i="2"/>
  <c r="Y275" i="2"/>
  <c r="X290" i="2"/>
  <c r="BO286" i="2"/>
  <c r="BM344" i="2"/>
  <c r="Y344" i="2"/>
  <c r="X380" i="2"/>
  <c r="X379" i="2"/>
  <c r="BO378" i="2"/>
  <c r="BM378" i="2"/>
  <c r="Y378" i="2"/>
  <c r="Y379" i="2" s="1"/>
  <c r="BO406" i="2"/>
  <c r="BM406" i="2"/>
  <c r="Y406" i="2"/>
  <c r="BO464" i="2"/>
  <c r="BM464" i="2"/>
  <c r="Y464" i="2"/>
  <c r="BO480" i="2"/>
  <c r="BM480" i="2"/>
  <c r="Y480" i="2"/>
  <c r="BM502" i="2"/>
  <c r="Y502" i="2"/>
  <c r="BM527" i="2"/>
  <c r="Y527" i="2"/>
  <c r="I550" i="2"/>
  <c r="V550" i="2"/>
  <c r="X532" i="2"/>
  <c r="BM31" i="2"/>
  <c r="BO31" i="2"/>
  <c r="BM66" i="2"/>
  <c r="BM98" i="2"/>
  <c r="BO98" i="2"/>
  <c r="BM116" i="2"/>
  <c r="BO125" i="2"/>
  <c r="BM165" i="2"/>
  <c r="BO181" i="2"/>
  <c r="BO214" i="2"/>
  <c r="BM225" i="2"/>
  <c r="BO225" i="2"/>
  <c r="BO234" i="2"/>
  <c r="BO313" i="2"/>
  <c r="BM313" i="2"/>
  <c r="Y313" i="2"/>
  <c r="BO374" i="2"/>
  <c r="BM374" i="2"/>
  <c r="Y374" i="2"/>
  <c r="BM399" i="2"/>
  <c r="Y399" i="2"/>
  <c r="BM415" i="2"/>
  <c r="Y415" i="2"/>
  <c r="BM461" i="2"/>
  <c r="BM463" i="2"/>
  <c r="Y463" i="2"/>
  <c r="BM469" i="2"/>
  <c r="BM481" i="2"/>
  <c r="BM483" i="2"/>
  <c r="Y483" i="2"/>
  <c r="BM529" i="2"/>
  <c r="Y529" i="2"/>
  <c r="BM535" i="2"/>
  <c r="BO535" i="2"/>
  <c r="BO66" i="2"/>
  <c r="BM124" i="2"/>
  <c r="BO124" i="2"/>
  <c r="BO158" i="2"/>
  <c r="BO159" i="2"/>
  <c r="BO165" i="2"/>
  <c r="BM169" i="2"/>
  <c r="BO169" i="2"/>
  <c r="X179" i="2"/>
  <c r="BO176" i="2"/>
  <c r="BO177" i="2"/>
  <c r="BO182" i="2"/>
  <c r="BM183" i="2"/>
  <c r="BO183" i="2"/>
  <c r="BM192" i="2"/>
  <c r="BO192" i="2"/>
  <c r="BM236" i="2"/>
  <c r="BO236" i="2"/>
  <c r="BO240" i="2"/>
  <c r="BM242" i="2"/>
  <c r="BO295" i="2"/>
  <c r="BO332" i="2"/>
  <c r="BM332" i="2"/>
  <c r="Y332" i="2"/>
  <c r="BM336" i="2"/>
  <c r="BO336" i="2"/>
  <c r="BO343" i="2"/>
  <c r="BM343" i="2"/>
  <c r="Y343" i="2"/>
  <c r="BM361" i="2"/>
  <c r="BO361" i="2"/>
  <c r="BO392" i="2"/>
  <c r="BM392" i="2"/>
  <c r="Y392" i="2"/>
  <c r="BO433" i="2"/>
  <c r="BM433" i="2"/>
  <c r="Y433" i="2"/>
  <c r="Y22" i="2"/>
  <c r="BM22" i="2"/>
  <c r="BO22" i="2"/>
  <c r="X24" i="2"/>
  <c r="Y51" i="2"/>
  <c r="Y53" i="2" s="1"/>
  <c r="Y57" i="2"/>
  <c r="BM57" i="2"/>
  <c r="X61" i="2"/>
  <c r="Y68" i="2"/>
  <c r="Y71" i="2"/>
  <c r="BM71" i="2"/>
  <c r="Y75" i="2"/>
  <c r="Y77" i="2"/>
  <c r="BM78" i="2"/>
  <c r="BO78" i="2"/>
  <c r="Y81" i="2"/>
  <c r="BM81" i="2"/>
  <c r="Y85" i="2"/>
  <c r="BM85" i="2"/>
  <c r="Y91" i="2"/>
  <c r="BO96" i="2"/>
  <c r="Y100" i="2"/>
  <c r="BM100" i="2"/>
  <c r="Y106" i="2"/>
  <c r="Y108" i="2"/>
  <c r="BM108" i="2"/>
  <c r="BO109" i="2"/>
  <c r="Y111" i="2"/>
  <c r="BM111" i="2"/>
  <c r="Y113" i="2"/>
  <c r="BM113" i="2"/>
  <c r="Y119" i="2"/>
  <c r="Y125" i="2"/>
  <c r="Y126" i="2"/>
  <c r="BO129" i="2"/>
  <c r="BO136" i="2"/>
  <c r="Y144" i="2"/>
  <c r="BM144" i="2"/>
  <c r="Y151" i="2"/>
  <c r="BM151" i="2"/>
  <c r="X160" i="2"/>
  <c r="Y155" i="2"/>
  <c r="BM155" i="2"/>
  <c r="BM156" i="2"/>
  <c r="Y158" i="2"/>
  <c r="Y159" i="2"/>
  <c r="Y170" i="2"/>
  <c r="Y171" i="2" s="1"/>
  <c r="BM170" i="2"/>
  <c r="X172" i="2"/>
  <c r="Y175" i="2"/>
  <c r="BM175" i="2"/>
  <c r="Y176" i="2"/>
  <c r="Y177" i="2"/>
  <c r="Y181" i="2"/>
  <c r="Y182" i="2"/>
  <c r="Y184" i="2"/>
  <c r="BM184" i="2"/>
  <c r="BO188" i="2"/>
  <c r="Y193" i="2"/>
  <c r="Y196" i="2"/>
  <c r="BM196" i="2"/>
  <c r="Y204" i="2"/>
  <c r="Y214" i="2"/>
  <c r="BO218" i="2"/>
  <c r="X231" i="2"/>
  <c r="Y226" i="2"/>
  <c r="BM226" i="2"/>
  <c r="Y237" i="2"/>
  <c r="BM237" i="2"/>
  <c r="Y240" i="2"/>
  <c r="Y245" i="2"/>
  <c r="BM245" i="2"/>
  <c r="Y257" i="2"/>
  <c r="BM257" i="2"/>
  <c r="Y265" i="2"/>
  <c r="BM265" i="2"/>
  <c r="Y267" i="2"/>
  <c r="BM267" i="2"/>
  <c r="Y287" i="2"/>
  <c r="BM287" i="2"/>
  <c r="X289" i="2"/>
  <c r="Y294" i="2"/>
  <c r="BM294" i="2"/>
  <c r="Y295" i="2"/>
  <c r="Y296" i="2"/>
  <c r="BM296" i="2"/>
  <c r="Y309" i="2"/>
  <c r="Y310" i="2" s="1"/>
  <c r="BM309" i="2"/>
  <c r="BO309" i="2"/>
  <c r="BO334" i="2"/>
  <c r="BM334" i="2"/>
  <c r="Y334" i="2"/>
  <c r="BM338" i="2"/>
  <c r="BM348" i="2"/>
  <c r="Y348" i="2"/>
  <c r="Y350" i="2" s="1"/>
  <c r="X368" i="2"/>
  <c r="BO366" i="2"/>
  <c r="BM366" i="2"/>
  <c r="Y366" i="2"/>
  <c r="BM373" i="2"/>
  <c r="Y373" i="2"/>
  <c r="X387" i="2"/>
  <c r="BO384" i="2"/>
  <c r="BM384" i="2"/>
  <c r="Y384" i="2"/>
  <c r="BO390" i="2"/>
  <c r="BM390" i="2"/>
  <c r="Y390" i="2"/>
  <c r="BO396" i="2"/>
  <c r="BM396" i="2"/>
  <c r="Y396" i="2"/>
  <c r="BO399" i="2"/>
  <c r="BO400" i="2"/>
  <c r="BM400" i="2"/>
  <c r="Y400" i="2"/>
  <c r="BM405" i="2"/>
  <c r="BM407" i="2"/>
  <c r="Y407" i="2"/>
  <c r="X418" i="2"/>
  <c r="BO429" i="2"/>
  <c r="BM429" i="2"/>
  <c r="Y429" i="2"/>
  <c r="BM432" i="2"/>
  <c r="Y432" i="2"/>
  <c r="BM438" i="2"/>
  <c r="X440" i="2"/>
  <c r="BM442" i="2"/>
  <c r="X444" i="2"/>
  <c r="BM446" i="2"/>
  <c r="X448" i="2"/>
  <c r="BO452" i="2"/>
  <c r="BM452" i="2"/>
  <c r="Y452" i="2"/>
  <c r="BM467" i="2"/>
  <c r="BO467" i="2"/>
  <c r="X485" i="2"/>
  <c r="BM510" i="2"/>
  <c r="BO510" i="2"/>
  <c r="BM512" i="2"/>
  <c r="BO512" i="2"/>
  <c r="BM517" i="2"/>
  <c r="Y517" i="2"/>
  <c r="BO529" i="2"/>
  <c r="BO534" i="2"/>
  <c r="X539" i="2"/>
  <c r="X538" i="2"/>
  <c r="Y534" i="2"/>
  <c r="Y538" i="2" s="1"/>
  <c r="X340" i="2"/>
  <c r="BM331" i="2"/>
  <c r="BM342" i="2"/>
  <c r="BM385" i="2"/>
  <c r="BM389" i="2"/>
  <c r="BM401" i="2"/>
  <c r="BM430" i="2"/>
  <c r="X439" i="2"/>
  <c r="X454" i="2"/>
  <c r="BO475" i="2"/>
  <c r="BO479" i="2"/>
  <c r="X492" i="2"/>
  <c r="W550" i="2"/>
  <c r="BO500" i="2"/>
  <c r="BO502" i="2"/>
  <c r="BO504" i="2"/>
  <c r="BO506" i="2"/>
  <c r="BM518" i="2"/>
  <c r="BO518" i="2"/>
  <c r="BM520" i="2"/>
  <c r="BO520" i="2"/>
  <c r="BM522" i="2"/>
  <c r="BO522" i="2"/>
  <c r="BM537" i="2"/>
  <c r="BO537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303" i="2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85" i="2"/>
  <c r="Y389" i="2"/>
  <c r="Y401" i="2"/>
  <c r="Y405" i="2"/>
  <c r="Y438" i="2"/>
  <c r="Y442" i="2"/>
  <c r="Y443" i="2" s="1"/>
  <c r="Y446" i="2"/>
  <c r="Y447" i="2" s="1"/>
  <c r="Y461" i="2"/>
  <c r="X472" i="2"/>
  <c r="Y481" i="2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439" i="2" l="1"/>
  <c r="Y24" i="2"/>
  <c r="Y147" i="2"/>
  <c r="Y507" i="2"/>
  <c r="Y160" i="2"/>
  <c r="Y205" i="2"/>
  <c r="Y61" i="2"/>
  <c r="Y485" i="2"/>
  <c r="Y408" i="2"/>
  <c r="Y345" i="2"/>
  <c r="Y434" i="2"/>
  <c r="Y363" i="2"/>
  <c r="Y283" i="2"/>
  <c r="Y277" i="2"/>
  <c r="Y386" i="2"/>
  <c r="Y215" i="2"/>
  <c r="Y368" i="2"/>
  <c r="Y316" i="2"/>
  <c r="Y305" i="2"/>
  <c r="Y248" i="2"/>
  <c r="Y93" i="2"/>
  <c r="Y178" i="2"/>
  <c r="Y418" i="2"/>
  <c r="Y491" i="2"/>
  <c r="Y523" i="2"/>
  <c r="Y514" i="2"/>
  <c r="X540" i="2"/>
  <c r="Y289" i="2"/>
  <c r="X542" i="2"/>
  <c r="Y120" i="2"/>
  <c r="X544" i="2"/>
  <c r="Y230" i="2"/>
  <c r="Y130" i="2"/>
  <c r="X541" i="2"/>
  <c r="Y300" i="2"/>
  <c r="Y86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<sst xmlns="http://schemas.openxmlformats.org/spreadsheetml/2006/main" count="3602" uniqueCount="781">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</sst>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262" sqref="AA2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67</v>
      </c>
      <c r="H1" s="380" t="s">
        <v>49</v>
      </c>
      <c r="I1" s="380"/>
      <c r="J1" s="380"/>
      <c r="K1" s="380"/>
      <c r="L1" s="380"/>
      <c r="M1" s="380"/>
      <c r="N1" s="380"/>
      <c r="O1" s="380"/>
      <c r="P1" s="380"/>
      <c r="Q1" s="381" t="s">
        <v>68</v>
      </c>
      <c r="R1" s="382"/>
      <c r="S1" s="38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3"/>
      <c r="P3" s="383"/>
      <c r="Q3" s="383"/>
      <c r="R3" s="383"/>
      <c r="S3" s="383"/>
      <c r="T3" s="383"/>
      <c r="U3" s="383"/>
      <c r="V3" s="38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4" t="s">
        <v>8</v>
      </c>
      <c r="B5" s="384"/>
      <c r="C5" s="384"/>
      <c r="D5" s="385"/>
      <c r="E5" s="385"/>
      <c r="F5" s="386" t="s">
        <v>14</v>
      </c>
      <c r="G5" s="386"/>
      <c r="H5" s="385" t="s">
        <v>780</v>
      </c>
      <c r="I5" s="385"/>
      <c r="J5" s="385"/>
      <c r="K5" s="385"/>
      <c r="L5" s="385"/>
      <c r="M5" s="73"/>
      <c r="O5" s="27" t="s">
        <v>4</v>
      </c>
      <c r="P5" s="387">
        <v>45435</v>
      </c>
      <c r="Q5" s="387"/>
      <c r="S5" s="388" t="s">
        <v>3</v>
      </c>
      <c r="T5" s="389"/>
      <c r="U5" s="390" t="s">
        <v>744</v>
      </c>
      <c r="V5" s="391"/>
      <c r="AA5" s="60"/>
      <c r="AB5" s="60"/>
      <c r="AC5" s="60"/>
    </row>
    <row r="6" spans="1:30" s="17" customFormat="1" ht="24" customHeight="1" x14ac:dyDescent="0.2">
      <c r="A6" s="384" t="s">
        <v>1</v>
      </c>
      <c r="B6" s="384"/>
      <c r="C6" s="384"/>
      <c r="D6" s="392" t="s">
        <v>757</v>
      </c>
      <c r="E6" s="392"/>
      <c r="F6" s="392"/>
      <c r="G6" s="392"/>
      <c r="H6" s="392"/>
      <c r="I6" s="392"/>
      <c r="J6" s="392"/>
      <c r="K6" s="392"/>
      <c r="L6" s="392"/>
      <c r="M6" s="74"/>
      <c r="O6" s="27" t="s">
        <v>30</v>
      </c>
      <c r="P6" s="393" t="str">
        <f>IF(P5=0," ",CHOOSE(WEEKDAY(P5,2),"Понедельник","Вторник","Среда","Четверг","Пятница","Суббота","Воскресенье"))</f>
        <v>Четверг</v>
      </c>
      <c r="Q6" s="393"/>
      <c r="S6" s="394" t="s">
        <v>5</v>
      </c>
      <c r="T6" s="395"/>
      <c r="U6" s="396" t="s">
        <v>70</v>
      </c>
      <c r="V6" s="39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2" t="str">
        <f>IFERROR(VLOOKUP(DeliveryAddress,Table,3,0),1)</f>
        <v>5</v>
      </c>
      <c r="E7" s="403"/>
      <c r="F7" s="403"/>
      <c r="G7" s="403"/>
      <c r="H7" s="403"/>
      <c r="I7" s="403"/>
      <c r="J7" s="403"/>
      <c r="K7" s="403"/>
      <c r="L7" s="404"/>
      <c r="M7" s="75"/>
      <c r="O7" s="29"/>
      <c r="P7" s="49"/>
      <c r="Q7" s="49"/>
      <c r="S7" s="394"/>
      <c r="T7" s="395"/>
      <c r="U7" s="398"/>
      <c r="V7" s="399"/>
      <c r="AA7" s="60"/>
      <c r="AB7" s="60"/>
      <c r="AC7" s="60"/>
    </row>
    <row r="8" spans="1:30" s="17" customFormat="1" ht="25.5" customHeight="1" x14ac:dyDescent="0.2">
      <c r="A8" s="405" t="s">
        <v>60</v>
      </c>
      <c r="B8" s="405"/>
      <c r="C8" s="405"/>
      <c r="D8" s="406"/>
      <c r="E8" s="406"/>
      <c r="F8" s="406"/>
      <c r="G8" s="406"/>
      <c r="H8" s="406"/>
      <c r="I8" s="406"/>
      <c r="J8" s="406"/>
      <c r="K8" s="406"/>
      <c r="L8" s="406"/>
      <c r="M8" s="76"/>
      <c r="O8" s="27" t="s">
        <v>11</v>
      </c>
      <c r="P8" s="407">
        <v>0.45833333333333331</v>
      </c>
      <c r="Q8" s="407"/>
      <c r="S8" s="394"/>
      <c r="T8" s="395"/>
      <c r="U8" s="398"/>
      <c r="V8" s="399"/>
      <c r="AA8" s="60"/>
      <c r="AB8" s="60"/>
      <c r="AC8" s="60"/>
    </row>
    <row r="9" spans="1:30" s="17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09" t="s">
        <v>48</v>
      </c>
      <c r="E9" s="410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71"/>
      <c r="O9" s="31" t="s">
        <v>15</v>
      </c>
      <c r="P9" s="412"/>
      <c r="Q9" s="412"/>
      <c r="S9" s="394"/>
      <c r="T9" s="395"/>
      <c r="U9" s="400"/>
      <c r="V9" s="40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09"/>
      <c r="E10" s="410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413" t="str">
        <f>IFERROR(VLOOKUP($D$10,Proxy,2,FALSE),"")</f>
        <v/>
      </c>
      <c r="I10" s="413"/>
      <c r="J10" s="413"/>
      <c r="K10" s="413"/>
      <c r="L10" s="413"/>
      <c r="M10" s="72"/>
      <c r="O10" s="31" t="s">
        <v>35</v>
      </c>
      <c r="P10" s="414"/>
      <c r="Q10" s="414"/>
      <c r="T10" s="29" t="s">
        <v>12</v>
      </c>
      <c r="U10" s="415" t="s">
        <v>71</v>
      </c>
      <c r="V10" s="41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7"/>
      <c r="Q11" s="417"/>
      <c r="T11" s="29" t="s">
        <v>31</v>
      </c>
      <c r="U11" s="418" t="s">
        <v>57</v>
      </c>
      <c r="V11" s="41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9" t="s">
        <v>72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77"/>
      <c r="O12" s="27" t="s">
        <v>33</v>
      </c>
      <c r="P12" s="407"/>
      <c r="Q12" s="407"/>
      <c r="R12" s="28"/>
      <c r="S12"/>
      <c r="T12" s="29" t="s">
        <v>48</v>
      </c>
      <c r="U12" s="420"/>
      <c r="V12" s="420"/>
      <c r="W12"/>
      <c r="AA12" s="60"/>
      <c r="AB12" s="60"/>
      <c r="AC12" s="60"/>
    </row>
    <row r="13" spans="1:30" s="17" customFormat="1" ht="23.25" customHeight="1" x14ac:dyDescent="0.2">
      <c r="A13" s="419" t="s">
        <v>73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77"/>
      <c r="N13" s="31"/>
      <c r="O13" s="31" t="s">
        <v>34</v>
      </c>
      <c r="P13" s="418"/>
      <c r="Q13" s="41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9" t="s">
        <v>74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1" t="s">
        <v>75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78"/>
      <c r="N15"/>
      <c r="O15" s="422" t="s">
        <v>63</v>
      </c>
      <c r="P15" s="422"/>
      <c r="Q15" s="422"/>
      <c r="R15" s="422"/>
      <c r="S15" s="42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3"/>
      <c r="P16" s="423"/>
      <c r="Q16" s="423"/>
      <c r="R16" s="423"/>
      <c r="S16" s="42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5" t="s">
        <v>61</v>
      </c>
      <c r="B17" s="425" t="s">
        <v>51</v>
      </c>
      <c r="C17" s="426" t="s">
        <v>50</v>
      </c>
      <c r="D17" s="425" t="s">
        <v>52</v>
      </c>
      <c r="E17" s="425"/>
      <c r="F17" s="425" t="s">
        <v>24</v>
      </c>
      <c r="G17" s="425" t="s">
        <v>27</v>
      </c>
      <c r="H17" s="425" t="s">
        <v>25</v>
      </c>
      <c r="I17" s="425" t="s">
        <v>26</v>
      </c>
      <c r="J17" s="427" t="s">
        <v>16</v>
      </c>
      <c r="K17" s="427" t="s">
        <v>65</v>
      </c>
      <c r="L17" s="427" t="s">
        <v>2</v>
      </c>
      <c r="M17" s="427" t="s">
        <v>66</v>
      </c>
      <c r="N17" s="425" t="s">
        <v>28</v>
      </c>
      <c r="O17" s="425" t="s">
        <v>17</v>
      </c>
      <c r="P17" s="425"/>
      <c r="Q17" s="425"/>
      <c r="R17" s="425"/>
      <c r="S17" s="425"/>
      <c r="T17" s="424" t="s">
        <v>58</v>
      </c>
      <c r="U17" s="425"/>
      <c r="V17" s="425" t="s">
        <v>6</v>
      </c>
      <c r="W17" s="425" t="s">
        <v>44</v>
      </c>
      <c r="X17" s="429" t="s">
        <v>56</v>
      </c>
      <c r="Y17" s="425" t="s">
        <v>18</v>
      </c>
      <c r="Z17" s="431" t="s">
        <v>62</v>
      </c>
      <c r="AA17" s="431" t="s">
        <v>19</v>
      </c>
      <c r="AB17" s="432" t="s">
        <v>59</v>
      </c>
      <c r="AC17" s="433"/>
      <c r="AD17" s="434"/>
      <c r="AE17" s="438"/>
      <c r="BB17" s="439" t="s">
        <v>64</v>
      </c>
    </row>
    <row r="18" spans="1:67" ht="14.25" customHeight="1" x14ac:dyDescent="0.2">
      <c r="A18" s="425"/>
      <c r="B18" s="425"/>
      <c r="C18" s="426"/>
      <c r="D18" s="425"/>
      <c r="E18" s="425"/>
      <c r="F18" s="425" t="s">
        <v>20</v>
      </c>
      <c r="G18" s="425" t="s">
        <v>21</v>
      </c>
      <c r="H18" s="425" t="s">
        <v>22</v>
      </c>
      <c r="I18" s="425" t="s">
        <v>22</v>
      </c>
      <c r="J18" s="428"/>
      <c r="K18" s="428"/>
      <c r="L18" s="428"/>
      <c r="M18" s="428"/>
      <c r="N18" s="425"/>
      <c r="O18" s="425"/>
      <c r="P18" s="425"/>
      <c r="Q18" s="425"/>
      <c r="R18" s="425"/>
      <c r="S18" s="425"/>
      <c r="T18" s="36" t="s">
        <v>47</v>
      </c>
      <c r="U18" s="36" t="s">
        <v>46</v>
      </c>
      <c r="V18" s="425"/>
      <c r="W18" s="425"/>
      <c r="X18" s="430"/>
      <c r="Y18" s="425"/>
      <c r="Z18" s="431"/>
      <c r="AA18" s="431"/>
      <c r="AB18" s="435"/>
      <c r="AC18" s="436"/>
      <c r="AD18" s="437"/>
      <c r="AE18" s="438"/>
      <c r="BB18" s="439"/>
    </row>
    <row r="19" spans="1:67" ht="27.75" hidden="1" customHeight="1" x14ac:dyDescent="0.2">
      <c r="A19" s="440" t="s">
        <v>76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55"/>
      <c r="AA19" s="55"/>
    </row>
    <row r="20" spans="1:67" ht="16.5" hidden="1" customHeight="1" x14ac:dyDescent="0.25">
      <c r="A20" s="441" t="s">
        <v>76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66"/>
      <c r="AA20" s="66"/>
    </row>
    <row r="21" spans="1:67" ht="14.25" hidden="1" customHeight="1" x14ac:dyDescent="0.25">
      <c r="A21" s="442" t="s">
        <v>77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4301051550</v>
      </c>
      <c r="D22" s="443">
        <v>4680115885004</v>
      </c>
      <c r="E22" s="44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444" t="s">
        <v>80</v>
      </c>
      <c r="P22" s="445"/>
      <c r="Q22" s="445"/>
      <c r="R22" s="445"/>
      <c r="S22" s="44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84</v>
      </c>
      <c r="B23" s="64" t="s">
        <v>85</v>
      </c>
      <c r="C23" s="37">
        <v>4301031106</v>
      </c>
      <c r="D23" s="443">
        <v>4607091389258</v>
      </c>
      <c r="E23" s="443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5"/>
      <c r="Q23" s="445"/>
      <c r="R23" s="445"/>
      <c r="S23" s="44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2"/>
      <c r="O24" s="448" t="s">
        <v>43</v>
      </c>
      <c r="P24" s="449"/>
      <c r="Q24" s="449"/>
      <c r="R24" s="449"/>
      <c r="S24" s="449"/>
      <c r="T24" s="449"/>
      <c r="U24" s="45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51"/>
      <c r="B25" s="451"/>
      <c r="C25" s="451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2"/>
      <c r="O25" s="448" t="s">
        <v>43</v>
      </c>
      <c r="P25" s="449"/>
      <c r="Q25" s="449"/>
      <c r="R25" s="449"/>
      <c r="S25" s="449"/>
      <c r="T25" s="449"/>
      <c r="U25" s="45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42" t="s">
        <v>87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67"/>
      <c r="AA26" s="67"/>
    </row>
    <row r="27" spans="1:67" ht="27" hidden="1" customHeight="1" x14ac:dyDescent="0.25">
      <c r="A27" s="64" t="s">
        <v>88</v>
      </c>
      <c r="B27" s="64" t="s">
        <v>89</v>
      </c>
      <c r="C27" s="37">
        <v>4301051551</v>
      </c>
      <c r="D27" s="443">
        <v>4607091383881</v>
      </c>
      <c r="E27" s="44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4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5"/>
      <c r="Q27" s="445"/>
      <c r="R27" s="445"/>
      <c r="S27" s="44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90</v>
      </c>
      <c r="B28" s="64" t="s">
        <v>91</v>
      </c>
      <c r="C28" s="37">
        <v>4301051552</v>
      </c>
      <c r="D28" s="443">
        <v>4607091388237</v>
      </c>
      <c r="E28" s="44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4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5"/>
      <c r="Q28" s="445"/>
      <c r="R28" s="445"/>
      <c r="S28" s="44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92</v>
      </c>
      <c r="B29" s="64" t="s">
        <v>93</v>
      </c>
      <c r="C29" s="37">
        <v>4301051692</v>
      </c>
      <c r="D29" s="443">
        <v>4607091383935</v>
      </c>
      <c r="E29" s="44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5"/>
      <c r="Q29" s="445"/>
      <c r="R29" s="445"/>
      <c r="S29" s="44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92</v>
      </c>
      <c r="B30" s="64" t="s">
        <v>94</v>
      </c>
      <c r="C30" s="37">
        <v>4301051180</v>
      </c>
      <c r="D30" s="443">
        <v>4607091383935</v>
      </c>
      <c r="E30" s="44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5"/>
      <c r="Q30" s="445"/>
      <c r="R30" s="445"/>
      <c r="S30" s="44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95</v>
      </c>
      <c r="B31" s="64" t="s">
        <v>96</v>
      </c>
      <c r="C31" s="37">
        <v>4301051426</v>
      </c>
      <c r="D31" s="443">
        <v>4680115881853</v>
      </c>
      <c r="E31" s="44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4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5"/>
      <c r="Q31" s="445"/>
      <c r="R31" s="445"/>
      <c r="S31" s="44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97</v>
      </c>
      <c r="B32" s="64" t="s">
        <v>98</v>
      </c>
      <c r="C32" s="37">
        <v>4301051593</v>
      </c>
      <c r="D32" s="443">
        <v>4607091383911</v>
      </c>
      <c r="E32" s="44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45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5"/>
      <c r="Q32" s="445"/>
      <c r="R32" s="445"/>
      <c r="S32" s="44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99</v>
      </c>
      <c r="B33" s="64" t="s">
        <v>100</v>
      </c>
      <c r="C33" s="37">
        <v>4301051592</v>
      </c>
      <c r="D33" s="443">
        <v>4607091388244</v>
      </c>
      <c r="E33" s="44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4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5"/>
      <c r="Q33" s="445"/>
      <c r="R33" s="445"/>
      <c r="S33" s="44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2"/>
      <c r="O34" s="448" t="s">
        <v>43</v>
      </c>
      <c r="P34" s="449"/>
      <c r="Q34" s="449"/>
      <c r="R34" s="449"/>
      <c r="S34" s="449"/>
      <c r="T34" s="449"/>
      <c r="U34" s="45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2"/>
      <c r="O35" s="448" t="s">
        <v>43</v>
      </c>
      <c r="P35" s="449"/>
      <c r="Q35" s="449"/>
      <c r="R35" s="449"/>
      <c r="S35" s="449"/>
      <c r="T35" s="449"/>
      <c r="U35" s="45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42" t="s">
        <v>101</v>
      </c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67"/>
      <c r="AA36" s="67"/>
    </row>
    <row r="37" spans="1:67" ht="27" hidden="1" customHeight="1" x14ac:dyDescent="0.25">
      <c r="A37" s="64" t="s">
        <v>102</v>
      </c>
      <c r="B37" s="64" t="s">
        <v>103</v>
      </c>
      <c r="C37" s="37">
        <v>4301032013</v>
      </c>
      <c r="D37" s="443">
        <v>4607091388503</v>
      </c>
      <c r="E37" s="44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5"/>
      <c r="Q37" s="445"/>
      <c r="R37" s="445"/>
      <c r="S37" s="44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2"/>
      <c r="O38" s="448" t="s">
        <v>43</v>
      </c>
      <c r="P38" s="449"/>
      <c r="Q38" s="449"/>
      <c r="R38" s="449"/>
      <c r="S38" s="449"/>
      <c r="T38" s="449"/>
      <c r="U38" s="45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2"/>
      <c r="O39" s="448" t="s">
        <v>43</v>
      </c>
      <c r="P39" s="449"/>
      <c r="Q39" s="449"/>
      <c r="R39" s="449"/>
      <c r="S39" s="449"/>
      <c r="T39" s="449"/>
      <c r="U39" s="45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42" t="s">
        <v>106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67"/>
      <c r="AA40" s="67"/>
    </row>
    <row r="41" spans="1:67" ht="80.25" hidden="1" customHeight="1" x14ac:dyDescent="0.25">
      <c r="A41" s="64" t="s">
        <v>107</v>
      </c>
      <c r="B41" s="64" t="s">
        <v>108</v>
      </c>
      <c r="C41" s="37">
        <v>4301160001</v>
      </c>
      <c r="D41" s="443">
        <v>4607091388282</v>
      </c>
      <c r="E41" s="44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4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5"/>
      <c r="Q41" s="445"/>
      <c r="R41" s="445"/>
      <c r="S41" s="44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2"/>
      <c r="O42" s="448" t="s">
        <v>43</v>
      </c>
      <c r="P42" s="449"/>
      <c r="Q42" s="449"/>
      <c r="R42" s="449"/>
      <c r="S42" s="449"/>
      <c r="T42" s="449"/>
      <c r="U42" s="45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2"/>
      <c r="O43" s="448" t="s">
        <v>43</v>
      </c>
      <c r="P43" s="449"/>
      <c r="Q43" s="449"/>
      <c r="R43" s="449"/>
      <c r="S43" s="449"/>
      <c r="T43" s="449"/>
      <c r="U43" s="45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hidden="1" customHeight="1" x14ac:dyDescent="0.25">
      <c r="A44" s="442" t="s">
        <v>110</v>
      </c>
      <c r="B44" s="442"/>
      <c r="C44" s="442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67"/>
      <c r="AA44" s="67"/>
    </row>
    <row r="45" spans="1:67" ht="27" hidden="1" customHeight="1" x14ac:dyDescent="0.25">
      <c r="A45" s="64" t="s">
        <v>111</v>
      </c>
      <c r="B45" s="64" t="s">
        <v>112</v>
      </c>
      <c r="C45" s="37">
        <v>4301170002</v>
      </c>
      <c r="D45" s="443">
        <v>4607091389111</v>
      </c>
      <c r="E45" s="44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5"/>
      <c r="Q45" s="445"/>
      <c r="R45" s="445"/>
      <c r="S45" s="446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hidden="1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2"/>
      <c r="O46" s="448" t="s">
        <v>43</v>
      </c>
      <c r="P46" s="449"/>
      <c r="Q46" s="449"/>
      <c r="R46" s="449"/>
      <c r="S46" s="449"/>
      <c r="T46" s="449"/>
      <c r="U46" s="45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hidden="1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2"/>
      <c r="O47" s="448" t="s">
        <v>43</v>
      </c>
      <c r="P47" s="449"/>
      <c r="Q47" s="449"/>
      <c r="R47" s="449"/>
      <c r="S47" s="449"/>
      <c r="T47" s="449"/>
      <c r="U47" s="45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hidden="1" customHeight="1" x14ac:dyDescent="0.2">
      <c r="A48" s="440" t="s">
        <v>113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55"/>
      <c r="AA48" s="55"/>
    </row>
    <row r="49" spans="1:67" ht="16.5" hidden="1" customHeight="1" x14ac:dyDescent="0.25">
      <c r="A49" s="441" t="s">
        <v>114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66"/>
      <c r="AA49" s="66"/>
    </row>
    <row r="50" spans="1:67" ht="14.25" hidden="1" customHeight="1" x14ac:dyDescent="0.25">
      <c r="A50" s="442" t="s">
        <v>115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67"/>
      <c r="AA50" s="67"/>
    </row>
    <row r="51" spans="1:67" ht="27" hidden="1" customHeight="1" x14ac:dyDescent="0.25">
      <c r="A51" s="64" t="s">
        <v>116</v>
      </c>
      <c r="B51" s="64" t="s">
        <v>117</v>
      </c>
      <c r="C51" s="37">
        <v>4301020234</v>
      </c>
      <c r="D51" s="443">
        <v>4680115881440</v>
      </c>
      <c r="E51" s="44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5"/>
      <c r="Q51" s="445"/>
      <c r="R51" s="445"/>
      <c r="S51" s="446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hidden="1" customHeight="1" x14ac:dyDescent="0.25">
      <c r="A52" s="64" t="s">
        <v>120</v>
      </c>
      <c r="B52" s="64" t="s">
        <v>121</v>
      </c>
      <c r="C52" s="37">
        <v>4301020232</v>
      </c>
      <c r="D52" s="443">
        <v>4680115881433</v>
      </c>
      <c r="E52" s="44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5"/>
      <c r="Q52" s="445"/>
      <c r="R52" s="445"/>
      <c r="S52" s="446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hidden="1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2"/>
      <c r="O53" s="448" t="s">
        <v>43</v>
      </c>
      <c r="P53" s="449"/>
      <c r="Q53" s="449"/>
      <c r="R53" s="449"/>
      <c r="S53" s="449"/>
      <c r="T53" s="449"/>
      <c r="U53" s="45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hidden="1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2"/>
      <c r="O54" s="448" t="s">
        <v>43</v>
      </c>
      <c r="P54" s="449"/>
      <c r="Q54" s="449"/>
      <c r="R54" s="449"/>
      <c r="S54" s="449"/>
      <c r="T54" s="449"/>
      <c r="U54" s="45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hidden="1" customHeight="1" x14ac:dyDescent="0.25">
      <c r="A55" s="441" t="s">
        <v>122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66"/>
      <c r="AA55" s="66"/>
    </row>
    <row r="56" spans="1:67" ht="14.25" hidden="1" customHeight="1" x14ac:dyDescent="0.25">
      <c r="A56" s="442" t="s">
        <v>123</v>
      </c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67"/>
      <c r="AA56" s="67"/>
    </row>
    <row r="57" spans="1:67" ht="27" hidden="1" customHeight="1" x14ac:dyDescent="0.25">
      <c r="A57" s="64" t="s">
        <v>124</v>
      </c>
      <c r="B57" s="64" t="s">
        <v>125</v>
      </c>
      <c r="C57" s="37">
        <v>4301011452</v>
      </c>
      <c r="D57" s="443">
        <v>4680115881426</v>
      </c>
      <c r="E57" s="44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5"/>
      <c r="Q57" s="445"/>
      <c r="R57" s="445"/>
      <c r="S57" s="446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hidden="1" customHeight="1" x14ac:dyDescent="0.25">
      <c r="A58" s="64" t="s">
        <v>124</v>
      </c>
      <c r="B58" s="64" t="s">
        <v>126</v>
      </c>
      <c r="C58" s="37">
        <v>4301011481</v>
      </c>
      <c r="D58" s="443">
        <v>4680115881426</v>
      </c>
      <c r="E58" s="44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4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5"/>
      <c r="Q58" s="445"/>
      <c r="R58" s="445"/>
      <c r="S58" s="446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hidden="1" customHeight="1" x14ac:dyDescent="0.25">
      <c r="A59" s="64" t="s">
        <v>128</v>
      </c>
      <c r="B59" s="64" t="s">
        <v>129</v>
      </c>
      <c r="C59" s="37">
        <v>4301011437</v>
      </c>
      <c r="D59" s="443">
        <v>4680115881419</v>
      </c>
      <c r="E59" s="44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4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5"/>
      <c r="Q59" s="445"/>
      <c r="R59" s="445"/>
      <c r="S59" s="44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130</v>
      </c>
      <c r="B60" s="64" t="s">
        <v>131</v>
      </c>
      <c r="C60" s="37">
        <v>4301011458</v>
      </c>
      <c r="D60" s="443">
        <v>4680115881525</v>
      </c>
      <c r="E60" s="44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468" t="s">
        <v>132</v>
      </c>
      <c r="P60" s="445"/>
      <c r="Q60" s="445"/>
      <c r="R60" s="445"/>
      <c r="S60" s="44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idden="1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2"/>
      <c r="O61" s="448" t="s">
        <v>43</v>
      </c>
      <c r="P61" s="449"/>
      <c r="Q61" s="449"/>
      <c r="R61" s="449"/>
      <c r="S61" s="449"/>
      <c r="T61" s="449"/>
      <c r="U61" s="45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hidden="1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2"/>
      <c r="O62" s="448" t="s">
        <v>43</v>
      </c>
      <c r="P62" s="449"/>
      <c r="Q62" s="449"/>
      <c r="R62" s="449"/>
      <c r="S62" s="449"/>
      <c r="T62" s="449"/>
      <c r="U62" s="45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hidden="1" customHeight="1" x14ac:dyDescent="0.25">
      <c r="A63" s="441" t="s">
        <v>113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1"/>
      <c r="U63" s="441"/>
      <c r="V63" s="441"/>
      <c r="W63" s="441"/>
      <c r="X63" s="441"/>
      <c r="Y63" s="441"/>
      <c r="Z63" s="66"/>
      <c r="AA63" s="66"/>
    </row>
    <row r="64" spans="1:67" ht="14.25" hidden="1" customHeight="1" x14ac:dyDescent="0.25">
      <c r="A64" s="442" t="s">
        <v>123</v>
      </c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67"/>
      <c r="AA64" s="67"/>
    </row>
    <row r="65" spans="1:67" ht="27" hidden="1" customHeight="1" x14ac:dyDescent="0.25">
      <c r="A65" s="64" t="s">
        <v>133</v>
      </c>
      <c r="B65" s="64" t="s">
        <v>134</v>
      </c>
      <c r="C65" s="37">
        <v>4301011623</v>
      </c>
      <c r="D65" s="443">
        <v>4607091382945</v>
      </c>
      <c r="E65" s="44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4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5"/>
      <c r="Q65" s="445"/>
      <c r="R65" s="445"/>
      <c r="S65" s="44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hidden="1" customHeight="1" x14ac:dyDescent="0.25">
      <c r="A66" s="64" t="s">
        <v>135</v>
      </c>
      <c r="B66" s="64" t="s">
        <v>136</v>
      </c>
      <c r="C66" s="37">
        <v>4301011540</v>
      </c>
      <c r="D66" s="443">
        <v>4607091385670</v>
      </c>
      <c r="E66" s="44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47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5"/>
      <c r="Q66" s="445"/>
      <c r="R66" s="445"/>
      <c r="S66" s="44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hidden="1" customHeight="1" x14ac:dyDescent="0.25">
      <c r="A67" s="64" t="s">
        <v>135</v>
      </c>
      <c r="B67" s="64" t="s">
        <v>138</v>
      </c>
      <c r="C67" s="37">
        <v>4301011380</v>
      </c>
      <c r="D67" s="443">
        <v>4607091385670</v>
      </c>
      <c r="E67" s="44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4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5"/>
      <c r="Q67" s="445"/>
      <c r="R67" s="445"/>
      <c r="S67" s="44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139</v>
      </c>
      <c r="B68" s="64" t="s">
        <v>140</v>
      </c>
      <c r="C68" s="37">
        <v>4301011625</v>
      </c>
      <c r="D68" s="443">
        <v>4680115883956</v>
      </c>
      <c r="E68" s="44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5"/>
      <c r="Q68" s="445"/>
      <c r="R68" s="445"/>
      <c r="S68" s="44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141</v>
      </c>
      <c r="B69" s="64" t="s">
        <v>142</v>
      </c>
      <c r="C69" s="37">
        <v>4301011468</v>
      </c>
      <c r="D69" s="443">
        <v>4680115881327</v>
      </c>
      <c r="E69" s="44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4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5"/>
      <c r="Q69" s="445"/>
      <c r="R69" s="445"/>
      <c r="S69" s="44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hidden="1" customHeight="1" x14ac:dyDescent="0.25">
      <c r="A70" s="64" t="s">
        <v>144</v>
      </c>
      <c r="B70" s="64" t="s">
        <v>145</v>
      </c>
      <c r="C70" s="37">
        <v>4301011514</v>
      </c>
      <c r="D70" s="443">
        <v>4680115882133</v>
      </c>
      <c r="E70" s="443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4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5"/>
      <c r="Q70" s="445"/>
      <c r="R70" s="445"/>
      <c r="S70" s="44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hidden="1" customHeight="1" x14ac:dyDescent="0.25">
      <c r="A71" s="64" t="s">
        <v>144</v>
      </c>
      <c r="B71" s="64" t="s">
        <v>146</v>
      </c>
      <c r="C71" s="37">
        <v>4301011703</v>
      </c>
      <c r="D71" s="443">
        <v>4680115882133</v>
      </c>
      <c r="E71" s="443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47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5"/>
      <c r="Q71" s="445"/>
      <c r="R71" s="445"/>
      <c r="S71" s="44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147</v>
      </c>
      <c r="B72" s="64" t="s">
        <v>148</v>
      </c>
      <c r="C72" s="37">
        <v>4301011192</v>
      </c>
      <c r="D72" s="443">
        <v>4607091382952</v>
      </c>
      <c r="E72" s="44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5"/>
      <c r="Q72" s="445"/>
      <c r="R72" s="445"/>
      <c r="S72" s="44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149</v>
      </c>
      <c r="B73" s="64" t="s">
        <v>150</v>
      </c>
      <c r="C73" s="37">
        <v>4301011382</v>
      </c>
      <c r="D73" s="443">
        <v>4607091385687</v>
      </c>
      <c r="E73" s="44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4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5"/>
      <c r="Q73" s="445"/>
      <c r="R73" s="445"/>
      <c r="S73" s="44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151</v>
      </c>
      <c r="B74" s="64" t="s">
        <v>152</v>
      </c>
      <c r="C74" s="37">
        <v>4301011565</v>
      </c>
      <c r="D74" s="443">
        <v>4680115882539</v>
      </c>
      <c r="E74" s="44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4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5"/>
      <c r="Q74" s="445"/>
      <c r="R74" s="445"/>
      <c r="S74" s="44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153</v>
      </c>
      <c r="B75" s="64" t="s">
        <v>154</v>
      </c>
      <c r="C75" s="37">
        <v>4301011705</v>
      </c>
      <c r="D75" s="443">
        <v>4607091384604</v>
      </c>
      <c r="E75" s="44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5"/>
      <c r="Q75" s="445"/>
      <c r="R75" s="445"/>
      <c r="S75" s="44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155</v>
      </c>
      <c r="B76" s="64" t="s">
        <v>156</v>
      </c>
      <c r="C76" s="37">
        <v>4301011386</v>
      </c>
      <c r="D76" s="443">
        <v>4680115880283</v>
      </c>
      <c r="E76" s="44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5"/>
      <c r="Q76" s="445"/>
      <c r="R76" s="445"/>
      <c r="S76" s="44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157</v>
      </c>
      <c r="B77" s="64" t="s">
        <v>158</v>
      </c>
      <c r="C77" s="37">
        <v>4301011624</v>
      </c>
      <c r="D77" s="443">
        <v>4680115883949</v>
      </c>
      <c r="E77" s="44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4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5"/>
      <c r="Q77" s="445"/>
      <c r="R77" s="445"/>
      <c r="S77" s="44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hidden="1" customHeight="1" x14ac:dyDescent="0.25">
      <c r="A78" s="64" t="s">
        <v>159</v>
      </c>
      <c r="B78" s="64" t="s">
        <v>160</v>
      </c>
      <c r="C78" s="37">
        <v>4301011476</v>
      </c>
      <c r="D78" s="443">
        <v>4680115881518</v>
      </c>
      <c r="E78" s="44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137</v>
      </c>
      <c r="M78" s="39"/>
      <c r="N78" s="38">
        <v>50</v>
      </c>
      <c r="O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5"/>
      <c r="Q78" s="445"/>
      <c r="R78" s="445"/>
      <c r="S78" s="44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161</v>
      </c>
      <c r="B79" s="64" t="s">
        <v>162</v>
      </c>
      <c r="C79" s="37">
        <v>4301011443</v>
      </c>
      <c r="D79" s="443">
        <v>4680115881303</v>
      </c>
      <c r="E79" s="44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5"/>
      <c r="Q79" s="445"/>
      <c r="R79" s="445"/>
      <c r="S79" s="44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hidden="1" customHeight="1" x14ac:dyDescent="0.25">
      <c r="A80" s="64" t="s">
        <v>163</v>
      </c>
      <c r="B80" s="64" t="s">
        <v>164</v>
      </c>
      <c r="C80" s="37">
        <v>4301011562</v>
      </c>
      <c r="D80" s="443">
        <v>4680115882577</v>
      </c>
      <c r="E80" s="44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5"/>
      <c r="Q80" s="445"/>
      <c r="R80" s="445"/>
      <c r="S80" s="44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163</v>
      </c>
      <c r="B81" s="64" t="s">
        <v>165</v>
      </c>
      <c r="C81" s="37">
        <v>4301011564</v>
      </c>
      <c r="D81" s="443">
        <v>4680115882577</v>
      </c>
      <c r="E81" s="44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5"/>
      <c r="Q81" s="445"/>
      <c r="R81" s="445"/>
      <c r="S81" s="44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4301011432</v>
      </c>
      <c r="D82" s="443">
        <v>4680115882720</v>
      </c>
      <c r="E82" s="44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5"/>
      <c r="Q82" s="445"/>
      <c r="R82" s="445"/>
      <c r="S82" s="44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168</v>
      </c>
      <c r="B83" s="64" t="s">
        <v>169</v>
      </c>
      <c r="C83" s="37">
        <v>4301011417</v>
      </c>
      <c r="D83" s="443">
        <v>4680115880269</v>
      </c>
      <c r="E83" s="44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4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5"/>
      <c r="Q83" s="445"/>
      <c r="R83" s="445"/>
      <c r="S83" s="44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hidden="1" customHeight="1" x14ac:dyDescent="0.25">
      <c r="A84" s="64" t="s">
        <v>170</v>
      </c>
      <c r="B84" s="64" t="s">
        <v>171</v>
      </c>
      <c r="C84" s="37">
        <v>4301011415</v>
      </c>
      <c r="D84" s="443">
        <v>4680115880429</v>
      </c>
      <c r="E84" s="44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5"/>
      <c r="Q84" s="445"/>
      <c r="R84" s="445"/>
      <c r="S84" s="44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hidden="1" customHeight="1" x14ac:dyDescent="0.25">
      <c r="A85" s="64" t="s">
        <v>172</v>
      </c>
      <c r="B85" s="64" t="s">
        <v>173</v>
      </c>
      <c r="C85" s="37">
        <v>4301011462</v>
      </c>
      <c r="D85" s="443">
        <v>4680115881457</v>
      </c>
      <c r="E85" s="44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137</v>
      </c>
      <c r="M85" s="39"/>
      <c r="N85" s="38">
        <v>50</v>
      </c>
      <c r="O85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5"/>
      <c r="Q85" s="445"/>
      <c r="R85" s="445"/>
      <c r="S85" s="44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idden="1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2"/>
      <c r="O86" s="448" t="s">
        <v>43</v>
      </c>
      <c r="P86" s="449"/>
      <c r="Q86" s="449"/>
      <c r="R86" s="449"/>
      <c r="S86" s="449"/>
      <c r="T86" s="449"/>
      <c r="U86" s="45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hidden="1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2"/>
      <c r="O87" s="448" t="s">
        <v>43</v>
      </c>
      <c r="P87" s="449"/>
      <c r="Q87" s="449"/>
      <c r="R87" s="449"/>
      <c r="S87" s="449"/>
      <c r="T87" s="449"/>
      <c r="U87" s="45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hidden="1" customHeight="1" x14ac:dyDescent="0.25">
      <c r="A88" s="442" t="s">
        <v>115</v>
      </c>
      <c r="B88" s="442"/>
      <c r="C88" s="442"/>
      <c r="D88" s="442"/>
      <c r="E88" s="442"/>
      <c r="F88" s="442"/>
      <c r="G88" s="442"/>
      <c r="H88" s="442"/>
      <c r="I88" s="442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67"/>
      <c r="AA88" s="67"/>
    </row>
    <row r="89" spans="1:67" ht="16.5" hidden="1" customHeight="1" x14ac:dyDescent="0.25">
      <c r="A89" s="64" t="s">
        <v>174</v>
      </c>
      <c r="B89" s="64" t="s">
        <v>175</v>
      </c>
      <c r="C89" s="37">
        <v>4301020235</v>
      </c>
      <c r="D89" s="443">
        <v>4680115881488</v>
      </c>
      <c r="E89" s="44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4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5"/>
      <c r="Q89" s="445"/>
      <c r="R89" s="445"/>
      <c r="S89" s="446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hidden="1" customHeight="1" x14ac:dyDescent="0.25">
      <c r="A90" s="64" t="s">
        <v>176</v>
      </c>
      <c r="B90" s="64" t="s">
        <v>177</v>
      </c>
      <c r="C90" s="37">
        <v>4301020228</v>
      </c>
      <c r="D90" s="443">
        <v>4680115882751</v>
      </c>
      <c r="E90" s="44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4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5"/>
      <c r="Q90" s="445"/>
      <c r="R90" s="445"/>
      <c r="S90" s="446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hidden="1" customHeight="1" x14ac:dyDescent="0.25">
      <c r="A91" s="64" t="s">
        <v>178</v>
      </c>
      <c r="B91" s="64" t="s">
        <v>179</v>
      </c>
      <c r="C91" s="37">
        <v>4301020258</v>
      </c>
      <c r="D91" s="443">
        <v>4680115882775</v>
      </c>
      <c r="E91" s="44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137</v>
      </c>
      <c r="M91" s="39"/>
      <c r="N91" s="38">
        <v>50</v>
      </c>
      <c r="O91" s="4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5"/>
      <c r="Q91" s="445"/>
      <c r="R91" s="445"/>
      <c r="S91" s="44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180</v>
      </c>
      <c r="B92" s="64" t="s">
        <v>181</v>
      </c>
      <c r="C92" s="37">
        <v>4301020217</v>
      </c>
      <c r="D92" s="443">
        <v>4680115880658</v>
      </c>
      <c r="E92" s="44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4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5"/>
      <c r="Q92" s="445"/>
      <c r="R92" s="445"/>
      <c r="S92" s="44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idden="1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2"/>
      <c r="O93" s="448" t="s">
        <v>43</v>
      </c>
      <c r="P93" s="449"/>
      <c r="Q93" s="449"/>
      <c r="R93" s="449"/>
      <c r="S93" s="449"/>
      <c r="T93" s="449"/>
      <c r="U93" s="45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hidden="1" x14ac:dyDescent="0.2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2"/>
      <c r="O94" s="448" t="s">
        <v>43</v>
      </c>
      <c r="P94" s="449"/>
      <c r="Q94" s="449"/>
      <c r="R94" s="449"/>
      <c r="S94" s="449"/>
      <c r="T94" s="449"/>
      <c r="U94" s="45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hidden="1" customHeight="1" x14ac:dyDescent="0.25">
      <c r="A95" s="442" t="s">
        <v>77</v>
      </c>
      <c r="B95" s="442"/>
      <c r="C95" s="442"/>
      <c r="D95" s="442"/>
      <c r="E95" s="442"/>
      <c r="F95" s="442"/>
      <c r="G95" s="442"/>
      <c r="H95" s="442"/>
      <c r="I95" s="442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67"/>
      <c r="AA95" s="67"/>
    </row>
    <row r="96" spans="1:67" ht="16.5" hidden="1" customHeight="1" x14ac:dyDescent="0.25">
      <c r="A96" s="64" t="s">
        <v>182</v>
      </c>
      <c r="B96" s="64" t="s">
        <v>183</v>
      </c>
      <c r="C96" s="37">
        <v>4301030895</v>
      </c>
      <c r="D96" s="443">
        <v>4607091387667</v>
      </c>
      <c r="E96" s="44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5"/>
      <c r="Q96" s="445"/>
      <c r="R96" s="445"/>
      <c r="S96" s="44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hidden="1" customHeight="1" x14ac:dyDescent="0.25">
      <c r="A97" s="64" t="s">
        <v>184</v>
      </c>
      <c r="B97" s="64" t="s">
        <v>185</v>
      </c>
      <c r="C97" s="37">
        <v>4301030961</v>
      </c>
      <c r="D97" s="443">
        <v>4607091387636</v>
      </c>
      <c r="E97" s="44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5"/>
      <c r="Q97" s="445"/>
      <c r="R97" s="445"/>
      <c r="S97" s="44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hidden="1" customHeight="1" x14ac:dyDescent="0.25">
      <c r="A98" s="64" t="s">
        <v>186</v>
      </c>
      <c r="B98" s="64" t="s">
        <v>187</v>
      </c>
      <c r="C98" s="37">
        <v>4301030963</v>
      </c>
      <c r="D98" s="443">
        <v>4607091382426</v>
      </c>
      <c r="E98" s="44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5"/>
      <c r="Q98" s="445"/>
      <c r="R98" s="445"/>
      <c r="S98" s="44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hidden="1" customHeight="1" x14ac:dyDescent="0.25">
      <c r="A99" s="64" t="s">
        <v>188</v>
      </c>
      <c r="B99" s="64" t="s">
        <v>189</v>
      </c>
      <c r="C99" s="37">
        <v>4301030962</v>
      </c>
      <c r="D99" s="443">
        <v>4607091386547</v>
      </c>
      <c r="E99" s="44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5"/>
      <c r="Q99" s="445"/>
      <c r="R99" s="445"/>
      <c r="S99" s="44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190</v>
      </c>
      <c r="B100" s="64" t="s">
        <v>191</v>
      </c>
      <c r="C100" s="37">
        <v>4301030964</v>
      </c>
      <c r="D100" s="443">
        <v>4607091382464</v>
      </c>
      <c r="E100" s="44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5"/>
      <c r="Q100" s="445"/>
      <c r="R100" s="445"/>
      <c r="S100" s="44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192</v>
      </c>
      <c r="B101" s="64" t="s">
        <v>193</v>
      </c>
      <c r="C101" s="37">
        <v>4301031235</v>
      </c>
      <c r="D101" s="443">
        <v>4680115883444</v>
      </c>
      <c r="E101" s="44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4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5"/>
      <c r="Q101" s="445"/>
      <c r="R101" s="445"/>
      <c r="S101" s="44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192</v>
      </c>
      <c r="B102" s="64" t="s">
        <v>194</v>
      </c>
      <c r="C102" s="37">
        <v>4301031234</v>
      </c>
      <c r="D102" s="443">
        <v>4680115883444</v>
      </c>
      <c r="E102" s="44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5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5"/>
      <c r="Q102" s="445"/>
      <c r="R102" s="445"/>
      <c r="S102" s="44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idden="1" x14ac:dyDescent="0.2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2"/>
      <c r="O103" s="448" t="s">
        <v>43</v>
      </c>
      <c r="P103" s="449"/>
      <c r="Q103" s="449"/>
      <c r="R103" s="449"/>
      <c r="S103" s="449"/>
      <c r="T103" s="449"/>
      <c r="U103" s="45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hidden="1" x14ac:dyDescent="0.2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2"/>
      <c r="O104" s="448" t="s">
        <v>43</v>
      </c>
      <c r="P104" s="449"/>
      <c r="Q104" s="449"/>
      <c r="R104" s="449"/>
      <c r="S104" s="449"/>
      <c r="T104" s="449"/>
      <c r="U104" s="45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hidden="1" customHeight="1" x14ac:dyDescent="0.25">
      <c r="A105" s="442" t="s">
        <v>87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67"/>
      <c r="AA105" s="67"/>
    </row>
    <row r="106" spans="1:67" ht="16.5" hidden="1" customHeight="1" x14ac:dyDescent="0.25">
      <c r="A106" s="64" t="s">
        <v>195</v>
      </c>
      <c r="B106" s="64" t="s">
        <v>196</v>
      </c>
      <c r="C106" s="37">
        <v>4301051693</v>
      </c>
      <c r="D106" s="443">
        <v>4680115884915</v>
      </c>
      <c r="E106" s="443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501" t="s">
        <v>197</v>
      </c>
      <c r="P106" s="445"/>
      <c r="Q106" s="445"/>
      <c r="R106" s="445"/>
      <c r="S106" s="44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hidden="1" customHeight="1" x14ac:dyDescent="0.25">
      <c r="A107" s="64" t="s">
        <v>198</v>
      </c>
      <c r="B107" s="64" t="s">
        <v>199</v>
      </c>
      <c r="C107" s="37">
        <v>4301051395</v>
      </c>
      <c r="D107" s="443">
        <v>4680115884311</v>
      </c>
      <c r="E107" s="443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502" t="s">
        <v>200</v>
      </c>
      <c r="P107" s="445"/>
      <c r="Q107" s="445"/>
      <c r="R107" s="445"/>
      <c r="S107" s="44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201</v>
      </c>
      <c r="B108" s="64" t="s">
        <v>202</v>
      </c>
      <c r="C108" s="37">
        <v>4301051437</v>
      </c>
      <c r="D108" s="443">
        <v>4607091386967</v>
      </c>
      <c r="E108" s="44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5"/>
      <c r="Q108" s="445"/>
      <c r="R108" s="445"/>
      <c r="S108" s="44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201</v>
      </c>
      <c r="B109" s="64" t="s">
        <v>203</v>
      </c>
      <c r="C109" s="37">
        <v>4301051543</v>
      </c>
      <c r="D109" s="443">
        <v>4607091386967</v>
      </c>
      <c r="E109" s="44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5"/>
      <c r="Q109" s="445"/>
      <c r="R109" s="445"/>
      <c r="S109" s="44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204</v>
      </c>
      <c r="B110" s="64" t="s">
        <v>205</v>
      </c>
      <c r="C110" s="37">
        <v>4301051611</v>
      </c>
      <c r="D110" s="443">
        <v>4607091385304</v>
      </c>
      <c r="E110" s="44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5"/>
      <c r="Q110" s="445"/>
      <c r="R110" s="445"/>
      <c r="S110" s="44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206</v>
      </c>
      <c r="B111" s="64" t="s">
        <v>207</v>
      </c>
      <c r="C111" s="37">
        <v>4301051648</v>
      </c>
      <c r="D111" s="443">
        <v>4607091386264</v>
      </c>
      <c r="E111" s="44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5"/>
      <c r="Q111" s="445"/>
      <c r="R111" s="445"/>
      <c r="S111" s="44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208</v>
      </c>
      <c r="B112" s="64" t="s">
        <v>209</v>
      </c>
      <c r="C112" s="37">
        <v>4301051477</v>
      </c>
      <c r="D112" s="443">
        <v>4680115882584</v>
      </c>
      <c r="E112" s="44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5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5"/>
      <c r="Q112" s="445"/>
      <c r="R112" s="445"/>
      <c r="S112" s="44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208</v>
      </c>
      <c r="B113" s="64" t="s">
        <v>210</v>
      </c>
      <c r="C113" s="37">
        <v>4301051476</v>
      </c>
      <c r="D113" s="443">
        <v>4680115882584</v>
      </c>
      <c r="E113" s="44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5"/>
      <c r="Q113" s="445"/>
      <c r="R113" s="445"/>
      <c r="S113" s="44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211</v>
      </c>
      <c r="B114" s="64" t="s">
        <v>212</v>
      </c>
      <c r="C114" s="37">
        <v>4301051436</v>
      </c>
      <c r="D114" s="443">
        <v>4607091385731</v>
      </c>
      <c r="E114" s="44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137</v>
      </c>
      <c r="M114" s="39"/>
      <c r="N114" s="38">
        <v>45</v>
      </c>
      <c r="O114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5"/>
      <c r="Q114" s="445"/>
      <c r="R114" s="445"/>
      <c r="S114" s="44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213</v>
      </c>
      <c r="B115" s="64" t="s">
        <v>214</v>
      </c>
      <c r="C115" s="37">
        <v>4301051439</v>
      </c>
      <c r="D115" s="443">
        <v>4680115880214</v>
      </c>
      <c r="E115" s="44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137</v>
      </c>
      <c r="M115" s="39"/>
      <c r="N115" s="38">
        <v>45</v>
      </c>
      <c r="O115" s="5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5"/>
      <c r="Q115" s="445"/>
      <c r="R115" s="445"/>
      <c r="S115" s="44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215</v>
      </c>
      <c r="B116" s="64" t="s">
        <v>216</v>
      </c>
      <c r="C116" s="37">
        <v>4301051438</v>
      </c>
      <c r="D116" s="443">
        <v>4680115880894</v>
      </c>
      <c r="E116" s="44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137</v>
      </c>
      <c r="M116" s="39"/>
      <c r="N116" s="38">
        <v>45</v>
      </c>
      <c r="O116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5"/>
      <c r="Q116" s="445"/>
      <c r="R116" s="445"/>
      <c r="S116" s="44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217</v>
      </c>
      <c r="B117" s="64" t="s">
        <v>218</v>
      </c>
      <c r="C117" s="37">
        <v>4301051313</v>
      </c>
      <c r="D117" s="443">
        <v>4607091385427</v>
      </c>
      <c r="E117" s="44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5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5"/>
      <c r="Q117" s="445"/>
      <c r="R117" s="445"/>
      <c r="S117" s="44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219</v>
      </c>
      <c r="B118" s="64" t="s">
        <v>220</v>
      </c>
      <c r="C118" s="37">
        <v>4301051480</v>
      </c>
      <c r="D118" s="443">
        <v>4680115882645</v>
      </c>
      <c r="E118" s="44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5"/>
      <c r="Q118" s="445"/>
      <c r="R118" s="445"/>
      <c r="S118" s="44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221</v>
      </c>
      <c r="B119" s="64" t="s">
        <v>222</v>
      </c>
      <c r="C119" s="37">
        <v>4301051641</v>
      </c>
      <c r="D119" s="443">
        <v>4680115884403</v>
      </c>
      <c r="E119" s="443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51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5"/>
      <c r="Q119" s="445"/>
      <c r="R119" s="445"/>
      <c r="S119" s="44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idden="1" x14ac:dyDescent="0.2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2"/>
      <c r="O120" s="448" t="s">
        <v>43</v>
      </c>
      <c r="P120" s="449"/>
      <c r="Q120" s="449"/>
      <c r="R120" s="449"/>
      <c r="S120" s="449"/>
      <c r="T120" s="449"/>
      <c r="U120" s="45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hidden="1" x14ac:dyDescent="0.2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448" t="s">
        <v>43</v>
      </c>
      <c r="P121" s="449"/>
      <c r="Q121" s="449"/>
      <c r="R121" s="449"/>
      <c r="S121" s="449"/>
      <c r="T121" s="449"/>
      <c r="U121" s="45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hidden="1" customHeight="1" x14ac:dyDescent="0.25">
      <c r="A122" s="442" t="s">
        <v>223</v>
      </c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67"/>
      <c r="AA122" s="67"/>
    </row>
    <row r="123" spans="1:67" ht="27" hidden="1" customHeight="1" x14ac:dyDescent="0.25">
      <c r="A123" s="64" t="s">
        <v>224</v>
      </c>
      <c r="B123" s="64" t="s">
        <v>225</v>
      </c>
      <c r="C123" s="37">
        <v>4301060296</v>
      </c>
      <c r="D123" s="443">
        <v>4607091383065</v>
      </c>
      <c r="E123" s="443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5"/>
      <c r="Q123" s="445"/>
      <c r="R123" s="445"/>
      <c r="S123" s="44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hidden="1" customHeight="1" x14ac:dyDescent="0.25">
      <c r="A124" s="64" t="s">
        <v>226</v>
      </c>
      <c r="B124" s="64" t="s">
        <v>227</v>
      </c>
      <c r="C124" s="37">
        <v>4301060350</v>
      </c>
      <c r="D124" s="443">
        <v>4680115881532</v>
      </c>
      <c r="E124" s="443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119</v>
      </c>
      <c r="L124" s="39" t="s">
        <v>137</v>
      </c>
      <c r="M124" s="39"/>
      <c r="N124" s="38">
        <v>30</v>
      </c>
      <c r="O124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5"/>
      <c r="Q124" s="445"/>
      <c r="R124" s="445"/>
      <c r="S124" s="44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hidden="1" customHeight="1" x14ac:dyDescent="0.25">
      <c r="A125" s="64" t="s">
        <v>226</v>
      </c>
      <c r="B125" s="64" t="s">
        <v>228</v>
      </c>
      <c r="C125" s="37">
        <v>4301060371</v>
      </c>
      <c r="D125" s="443">
        <v>4680115881532</v>
      </c>
      <c r="E125" s="443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5"/>
      <c r="Q125" s="445"/>
      <c r="R125" s="445"/>
      <c r="S125" s="44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hidden="1" customHeight="1" x14ac:dyDescent="0.25">
      <c r="A126" s="64" t="s">
        <v>226</v>
      </c>
      <c r="B126" s="64" t="s">
        <v>229</v>
      </c>
      <c r="C126" s="37">
        <v>4301060366</v>
      </c>
      <c r="D126" s="443">
        <v>4680115881532</v>
      </c>
      <c r="E126" s="443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119</v>
      </c>
      <c r="L126" s="39" t="s">
        <v>82</v>
      </c>
      <c r="M126" s="39"/>
      <c r="N126" s="38">
        <v>30</v>
      </c>
      <c r="O126" s="5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5"/>
      <c r="Q126" s="445"/>
      <c r="R126" s="445"/>
      <c r="S126" s="44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hidden="1" customHeight="1" x14ac:dyDescent="0.25">
      <c r="A127" s="64" t="s">
        <v>230</v>
      </c>
      <c r="B127" s="64" t="s">
        <v>231</v>
      </c>
      <c r="C127" s="37">
        <v>4301060356</v>
      </c>
      <c r="D127" s="443">
        <v>4680115882652</v>
      </c>
      <c r="E127" s="443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5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5"/>
      <c r="Q127" s="445"/>
      <c r="R127" s="445"/>
      <c r="S127" s="446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hidden="1" customHeight="1" x14ac:dyDescent="0.25">
      <c r="A128" s="64" t="s">
        <v>232</v>
      </c>
      <c r="B128" s="64" t="s">
        <v>233</v>
      </c>
      <c r="C128" s="37">
        <v>4301060309</v>
      </c>
      <c r="D128" s="443">
        <v>4680115880238</v>
      </c>
      <c r="E128" s="443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5"/>
      <c r="Q128" s="445"/>
      <c r="R128" s="445"/>
      <c r="S128" s="446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hidden="1" customHeight="1" x14ac:dyDescent="0.25">
      <c r="A129" s="64" t="s">
        <v>234</v>
      </c>
      <c r="B129" s="64" t="s">
        <v>235</v>
      </c>
      <c r="C129" s="37">
        <v>4301060351</v>
      </c>
      <c r="D129" s="443">
        <v>4680115881464</v>
      </c>
      <c r="E129" s="443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137</v>
      </c>
      <c r="M129" s="39"/>
      <c r="N129" s="38">
        <v>30</v>
      </c>
      <c r="O129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5"/>
      <c r="Q129" s="445"/>
      <c r="R129" s="445"/>
      <c r="S129" s="446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idden="1" x14ac:dyDescent="0.2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2"/>
      <c r="O130" s="448" t="s">
        <v>43</v>
      </c>
      <c r="P130" s="449"/>
      <c r="Q130" s="449"/>
      <c r="R130" s="449"/>
      <c r="S130" s="449"/>
      <c r="T130" s="449"/>
      <c r="U130" s="45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2"/>
      <c r="O131" s="448" t="s">
        <v>43</v>
      </c>
      <c r="P131" s="449"/>
      <c r="Q131" s="449"/>
      <c r="R131" s="449"/>
      <c r="S131" s="449"/>
      <c r="T131" s="449"/>
      <c r="U131" s="45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hidden="1" customHeight="1" x14ac:dyDescent="0.25">
      <c r="A132" s="441" t="s">
        <v>236</v>
      </c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66"/>
      <c r="AA132" s="66"/>
    </row>
    <row r="133" spans="1:67" ht="14.25" hidden="1" customHeight="1" x14ac:dyDescent="0.25">
      <c r="A133" s="442" t="s">
        <v>87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67"/>
      <c r="AA133" s="67"/>
    </row>
    <row r="134" spans="1:67" ht="27" hidden="1" customHeight="1" x14ac:dyDescent="0.25">
      <c r="A134" s="64" t="s">
        <v>237</v>
      </c>
      <c r="B134" s="64" t="s">
        <v>238</v>
      </c>
      <c r="C134" s="37">
        <v>4301051360</v>
      </c>
      <c r="D134" s="443">
        <v>4607091385168</v>
      </c>
      <c r="E134" s="443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119</v>
      </c>
      <c r="L134" s="39" t="s">
        <v>137</v>
      </c>
      <c r="M134" s="39"/>
      <c r="N134" s="38">
        <v>45</v>
      </c>
      <c r="O134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5"/>
      <c r="Q134" s="445"/>
      <c r="R134" s="445"/>
      <c r="S134" s="44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237</v>
      </c>
      <c r="B135" s="64" t="s">
        <v>239</v>
      </c>
      <c r="C135" s="37">
        <v>4301051612</v>
      </c>
      <c r="D135" s="443">
        <v>4607091385168</v>
      </c>
      <c r="E135" s="443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119</v>
      </c>
      <c r="L135" s="39" t="s">
        <v>82</v>
      </c>
      <c r="M135" s="39"/>
      <c r="N135" s="38">
        <v>45</v>
      </c>
      <c r="O135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5"/>
      <c r="Q135" s="445"/>
      <c r="R135" s="445"/>
      <c r="S135" s="44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240</v>
      </c>
      <c r="B136" s="64" t="s">
        <v>241</v>
      </c>
      <c r="C136" s="37">
        <v>4301051362</v>
      </c>
      <c r="D136" s="443">
        <v>4607091383256</v>
      </c>
      <c r="E136" s="44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137</v>
      </c>
      <c r="M136" s="39"/>
      <c r="N136" s="38">
        <v>45</v>
      </c>
      <c r="O136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5"/>
      <c r="Q136" s="445"/>
      <c r="R136" s="445"/>
      <c r="S136" s="44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242</v>
      </c>
      <c r="B137" s="64" t="s">
        <v>243</v>
      </c>
      <c r="C137" s="37">
        <v>4301051358</v>
      </c>
      <c r="D137" s="443">
        <v>4607091385748</v>
      </c>
      <c r="E137" s="44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137</v>
      </c>
      <c r="M137" s="39"/>
      <c r="N137" s="38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5"/>
      <c r="Q137" s="445"/>
      <c r="R137" s="445"/>
      <c r="S137" s="44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244</v>
      </c>
      <c r="B138" s="64" t="s">
        <v>245</v>
      </c>
      <c r="C138" s="37">
        <v>4301051738</v>
      </c>
      <c r="D138" s="443">
        <v>4680115884533</v>
      </c>
      <c r="E138" s="443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5"/>
      <c r="Q138" s="445"/>
      <c r="R138" s="445"/>
      <c r="S138" s="44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2"/>
      <c r="O139" s="448" t="s">
        <v>43</v>
      </c>
      <c r="P139" s="449"/>
      <c r="Q139" s="449"/>
      <c r="R139" s="449"/>
      <c r="S139" s="449"/>
      <c r="T139" s="449"/>
      <c r="U139" s="45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2"/>
      <c r="O140" s="448" t="s">
        <v>43</v>
      </c>
      <c r="P140" s="449"/>
      <c r="Q140" s="449"/>
      <c r="R140" s="449"/>
      <c r="S140" s="449"/>
      <c r="T140" s="449"/>
      <c r="U140" s="45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40" t="s">
        <v>246</v>
      </c>
      <c r="B141" s="440"/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55"/>
      <c r="AA141" s="55"/>
    </row>
    <row r="142" spans="1:67" ht="16.5" hidden="1" customHeight="1" x14ac:dyDescent="0.25">
      <c r="A142" s="441" t="s">
        <v>247</v>
      </c>
      <c r="B142" s="441"/>
      <c r="C142" s="441"/>
      <c r="D142" s="441"/>
      <c r="E142" s="441"/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66"/>
      <c r="AA142" s="66"/>
    </row>
    <row r="143" spans="1:67" ht="14.25" hidden="1" customHeight="1" x14ac:dyDescent="0.25">
      <c r="A143" s="442" t="s">
        <v>123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67"/>
      <c r="AA143" s="67"/>
    </row>
    <row r="144" spans="1:67" ht="27" hidden="1" customHeight="1" x14ac:dyDescent="0.25">
      <c r="A144" s="64" t="s">
        <v>248</v>
      </c>
      <c r="B144" s="64" t="s">
        <v>249</v>
      </c>
      <c r="C144" s="37">
        <v>4301011223</v>
      </c>
      <c r="D144" s="443">
        <v>4607091383423</v>
      </c>
      <c r="E144" s="44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137</v>
      </c>
      <c r="M144" s="39"/>
      <c r="N144" s="38">
        <v>35</v>
      </c>
      <c r="O144" s="52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5"/>
      <c r="Q144" s="445"/>
      <c r="R144" s="445"/>
      <c r="S144" s="44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250</v>
      </c>
      <c r="B145" s="64" t="s">
        <v>251</v>
      </c>
      <c r="C145" s="37">
        <v>4301011338</v>
      </c>
      <c r="D145" s="443">
        <v>4607091381405</v>
      </c>
      <c r="E145" s="443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5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5"/>
      <c r="Q145" s="445"/>
      <c r="R145" s="445"/>
      <c r="S145" s="446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hidden="1" customHeight="1" x14ac:dyDescent="0.25">
      <c r="A146" s="64" t="s">
        <v>252</v>
      </c>
      <c r="B146" s="64" t="s">
        <v>253</v>
      </c>
      <c r="C146" s="37">
        <v>4301011333</v>
      </c>
      <c r="D146" s="443">
        <v>4607091386516</v>
      </c>
      <c r="E146" s="443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5"/>
      <c r="Q146" s="445"/>
      <c r="R146" s="445"/>
      <c r="S146" s="44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idden="1" x14ac:dyDescent="0.2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2"/>
      <c r="O147" s="448" t="s">
        <v>43</v>
      </c>
      <c r="P147" s="449"/>
      <c r="Q147" s="449"/>
      <c r="R147" s="449"/>
      <c r="S147" s="449"/>
      <c r="T147" s="449"/>
      <c r="U147" s="45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hidden="1" x14ac:dyDescent="0.2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2"/>
      <c r="O148" s="448" t="s">
        <v>43</v>
      </c>
      <c r="P148" s="449"/>
      <c r="Q148" s="449"/>
      <c r="R148" s="449"/>
      <c r="S148" s="449"/>
      <c r="T148" s="449"/>
      <c r="U148" s="45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hidden="1" customHeight="1" x14ac:dyDescent="0.25">
      <c r="A149" s="441" t="s">
        <v>254</v>
      </c>
      <c r="B149" s="441"/>
      <c r="C149" s="441"/>
      <c r="D149" s="441"/>
      <c r="E149" s="441"/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66"/>
      <c r="AA149" s="66"/>
    </row>
    <row r="150" spans="1:67" ht="14.25" hidden="1" customHeight="1" x14ac:dyDescent="0.25">
      <c r="A150" s="442" t="s">
        <v>77</v>
      </c>
      <c r="B150" s="442"/>
      <c r="C150" s="442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67"/>
      <c r="AA150" s="67"/>
    </row>
    <row r="151" spans="1:67" ht="27" hidden="1" customHeight="1" x14ac:dyDescent="0.25">
      <c r="A151" s="64" t="s">
        <v>255</v>
      </c>
      <c r="B151" s="64" t="s">
        <v>256</v>
      </c>
      <c r="C151" s="37">
        <v>4301031191</v>
      </c>
      <c r="D151" s="443">
        <v>4680115880993</v>
      </c>
      <c r="E151" s="44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5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5"/>
      <c r="Q151" s="445"/>
      <c r="R151" s="445"/>
      <c r="S151" s="44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hidden="1" customHeight="1" x14ac:dyDescent="0.25">
      <c r="A152" s="64" t="s">
        <v>257</v>
      </c>
      <c r="B152" s="64" t="s">
        <v>258</v>
      </c>
      <c r="C152" s="37">
        <v>4301031204</v>
      </c>
      <c r="D152" s="443">
        <v>4680115881761</v>
      </c>
      <c r="E152" s="443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5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5"/>
      <c r="Q152" s="445"/>
      <c r="R152" s="445"/>
      <c r="S152" s="44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hidden="1" customHeight="1" x14ac:dyDescent="0.25">
      <c r="A153" s="64" t="s">
        <v>259</v>
      </c>
      <c r="B153" s="64" t="s">
        <v>260</v>
      </c>
      <c r="C153" s="37">
        <v>4301031201</v>
      </c>
      <c r="D153" s="443">
        <v>4680115881563</v>
      </c>
      <c r="E153" s="443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5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5"/>
      <c r="Q153" s="445"/>
      <c r="R153" s="445"/>
      <c r="S153" s="44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hidden="1" customHeight="1" x14ac:dyDescent="0.25">
      <c r="A154" s="64" t="s">
        <v>261</v>
      </c>
      <c r="B154" s="64" t="s">
        <v>262</v>
      </c>
      <c r="C154" s="37">
        <v>4301031199</v>
      </c>
      <c r="D154" s="443">
        <v>4680115880986</v>
      </c>
      <c r="E154" s="44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5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5"/>
      <c r="Q154" s="445"/>
      <c r="R154" s="445"/>
      <c r="S154" s="44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hidden="1" customHeight="1" x14ac:dyDescent="0.25">
      <c r="A155" s="64" t="s">
        <v>263</v>
      </c>
      <c r="B155" s="64" t="s">
        <v>264</v>
      </c>
      <c r="C155" s="37">
        <v>4301031190</v>
      </c>
      <c r="D155" s="443">
        <v>4680115880207</v>
      </c>
      <c r="E155" s="443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5"/>
      <c r="Q155" s="445"/>
      <c r="R155" s="445"/>
      <c r="S155" s="44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hidden="1" customHeight="1" x14ac:dyDescent="0.25">
      <c r="A156" s="64" t="s">
        <v>265</v>
      </c>
      <c r="B156" s="64" t="s">
        <v>266</v>
      </c>
      <c r="C156" s="37">
        <v>4301031205</v>
      </c>
      <c r="D156" s="443">
        <v>4680115881785</v>
      </c>
      <c r="E156" s="443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5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5"/>
      <c r="Q156" s="445"/>
      <c r="R156" s="445"/>
      <c r="S156" s="44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hidden="1" customHeight="1" x14ac:dyDescent="0.25">
      <c r="A157" s="64" t="s">
        <v>267</v>
      </c>
      <c r="B157" s="64" t="s">
        <v>268</v>
      </c>
      <c r="C157" s="37">
        <v>4301031202</v>
      </c>
      <c r="D157" s="443">
        <v>4680115881679</v>
      </c>
      <c r="E157" s="443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5"/>
      <c r="Q157" s="445"/>
      <c r="R157" s="445"/>
      <c r="S157" s="44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hidden="1" customHeight="1" x14ac:dyDescent="0.25">
      <c r="A158" s="64" t="s">
        <v>269</v>
      </c>
      <c r="B158" s="64" t="s">
        <v>270</v>
      </c>
      <c r="C158" s="37">
        <v>4301031158</v>
      </c>
      <c r="D158" s="443">
        <v>4680115880191</v>
      </c>
      <c r="E158" s="443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5"/>
      <c r="Q158" s="445"/>
      <c r="R158" s="445"/>
      <c r="S158" s="44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hidden="1" customHeight="1" x14ac:dyDescent="0.25">
      <c r="A159" s="64" t="s">
        <v>271</v>
      </c>
      <c r="B159" s="64" t="s">
        <v>272</v>
      </c>
      <c r="C159" s="37">
        <v>4301031245</v>
      </c>
      <c r="D159" s="443">
        <v>4680115883963</v>
      </c>
      <c r="E159" s="443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5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5"/>
      <c r="Q159" s="445"/>
      <c r="R159" s="445"/>
      <c r="S159" s="44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idden="1" x14ac:dyDescent="0.2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2"/>
      <c r="O160" s="448" t="s">
        <v>43</v>
      </c>
      <c r="P160" s="449"/>
      <c r="Q160" s="449"/>
      <c r="R160" s="449"/>
      <c r="S160" s="449"/>
      <c r="T160" s="449"/>
      <c r="U160" s="45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2"/>
      <c r="O161" s="448" t="s">
        <v>43</v>
      </c>
      <c r="P161" s="449"/>
      <c r="Q161" s="449"/>
      <c r="R161" s="449"/>
      <c r="S161" s="449"/>
      <c r="T161" s="449"/>
      <c r="U161" s="45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hidden="1" customHeight="1" x14ac:dyDescent="0.25">
      <c r="A162" s="441" t="s">
        <v>273</v>
      </c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66"/>
      <c r="AA162" s="66"/>
    </row>
    <row r="163" spans="1:67" ht="14.25" hidden="1" customHeight="1" x14ac:dyDescent="0.25">
      <c r="A163" s="442" t="s">
        <v>123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67"/>
      <c r="AA163" s="67"/>
    </row>
    <row r="164" spans="1:67" ht="16.5" hidden="1" customHeight="1" x14ac:dyDescent="0.25">
      <c r="A164" s="64" t="s">
        <v>274</v>
      </c>
      <c r="B164" s="64" t="s">
        <v>275</v>
      </c>
      <c r="C164" s="37">
        <v>4301011450</v>
      </c>
      <c r="D164" s="443">
        <v>4680115881402</v>
      </c>
      <c r="E164" s="443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5"/>
      <c r="Q164" s="445"/>
      <c r="R164" s="445"/>
      <c r="S164" s="446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276</v>
      </c>
      <c r="B165" s="64" t="s">
        <v>277</v>
      </c>
      <c r="C165" s="37">
        <v>4301011454</v>
      </c>
      <c r="D165" s="443">
        <v>4680115881396</v>
      </c>
      <c r="E165" s="443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5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5"/>
      <c r="Q165" s="445"/>
      <c r="R165" s="445"/>
      <c r="S165" s="446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2"/>
      <c r="O166" s="448" t="s">
        <v>43</v>
      </c>
      <c r="P166" s="449"/>
      <c r="Q166" s="449"/>
      <c r="R166" s="449"/>
      <c r="S166" s="449"/>
      <c r="T166" s="449"/>
      <c r="U166" s="45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2"/>
      <c r="O167" s="448" t="s">
        <v>43</v>
      </c>
      <c r="P167" s="449"/>
      <c r="Q167" s="449"/>
      <c r="R167" s="449"/>
      <c r="S167" s="449"/>
      <c r="T167" s="449"/>
      <c r="U167" s="45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442" t="s">
        <v>115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67"/>
      <c r="AA168" s="67"/>
    </row>
    <row r="169" spans="1:67" ht="16.5" hidden="1" customHeight="1" x14ac:dyDescent="0.25">
      <c r="A169" s="64" t="s">
        <v>278</v>
      </c>
      <c r="B169" s="64" t="s">
        <v>279</v>
      </c>
      <c r="C169" s="37">
        <v>4301020262</v>
      </c>
      <c r="D169" s="443">
        <v>4680115882935</v>
      </c>
      <c r="E169" s="443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137</v>
      </c>
      <c r="M169" s="39"/>
      <c r="N169" s="38">
        <v>50</v>
      </c>
      <c r="O169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5"/>
      <c r="Q169" s="445"/>
      <c r="R169" s="445"/>
      <c r="S169" s="44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280</v>
      </c>
      <c r="B170" s="64" t="s">
        <v>281</v>
      </c>
      <c r="C170" s="37">
        <v>4301020220</v>
      </c>
      <c r="D170" s="443">
        <v>4680115880764</v>
      </c>
      <c r="E170" s="443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5"/>
      <c r="Q170" s="445"/>
      <c r="R170" s="445"/>
      <c r="S170" s="446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2"/>
      <c r="O171" s="448" t="s">
        <v>43</v>
      </c>
      <c r="P171" s="449"/>
      <c r="Q171" s="449"/>
      <c r="R171" s="449"/>
      <c r="S171" s="449"/>
      <c r="T171" s="449"/>
      <c r="U171" s="45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2"/>
      <c r="O172" s="448" t="s">
        <v>43</v>
      </c>
      <c r="P172" s="449"/>
      <c r="Q172" s="449"/>
      <c r="R172" s="449"/>
      <c r="S172" s="449"/>
      <c r="T172" s="449"/>
      <c r="U172" s="45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442" t="s">
        <v>77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67"/>
      <c r="AA173" s="67"/>
    </row>
    <row r="174" spans="1:67" ht="27" hidden="1" customHeight="1" x14ac:dyDescent="0.25">
      <c r="A174" s="64" t="s">
        <v>282</v>
      </c>
      <c r="B174" s="64" t="s">
        <v>283</v>
      </c>
      <c r="C174" s="37">
        <v>4301031224</v>
      </c>
      <c r="D174" s="443">
        <v>4680115882683</v>
      </c>
      <c r="E174" s="44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5"/>
      <c r="Q174" s="445"/>
      <c r="R174" s="445"/>
      <c r="S174" s="446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hidden="1" customHeight="1" x14ac:dyDescent="0.25">
      <c r="A175" s="64" t="s">
        <v>284</v>
      </c>
      <c r="B175" s="64" t="s">
        <v>285</v>
      </c>
      <c r="C175" s="37">
        <v>4301031230</v>
      </c>
      <c r="D175" s="443">
        <v>4680115882690</v>
      </c>
      <c r="E175" s="44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5"/>
      <c r="Q175" s="445"/>
      <c r="R175" s="445"/>
      <c r="S175" s="446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hidden="1" customHeight="1" x14ac:dyDescent="0.25">
      <c r="A176" s="64" t="s">
        <v>286</v>
      </c>
      <c r="B176" s="64" t="s">
        <v>287</v>
      </c>
      <c r="C176" s="37">
        <v>4301031220</v>
      </c>
      <c r="D176" s="443">
        <v>4680115882669</v>
      </c>
      <c r="E176" s="44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5"/>
      <c r="Q176" s="445"/>
      <c r="R176" s="445"/>
      <c r="S176" s="446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hidden="1" customHeight="1" x14ac:dyDescent="0.25">
      <c r="A177" s="64" t="s">
        <v>288</v>
      </c>
      <c r="B177" s="64" t="s">
        <v>289</v>
      </c>
      <c r="C177" s="37">
        <v>4301031221</v>
      </c>
      <c r="D177" s="443">
        <v>4680115882676</v>
      </c>
      <c r="E177" s="44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5"/>
      <c r="Q177" s="445"/>
      <c r="R177" s="445"/>
      <c r="S177" s="446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hidden="1" x14ac:dyDescent="0.2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2"/>
      <c r="O178" s="448" t="s">
        <v>43</v>
      </c>
      <c r="P178" s="449"/>
      <c r="Q178" s="449"/>
      <c r="R178" s="449"/>
      <c r="S178" s="449"/>
      <c r="T178" s="449"/>
      <c r="U178" s="45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hidden="1" x14ac:dyDescent="0.2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2"/>
      <c r="O179" s="448" t="s">
        <v>43</v>
      </c>
      <c r="P179" s="449"/>
      <c r="Q179" s="449"/>
      <c r="R179" s="449"/>
      <c r="S179" s="449"/>
      <c r="T179" s="449"/>
      <c r="U179" s="45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hidden="1" customHeight="1" x14ac:dyDescent="0.25">
      <c r="A180" s="442" t="s">
        <v>87</v>
      </c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67"/>
      <c r="AA180" s="67"/>
    </row>
    <row r="181" spans="1:67" ht="27" hidden="1" customHeight="1" x14ac:dyDescent="0.25">
      <c r="A181" s="64" t="s">
        <v>290</v>
      </c>
      <c r="B181" s="64" t="s">
        <v>291</v>
      </c>
      <c r="C181" s="37">
        <v>4301051409</v>
      </c>
      <c r="D181" s="443">
        <v>4680115881556</v>
      </c>
      <c r="E181" s="44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137</v>
      </c>
      <c r="M181" s="39"/>
      <c r="N181" s="38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5"/>
      <c r="Q181" s="445"/>
      <c r="R181" s="445"/>
      <c r="S181" s="44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hidden="1" customHeight="1" x14ac:dyDescent="0.25">
      <c r="A182" s="64" t="s">
        <v>292</v>
      </c>
      <c r="B182" s="64" t="s">
        <v>293</v>
      </c>
      <c r="C182" s="37">
        <v>4301051408</v>
      </c>
      <c r="D182" s="443">
        <v>4680115881594</v>
      </c>
      <c r="E182" s="44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5"/>
      <c r="Q182" s="445"/>
      <c r="R182" s="445"/>
      <c r="S182" s="446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hidden="1" customHeight="1" x14ac:dyDescent="0.25">
      <c r="A183" s="64" t="s">
        <v>294</v>
      </c>
      <c r="B183" s="64" t="s">
        <v>295</v>
      </c>
      <c r="C183" s="37">
        <v>4301051505</v>
      </c>
      <c r="D183" s="443">
        <v>4680115881587</v>
      </c>
      <c r="E183" s="44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5"/>
      <c r="Q183" s="445"/>
      <c r="R183" s="445"/>
      <c r="S183" s="44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hidden="1" customHeight="1" x14ac:dyDescent="0.25">
      <c r="A184" s="64" t="s">
        <v>296</v>
      </c>
      <c r="B184" s="64" t="s">
        <v>297</v>
      </c>
      <c r="C184" s="37">
        <v>4301051380</v>
      </c>
      <c r="D184" s="443">
        <v>4680115880962</v>
      </c>
      <c r="E184" s="44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5"/>
      <c r="Q184" s="445"/>
      <c r="R184" s="445"/>
      <c r="S184" s="44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hidden="1" customHeight="1" x14ac:dyDescent="0.25">
      <c r="A185" s="64" t="s">
        <v>298</v>
      </c>
      <c r="B185" s="64" t="s">
        <v>299</v>
      </c>
      <c r="C185" s="37">
        <v>4301051411</v>
      </c>
      <c r="D185" s="443">
        <v>4680115881617</v>
      </c>
      <c r="E185" s="44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137</v>
      </c>
      <c r="M185" s="39"/>
      <c r="N185" s="38">
        <v>40</v>
      </c>
      <c r="O185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5"/>
      <c r="Q185" s="445"/>
      <c r="R185" s="445"/>
      <c r="S185" s="44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hidden="1" customHeight="1" x14ac:dyDescent="0.25">
      <c r="A186" s="64" t="s">
        <v>300</v>
      </c>
      <c r="B186" s="64" t="s">
        <v>301</v>
      </c>
      <c r="C186" s="37">
        <v>4301051538</v>
      </c>
      <c r="D186" s="443">
        <v>4680115880573</v>
      </c>
      <c r="E186" s="443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5"/>
      <c r="Q186" s="445"/>
      <c r="R186" s="445"/>
      <c r="S186" s="44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hidden="1" customHeight="1" x14ac:dyDescent="0.25">
      <c r="A187" s="64" t="s">
        <v>302</v>
      </c>
      <c r="B187" s="64" t="s">
        <v>303</v>
      </c>
      <c r="C187" s="37">
        <v>4301051487</v>
      </c>
      <c r="D187" s="443">
        <v>4680115881228</v>
      </c>
      <c r="E187" s="44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5"/>
      <c r="Q187" s="445"/>
      <c r="R187" s="445"/>
      <c r="S187" s="44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hidden="1" customHeight="1" x14ac:dyDescent="0.25">
      <c r="A188" s="64" t="s">
        <v>304</v>
      </c>
      <c r="B188" s="64" t="s">
        <v>305</v>
      </c>
      <c r="C188" s="37">
        <v>4301051506</v>
      </c>
      <c r="D188" s="443">
        <v>4680115881037</v>
      </c>
      <c r="E188" s="443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5"/>
      <c r="Q188" s="445"/>
      <c r="R188" s="445"/>
      <c r="S188" s="44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306</v>
      </c>
      <c r="B189" s="64" t="s">
        <v>307</v>
      </c>
      <c r="C189" s="37">
        <v>4301051384</v>
      </c>
      <c r="D189" s="443">
        <v>4680115881211</v>
      </c>
      <c r="E189" s="44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5"/>
      <c r="Q189" s="445"/>
      <c r="R189" s="445"/>
      <c r="S189" s="44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hidden="1" customHeight="1" x14ac:dyDescent="0.25">
      <c r="A190" s="64" t="s">
        <v>308</v>
      </c>
      <c r="B190" s="64" t="s">
        <v>309</v>
      </c>
      <c r="C190" s="37">
        <v>4301051378</v>
      </c>
      <c r="D190" s="443">
        <v>4680115881020</v>
      </c>
      <c r="E190" s="443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5"/>
      <c r="Q190" s="445"/>
      <c r="R190" s="445"/>
      <c r="S190" s="44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310</v>
      </c>
      <c r="B191" s="64" t="s">
        <v>311</v>
      </c>
      <c r="C191" s="37">
        <v>4301051407</v>
      </c>
      <c r="D191" s="443">
        <v>4680115882195</v>
      </c>
      <c r="E191" s="443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137</v>
      </c>
      <c r="M191" s="39"/>
      <c r="N191" s="38">
        <v>40</v>
      </c>
      <c r="O191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5"/>
      <c r="Q191" s="445"/>
      <c r="R191" s="445"/>
      <c r="S191" s="44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312</v>
      </c>
      <c r="B192" s="64" t="s">
        <v>313</v>
      </c>
      <c r="C192" s="37">
        <v>4301051479</v>
      </c>
      <c r="D192" s="443">
        <v>4680115882607</v>
      </c>
      <c r="E192" s="44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137</v>
      </c>
      <c r="M192" s="39"/>
      <c r="N192" s="38">
        <v>45</v>
      </c>
      <c r="O192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5"/>
      <c r="Q192" s="445"/>
      <c r="R192" s="445"/>
      <c r="S192" s="44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314</v>
      </c>
      <c r="B193" s="64" t="s">
        <v>315</v>
      </c>
      <c r="C193" s="37">
        <v>4301051468</v>
      </c>
      <c r="D193" s="443">
        <v>4680115880092</v>
      </c>
      <c r="E193" s="44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137</v>
      </c>
      <c r="M193" s="39"/>
      <c r="N193" s="38">
        <v>45</v>
      </c>
      <c r="O193" s="5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5"/>
      <c r="Q193" s="445"/>
      <c r="R193" s="445"/>
      <c r="S193" s="44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316</v>
      </c>
      <c r="B194" s="64" t="s">
        <v>317</v>
      </c>
      <c r="C194" s="37">
        <v>4301051469</v>
      </c>
      <c r="D194" s="443">
        <v>4680115880221</v>
      </c>
      <c r="E194" s="44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137</v>
      </c>
      <c r="M194" s="39"/>
      <c r="N194" s="38">
        <v>45</v>
      </c>
      <c r="O194" s="56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5"/>
      <c r="Q194" s="445"/>
      <c r="R194" s="445"/>
      <c r="S194" s="44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hidden="1" customHeight="1" x14ac:dyDescent="0.25">
      <c r="A195" s="64" t="s">
        <v>318</v>
      </c>
      <c r="B195" s="64" t="s">
        <v>319</v>
      </c>
      <c r="C195" s="37">
        <v>4301051523</v>
      </c>
      <c r="D195" s="443">
        <v>4680115882942</v>
      </c>
      <c r="E195" s="443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5"/>
      <c r="Q195" s="445"/>
      <c r="R195" s="445"/>
      <c r="S195" s="44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hidden="1" customHeight="1" x14ac:dyDescent="0.25">
      <c r="A196" s="64" t="s">
        <v>320</v>
      </c>
      <c r="B196" s="64" t="s">
        <v>321</v>
      </c>
      <c r="C196" s="37">
        <v>4301051326</v>
      </c>
      <c r="D196" s="443">
        <v>4680115880504</v>
      </c>
      <c r="E196" s="44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5"/>
      <c r="Q196" s="445"/>
      <c r="R196" s="445"/>
      <c r="S196" s="44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322</v>
      </c>
      <c r="B197" s="64" t="s">
        <v>323</v>
      </c>
      <c r="C197" s="37">
        <v>4301051410</v>
      </c>
      <c r="D197" s="443">
        <v>4680115882164</v>
      </c>
      <c r="E197" s="44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137</v>
      </c>
      <c r="M197" s="39"/>
      <c r="N197" s="38">
        <v>40</v>
      </c>
      <c r="O19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5"/>
      <c r="Q197" s="445"/>
      <c r="R197" s="445"/>
      <c r="S197" s="44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idden="1" x14ac:dyDescent="0.2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2"/>
      <c r="O198" s="448" t="s">
        <v>43</v>
      </c>
      <c r="P198" s="449"/>
      <c r="Q198" s="449"/>
      <c r="R198" s="449"/>
      <c r="S198" s="449"/>
      <c r="T198" s="449"/>
      <c r="U198" s="45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2"/>
      <c r="O199" s="448" t="s">
        <v>43</v>
      </c>
      <c r="P199" s="449"/>
      <c r="Q199" s="449"/>
      <c r="R199" s="449"/>
      <c r="S199" s="449"/>
      <c r="T199" s="449"/>
      <c r="U199" s="45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hidden="1" customHeight="1" x14ac:dyDescent="0.25">
      <c r="A200" s="442" t="s">
        <v>223</v>
      </c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67"/>
      <c r="AA200" s="67"/>
    </row>
    <row r="201" spans="1:67" ht="16.5" hidden="1" customHeight="1" x14ac:dyDescent="0.25">
      <c r="A201" s="64" t="s">
        <v>324</v>
      </c>
      <c r="B201" s="64" t="s">
        <v>325</v>
      </c>
      <c r="C201" s="37">
        <v>4301060360</v>
      </c>
      <c r="D201" s="443">
        <v>4680115882874</v>
      </c>
      <c r="E201" s="44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5"/>
      <c r="Q201" s="445"/>
      <c r="R201" s="445"/>
      <c r="S201" s="44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326</v>
      </c>
      <c r="B202" s="64" t="s">
        <v>327</v>
      </c>
      <c r="C202" s="37">
        <v>4301060359</v>
      </c>
      <c r="D202" s="443">
        <v>4680115884434</v>
      </c>
      <c r="E202" s="44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5"/>
      <c r="Q202" s="445"/>
      <c r="R202" s="445"/>
      <c r="S202" s="44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328</v>
      </c>
      <c r="B203" s="64" t="s">
        <v>329</v>
      </c>
      <c r="C203" s="37">
        <v>4301060339</v>
      </c>
      <c r="D203" s="443">
        <v>4680115880818</v>
      </c>
      <c r="E203" s="44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5"/>
      <c r="Q203" s="445"/>
      <c r="R203" s="445"/>
      <c r="S203" s="44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330</v>
      </c>
      <c r="B204" s="64" t="s">
        <v>331</v>
      </c>
      <c r="C204" s="37">
        <v>4301060338</v>
      </c>
      <c r="D204" s="443">
        <v>4680115880801</v>
      </c>
      <c r="E204" s="44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5"/>
      <c r="Q204" s="445"/>
      <c r="R204" s="445"/>
      <c r="S204" s="44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2"/>
      <c r="O205" s="448" t="s">
        <v>43</v>
      </c>
      <c r="P205" s="449"/>
      <c r="Q205" s="449"/>
      <c r="R205" s="449"/>
      <c r="S205" s="449"/>
      <c r="T205" s="449"/>
      <c r="U205" s="45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2"/>
      <c r="O206" s="448" t="s">
        <v>43</v>
      </c>
      <c r="P206" s="449"/>
      <c r="Q206" s="449"/>
      <c r="R206" s="449"/>
      <c r="S206" s="449"/>
      <c r="T206" s="449"/>
      <c r="U206" s="45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41" t="s">
        <v>332</v>
      </c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  <c r="W207" s="441"/>
      <c r="X207" s="441"/>
      <c r="Y207" s="441"/>
      <c r="Z207" s="66"/>
      <c r="AA207" s="66"/>
    </row>
    <row r="208" spans="1:67" ht="14.25" hidden="1" customHeight="1" x14ac:dyDescent="0.25">
      <c r="A208" s="442" t="s">
        <v>123</v>
      </c>
      <c r="B208" s="442"/>
      <c r="C208" s="442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67"/>
      <c r="AA208" s="67"/>
    </row>
    <row r="209" spans="1:67" ht="27" hidden="1" customHeight="1" x14ac:dyDescent="0.25">
      <c r="A209" s="64" t="s">
        <v>333</v>
      </c>
      <c r="B209" s="64" t="s">
        <v>334</v>
      </c>
      <c r="C209" s="37">
        <v>4301011717</v>
      </c>
      <c r="D209" s="443">
        <v>4680115884274</v>
      </c>
      <c r="E209" s="44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5"/>
      <c r="Q209" s="445"/>
      <c r="R209" s="445"/>
      <c r="S209" s="44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hidden="1" customHeight="1" x14ac:dyDescent="0.25">
      <c r="A210" s="64" t="s">
        <v>335</v>
      </c>
      <c r="B210" s="64" t="s">
        <v>336</v>
      </c>
      <c r="C210" s="37">
        <v>4301011719</v>
      </c>
      <c r="D210" s="443">
        <v>4680115884298</v>
      </c>
      <c r="E210" s="44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5"/>
      <c r="Q210" s="445"/>
      <c r="R210" s="445"/>
      <c r="S210" s="44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hidden="1" customHeight="1" x14ac:dyDescent="0.25">
      <c r="A211" s="64" t="s">
        <v>337</v>
      </c>
      <c r="B211" s="64" t="s">
        <v>338</v>
      </c>
      <c r="C211" s="37">
        <v>4301011733</v>
      </c>
      <c r="D211" s="443">
        <v>4680115884250</v>
      </c>
      <c r="E211" s="44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137</v>
      </c>
      <c r="M211" s="39"/>
      <c r="N211" s="38">
        <v>55</v>
      </c>
      <c r="O211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5"/>
      <c r="Q211" s="445"/>
      <c r="R211" s="445"/>
      <c r="S211" s="44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hidden="1" customHeight="1" x14ac:dyDescent="0.25">
      <c r="A212" s="64" t="s">
        <v>339</v>
      </c>
      <c r="B212" s="64" t="s">
        <v>340</v>
      </c>
      <c r="C212" s="37">
        <v>4301011718</v>
      </c>
      <c r="D212" s="443">
        <v>4680115884281</v>
      </c>
      <c r="E212" s="44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5"/>
      <c r="Q212" s="445"/>
      <c r="R212" s="445"/>
      <c r="S212" s="44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hidden="1" customHeight="1" x14ac:dyDescent="0.25">
      <c r="A213" s="64" t="s">
        <v>341</v>
      </c>
      <c r="B213" s="64" t="s">
        <v>342</v>
      </c>
      <c r="C213" s="37">
        <v>4301011720</v>
      </c>
      <c r="D213" s="443">
        <v>4680115884199</v>
      </c>
      <c r="E213" s="44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5"/>
      <c r="Q213" s="445"/>
      <c r="R213" s="445"/>
      <c r="S213" s="44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hidden="1" customHeight="1" x14ac:dyDescent="0.25">
      <c r="A214" s="64" t="s">
        <v>343</v>
      </c>
      <c r="B214" s="64" t="s">
        <v>344</v>
      </c>
      <c r="C214" s="37">
        <v>4301011716</v>
      </c>
      <c r="D214" s="443">
        <v>4680115884267</v>
      </c>
      <c r="E214" s="44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5"/>
      <c r="Q214" s="445"/>
      <c r="R214" s="445"/>
      <c r="S214" s="44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idden="1" x14ac:dyDescent="0.2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2"/>
      <c r="O215" s="448" t="s">
        <v>43</v>
      </c>
      <c r="P215" s="449"/>
      <c r="Q215" s="449"/>
      <c r="R215" s="449"/>
      <c r="S215" s="449"/>
      <c r="T215" s="449"/>
      <c r="U215" s="45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hidden="1" x14ac:dyDescent="0.2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2"/>
      <c r="O216" s="448" t="s">
        <v>43</v>
      </c>
      <c r="P216" s="449"/>
      <c r="Q216" s="449"/>
      <c r="R216" s="449"/>
      <c r="S216" s="449"/>
      <c r="T216" s="449"/>
      <c r="U216" s="45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hidden="1" customHeight="1" x14ac:dyDescent="0.25">
      <c r="A217" s="442" t="s">
        <v>77</v>
      </c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67"/>
      <c r="AA217" s="67"/>
    </row>
    <row r="218" spans="1:67" ht="27" hidden="1" customHeight="1" x14ac:dyDescent="0.25">
      <c r="A218" s="64" t="s">
        <v>345</v>
      </c>
      <c r="B218" s="64" t="s">
        <v>346</v>
      </c>
      <c r="C218" s="37">
        <v>4301031151</v>
      </c>
      <c r="D218" s="443">
        <v>4607091389845</v>
      </c>
      <c r="E218" s="443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5"/>
      <c r="Q218" s="445"/>
      <c r="R218" s="445"/>
      <c r="S218" s="446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hidden="1" customHeight="1" x14ac:dyDescent="0.25">
      <c r="A219" s="64" t="s">
        <v>347</v>
      </c>
      <c r="B219" s="64" t="s">
        <v>348</v>
      </c>
      <c r="C219" s="37">
        <v>4301031259</v>
      </c>
      <c r="D219" s="443">
        <v>4680115882881</v>
      </c>
      <c r="E219" s="443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5"/>
      <c r="Q219" s="445"/>
      <c r="R219" s="445"/>
      <c r="S219" s="44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idden="1" x14ac:dyDescent="0.2">
      <c r="A220" s="451"/>
      <c r="B220" s="451"/>
      <c r="C220" s="451"/>
      <c r="D220" s="451"/>
      <c r="E220" s="451"/>
      <c r="F220" s="451"/>
      <c r="G220" s="451"/>
      <c r="H220" s="451"/>
      <c r="I220" s="451"/>
      <c r="J220" s="451"/>
      <c r="K220" s="451"/>
      <c r="L220" s="451"/>
      <c r="M220" s="451"/>
      <c r="N220" s="452"/>
      <c r="O220" s="448" t="s">
        <v>43</v>
      </c>
      <c r="P220" s="449"/>
      <c r="Q220" s="449"/>
      <c r="R220" s="449"/>
      <c r="S220" s="449"/>
      <c r="T220" s="449"/>
      <c r="U220" s="45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hidden="1" x14ac:dyDescent="0.2">
      <c r="A221" s="451"/>
      <c r="B221" s="451"/>
      <c r="C221" s="451"/>
      <c r="D221" s="451"/>
      <c r="E221" s="451"/>
      <c r="F221" s="451"/>
      <c r="G221" s="451"/>
      <c r="H221" s="451"/>
      <c r="I221" s="451"/>
      <c r="J221" s="451"/>
      <c r="K221" s="451"/>
      <c r="L221" s="451"/>
      <c r="M221" s="451"/>
      <c r="N221" s="452"/>
      <c r="O221" s="448" t="s">
        <v>43</v>
      </c>
      <c r="P221" s="449"/>
      <c r="Q221" s="449"/>
      <c r="R221" s="449"/>
      <c r="S221" s="449"/>
      <c r="T221" s="449"/>
      <c r="U221" s="45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hidden="1" customHeight="1" x14ac:dyDescent="0.25">
      <c r="A222" s="441" t="s">
        <v>349</v>
      </c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66"/>
      <c r="AA222" s="66"/>
    </row>
    <row r="223" spans="1:67" ht="14.25" hidden="1" customHeight="1" x14ac:dyDescent="0.25">
      <c r="A223" s="442" t="s">
        <v>123</v>
      </c>
      <c r="B223" s="442"/>
      <c r="C223" s="442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67"/>
      <c r="AA223" s="67"/>
    </row>
    <row r="224" spans="1:67" ht="27" hidden="1" customHeight="1" x14ac:dyDescent="0.25">
      <c r="A224" s="64" t="s">
        <v>350</v>
      </c>
      <c r="B224" s="64" t="s">
        <v>351</v>
      </c>
      <c r="C224" s="37">
        <v>4301011826</v>
      </c>
      <c r="D224" s="443">
        <v>4680115884137</v>
      </c>
      <c r="E224" s="44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5"/>
      <c r="Q224" s="445"/>
      <c r="R224" s="445"/>
      <c r="S224" s="446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hidden="1" customHeight="1" x14ac:dyDescent="0.25">
      <c r="A225" s="64" t="s">
        <v>352</v>
      </c>
      <c r="B225" s="64" t="s">
        <v>353</v>
      </c>
      <c r="C225" s="37">
        <v>4301011724</v>
      </c>
      <c r="D225" s="443">
        <v>4680115884236</v>
      </c>
      <c r="E225" s="44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5"/>
      <c r="Q225" s="445"/>
      <c r="R225" s="445"/>
      <c r="S225" s="446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hidden="1" customHeight="1" x14ac:dyDescent="0.25">
      <c r="A226" s="64" t="s">
        <v>354</v>
      </c>
      <c r="B226" s="64" t="s">
        <v>355</v>
      </c>
      <c r="C226" s="37">
        <v>4301011721</v>
      </c>
      <c r="D226" s="443">
        <v>4680115884175</v>
      </c>
      <c r="E226" s="44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5"/>
      <c r="Q226" s="445"/>
      <c r="R226" s="445"/>
      <c r="S226" s="44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hidden="1" customHeight="1" x14ac:dyDescent="0.25">
      <c r="A227" s="64" t="s">
        <v>356</v>
      </c>
      <c r="B227" s="64" t="s">
        <v>357</v>
      </c>
      <c r="C227" s="37">
        <v>4301011824</v>
      </c>
      <c r="D227" s="443">
        <v>4680115884144</v>
      </c>
      <c r="E227" s="443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5"/>
      <c r="Q227" s="445"/>
      <c r="R227" s="445"/>
      <c r="S227" s="44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hidden="1" customHeight="1" x14ac:dyDescent="0.25">
      <c r="A228" s="64" t="s">
        <v>358</v>
      </c>
      <c r="B228" s="64" t="s">
        <v>359</v>
      </c>
      <c r="C228" s="37">
        <v>4301011726</v>
      </c>
      <c r="D228" s="443">
        <v>4680115884182</v>
      </c>
      <c r="E228" s="443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5"/>
      <c r="Q228" s="445"/>
      <c r="R228" s="445"/>
      <c r="S228" s="44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hidden="1" customHeight="1" x14ac:dyDescent="0.25">
      <c r="A229" s="64" t="s">
        <v>360</v>
      </c>
      <c r="B229" s="64" t="s">
        <v>361</v>
      </c>
      <c r="C229" s="37">
        <v>4301011722</v>
      </c>
      <c r="D229" s="443">
        <v>4680115884205</v>
      </c>
      <c r="E229" s="44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5"/>
      <c r="Q229" s="445"/>
      <c r="R229" s="445"/>
      <c r="S229" s="44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hidden="1" x14ac:dyDescent="0.2">
      <c r="A230" s="451"/>
      <c r="B230" s="451"/>
      <c r="C230" s="451"/>
      <c r="D230" s="451"/>
      <c r="E230" s="451"/>
      <c r="F230" s="451"/>
      <c r="G230" s="451"/>
      <c r="H230" s="451"/>
      <c r="I230" s="451"/>
      <c r="J230" s="451"/>
      <c r="K230" s="451"/>
      <c r="L230" s="451"/>
      <c r="M230" s="451"/>
      <c r="N230" s="452"/>
      <c r="O230" s="448" t="s">
        <v>43</v>
      </c>
      <c r="P230" s="449"/>
      <c r="Q230" s="449"/>
      <c r="R230" s="449"/>
      <c r="S230" s="449"/>
      <c r="T230" s="449"/>
      <c r="U230" s="45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hidden="1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2"/>
      <c r="O231" s="448" t="s">
        <v>43</v>
      </c>
      <c r="P231" s="449"/>
      <c r="Q231" s="449"/>
      <c r="R231" s="449"/>
      <c r="S231" s="449"/>
      <c r="T231" s="449"/>
      <c r="U231" s="45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hidden="1" customHeight="1" x14ac:dyDescent="0.25">
      <c r="A232" s="441" t="s">
        <v>362</v>
      </c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  <c r="W232" s="441"/>
      <c r="X232" s="441"/>
      <c r="Y232" s="441"/>
      <c r="Z232" s="66"/>
      <c r="AA232" s="66"/>
    </row>
    <row r="233" spans="1:67" ht="14.25" hidden="1" customHeight="1" x14ac:dyDescent="0.25">
      <c r="A233" s="442" t="s">
        <v>123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67"/>
      <c r="AA233" s="67"/>
    </row>
    <row r="234" spans="1:67" ht="27" hidden="1" customHeight="1" x14ac:dyDescent="0.25">
      <c r="A234" s="64" t="s">
        <v>363</v>
      </c>
      <c r="B234" s="64" t="s">
        <v>364</v>
      </c>
      <c r="C234" s="37">
        <v>4301011346</v>
      </c>
      <c r="D234" s="443">
        <v>4607091387445</v>
      </c>
      <c r="E234" s="443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5"/>
      <c r="Q234" s="445"/>
      <c r="R234" s="445"/>
      <c r="S234" s="44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hidden="1" customHeight="1" x14ac:dyDescent="0.25">
      <c r="A235" s="64" t="s">
        <v>365</v>
      </c>
      <c r="B235" s="64" t="s">
        <v>366</v>
      </c>
      <c r="C235" s="37">
        <v>4301011308</v>
      </c>
      <c r="D235" s="443">
        <v>4607091386004</v>
      </c>
      <c r="E235" s="44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5"/>
      <c r="Q235" s="445"/>
      <c r="R235" s="445"/>
      <c r="S235" s="44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365</v>
      </c>
      <c r="B236" s="64" t="s">
        <v>367</v>
      </c>
      <c r="C236" s="37">
        <v>4301011362</v>
      </c>
      <c r="D236" s="443">
        <v>4607091386004</v>
      </c>
      <c r="E236" s="443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5"/>
      <c r="Q236" s="445"/>
      <c r="R236" s="445"/>
      <c r="S236" s="44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368</v>
      </c>
      <c r="B237" s="64" t="s">
        <v>369</v>
      </c>
      <c r="C237" s="37">
        <v>4301011347</v>
      </c>
      <c r="D237" s="443">
        <v>4607091386073</v>
      </c>
      <c r="E237" s="443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5"/>
      <c r="Q237" s="445"/>
      <c r="R237" s="445"/>
      <c r="S237" s="44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hidden="1" customHeight="1" x14ac:dyDescent="0.25">
      <c r="A238" s="64" t="s">
        <v>370</v>
      </c>
      <c r="B238" s="64" t="s">
        <v>371</v>
      </c>
      <c r="C238" s="37">
        <v>4301010928</v>
      </c>
      <c r="D238" s="443">
        <v>4607091387322</v>
      </c>
      <c r="E238" s="443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5"/>
      <c r="Q238" s="445"/>
      <c r="R238" s="445"/>
      <c r="S238" s="44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hidden="1" customHeight="1" x14ac:dyDescent="0.25">
      <c r="A239" s="64" t="s">
        <v>372</v>
      </c>
      <c r="B239" s="64" t="s">
        <v>373</v>
      </c>
      <c r="C239" s="37">
        <v>4301011311</v>
      </c>
      <c r="D239" s="443">
        <v>4607091387377</v>
      </c>
      <c r="E239" s="44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5"/>
      <c r="Q239" s="445"/>
      <c r="R239" s="445"/>
      <c r="S239" s="44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hidden="1" customHeight="1" x14ac:dyDescent="0.25">
      <c r="A240" s="64" t="s">
        <v>374</v>
      </c>
      <c r="B240" s="64" t="s">
        <v>375</v>
      </c>
      <c r="C240" s="37">
        <v>4301010945</v>
      </c>
      <c r="D240" s="443">
        <v>4607091387353</v>
      </c>
      <c r="E240" s="44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5"/>
      <c r="Q240" s="445"/>
      <c r="R240" s="445"/>
      <c r="S240" s="44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hidden="1" customHeight="1" x14ac:dyDescent="0.25">
      <c r="A241" s="64" t="s">
        <v>376</v>
      </c>
      <c r="B241" s="64" t="s">
        <v>377</v>
      </c>
      <c r="C241" s="37">
        <v>4301011328</v>
      </c>
      <c r="D241" s="443">
        <v>4607091386011</v>
      </c>
      <c r="E241" s="44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5"/>
      <c r="Q241" s="445"/>
      <c r="R241" s="445"/>
      <c r="S241" s="44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hidden="1" customHeight="1" x14ac:dyDescent="0.25">
      <c r="A242" s="64" t="s">
        <v>378</v>
      </c>
      <c r="B242" s="64" t="s">
        <v>379</v>
      </c>
      <c r="C242" s="37">
        <v>4301011329</v>
      </c>
      <c r="D242" s="443">
        <v>4607091387308</v>
      </c>
      <c r="E242" s="44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5"/>
      <c r="Q242" s="445"/>
      <c r="R242" s="445"/>
      <c r="S242" s="44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hidden="1" customHeight="1" x14ac:dyDescent="0.25">
      <c r="A243" s="64" t="s">
        <v>380</v>
      </c>
      <c r="B243" s="64" t="s">
        <v>381</v>
      </c>
      <c r="C243" s="37">
        <v>4301011049</v>
      </c>
      <c r="D243" s="443">
        <v>4607091387339</v>
      </c>
      <c r="E243" s="44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5"/>
      <c r="Q243" s="445"/>
      <c r="R243" s="445"/>
      <c r="S243" s="44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hidden="1" customHeight="1" x14ac:dyDescent="0.25">
      <c r="A244" s="64" t="s">
        <v>382</v>
      </c>
      <c r="B244" s="64" t="s">
        <v>383</v>
      </c>
      <c r="C244" s="37">
        <v>4301011433</v>
      </c>
      <c r="D244" s="443">
        <v>4680115882638</v>
      </c>
      <c r="E244" s="44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5"/>
      <c r="Q244" s="445"/>
      <c r="R244" s="445"/>
      <c r="S244" s="44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hidden="1" customHeight="1" x14ac:dyDescent="0.25">
      <c r="A245" s="64" t="s">
        <v>384</v>
      </c>
      <c r="B245" s="64" t="s">
        <v>385</v>
      </c>
      <c r="C245" s="37">
        <v>4301011573</v>
      </c>
      <c r="D245" s="443">
        <v>4680115881938</v>
      </c>
      <c r="E245" s="44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5"/>
      <c r="Q245" s="445"/>
      <c r="R245" s="445"/>
      <c r="S245" s="44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hidden="1" customHeight="1" x14ac:dyDescent="0.25">
      <c r="A246" s="64" t="s">
        <v>386</v>
      </c>
      <c r="B246" s="64" t="s">
        <v>387</v>
      </c>
      <c r="C246" s="37">
        <v>4301010944</v>
      </c>
      <c r="D246" s="443">
        <v>4607091387346</v>
      </c>
      <c r="E246" s="44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5"/>
      <c r="Q246" s="445"/>
      <c r="R246" s="445"/>
      <c r="S246" s="44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hidden="1" customHeight="1" x14ac:dyDescent="0.25">
      <c r="A247" s="64" t="s">
        <v>388</v>
      </c>
      <c r="B247" s="64" t="s">
        <v>389</v>
      </c>
      <c r="C247" s="37">
        <v>4301011353</v>
      </c>
      <c r="D247" s="443">
        <v>4607091389807</v>
      </c>
      <c r="E247" s="44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5"/>
      <c r="Q247" s="445"/>
      <c r="R247" s="445"/>
      <c r="S247" s="44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idden="1" x14ac:dyDescent="0.2">
      <c r="A248" s="451"/>
      <c r="B248" s="451"/>
      <c r="C248" s="451"/>
      <c r="D248" s="451"/>
      <c r="E248" s="451"/>
      <c r="F248" s="451"/>
      <c r="G248" s="451"/>
      <c r="H248" s="451"/>
      <c r="I248" s="451"/>
      <c r="J248" s="451"/>
      <c r="K248" s="451"/>
      <c r="L248" s="451"/>
      <c r="M248" s="451"/>
      <c r="N248" s="452"/>
      <c r="O248" s="448" t="s">
        <v>43</v>
      </c>
      <c r="P248" s="449"/>
      <c r="Q248" s="449"/>
      <c r="R248" s="449"/>
      <c r="S248" s="449"/>
      <c r="T248" s="449"/>
      <c r="U248" s="45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451"/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2"/>
      <c r="O249" s="448" t="s">
        <v>43</v>
      </c>
      <c r="P249" s="449"/>
      <c r="Q249" s="449"/>
      <c r="R249" s="449"/>
      <c r="S249" s="449"/>
      <c r="T249" s="449"/>
      <c r="U249" s="45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hidden="1" customHeight="1" x14ac:dyDescent="0.25">
      <c r="A250" s="442" t="s">
        <v>115</v>
      </c>
      <c r="B250" s="442"/>
      <c r="C250" s="442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67"/>
      <c r="AA250" s="67"/>
    </row>
    <row r="251" spans="1:67" ht="27" hidden="1" customHeight="1" x14ac:dyDescent="0.25">
      <c r="A251" s="64" t="s">
        <v>390</v>
      </c>
      <c r="B251" s="64" t="s">
        <v>391</v>
      </c>
      <c r="C251" s="37">
        <v>4301020254</v>
      </c>
      <c r="D251" s="443">
        <v>4680115881914</v>
      </c>
      <c r="E251" s="443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5"/>
      <c r="Q251" s="445"/>
      <c r="R251" s="445"/>
      <c r="S251" s="44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idden="1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2"/>
      <c r="O252" s="448" t="s">
        <v>43</v>
      </c>
      <c r="P252" s="449"/>
      <c r="Q252" s="449"/>
      <c r="R252" s="449"/>
      <c r="S252" s="449"/>
      <c r="T252" s="449"/>
      <c r="U252" s="45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hidden="1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2"/>
      <c r="O253" s="448" t="s">
        <v>43</v>
      </c>
      <c r="P253" s="449"/>
      <c r="Q253" s="449"/>
      <c r="R253" s="449"/>
      <c r="S253" s="449"/>
      <c r="T253" s="449"/>
      <c r="U253" s="45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hidden="1" customHeight="1" x14ac:dyDescent="0.25">
      <c r="A254" s="442" t="s">
        <v>77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67"/>
      <c r="AA254" s="67"/>
    </row>
    <row r="255" spans="1:67" ht="27" hidden="1" customHeight="1" x14ac:dyDescent="0.25">
      <c r="A255" s="64" t="s">
        <v>392</v>
      </c>
      <c r="B255" s="64" t="s">
        <v>393</v>
      </c>
      <c r="C255" s="37">
        <v>4301030878</v>
      </c>
      <c r="D255" s="443">
        <v>4607091387193</v>
      </c>
      <c r="E255" s="443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5"/>
      <c r="Q255" s="445"/>
      <c r="R255" s="445"/>
      <c r="S255" s="446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394</v>
      </c>
      <c r="B256" s="64" t="s">
        <v>395</v>
      </c>
      <c r="C256" s="37">
        <v>4301031153</v>
      </c>
      <c r="D256" s="443">
        <v>4607091387230</v>
      </c>
      <c r="E256" s="44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5"/>
      <c r="Q256" s="445"/>
      <c r="R256" s="445"/>
      <c r="S256" s="446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396</v>
      </c>
      <c r="B257" s="64" t="s">
        <v>397</v>
      </c>
      <c r="C257" s="37">
        <v>4301031152</v>
      </c>
      <c r="D257" s="443">
        <v>4607091387285</v>
      </c>
      <c r="E257" s="443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5"/>
      <c r="Q257" s="445"/>
      <c r="R257" s="445"/>
      <c r="S257" s="446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398</v>
      </c>
      <c r="B258" s="64" t="s">
        <v>399</v>
      </c>
      <c r="C258" s="37">
        <v>4301031164</v>
      </c>
      <c r="D258" s="443">
        <v>4680115880481</v>
      </c>
      <c r="E258" s="443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5"/>
      <c r="Q258" s="445"/>
      <c r="R258" s="445"/>
      <c r="S258" s="446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451"/>
      <c r="B259" s="451"/>
      <c r="C259" s="451"/>
      <c r="D259" s="451"/>
      <c r="E259" s="451"/>
      <c r="F259" s="451"/>
      <c r="G259" s="451"/>
      <c r="H259" s="451"/>
      <c r="I259" s="451"/>
      <c r="J259" s="451"/>
      <c r="K259" s="451"/>
      <c r="L259" s="451"/>
      <c r="M259" s="451"/>
      <c r="N259" s="452"/>
      <c r="O259" s="448" t="s">
        <v>43</v>
      </c>
      <c r="P259" s="449"/>
      <c r="Q259" s="449"/>
      <c r="R259" s="449"/>
      <c r="S259" s="449"/>
      <c r="T259" s="449"/>
      <c r="U259" s="45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451"/>
      <c r="B260" s="451"/>
      <c r="C260" s="451"/>
      <c r="D260" s="451"/>
      <c r="E260" s="451"/>
      <c r="F260" s="451"/>
      <c r="G260" s="451"/>
      <c r="H260" s="451"/>
      <c r="I260" s="451"/>
      <c r="J260" s="451"/>
      <c r="K260" s="451"/>
      <c r="L260" s="451"/>
      <c r="M260" s="451"/>
      <c r="N260" s="452"/>
      <c r="O260" s="448" t="s">
        <v>43</v>
      </c>
      <c r="P260" s="449"/>
      <c r="Q260" s="449"/>
      <c r="R260" s="449"/>
      <c r="S260" s="449"/>
      <c r="T260" s="449"/>
      <c r="U260" s="45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442" t="s">
        <v>87</v>
      </c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443">
        <v>4607091387766</v>
      </c>
      <c r="E262" s="443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137</v>
      </c>
      <c r="M262" s="39"/>
      <c r="N262" s="38">
        <v>40</v>
      </c>
      <c r="O262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5"/>
      <c r="Q262" s="445"/>
      <c r="R262" s="445"/>
      <c r="S262" s="446"/>
      <c r="T262" s="40" t="s">
        <v>48</v>
      </c>
      <c r="U262" s="40" t="s">
        <v>48</v>
      </c>
      <c r="V262" s="41" t="s">
        <v>0</v>
      </c>
      <c r="W262" s="59">
        <v>1500</v>
      </c>
      <c r="X262" s="56">
        <f t="shared" ref="X262:X270" si="55">IFERROR(IF(W262="",0,CEILING((W262/$H262),1)*$H262),"")</f>
        <v>1505.3999999999999</v>
      </c>
      <c r="Y262" s="42">
        <f>IFERROR(IF(X262=0,"",ROUNDUP(X262/H262,0)*0.02175),"")</f>
        <v>4.1977500000000001</v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1607.3076923076924</v>
      </c>
      <c r="BM262" s="80">
        <f t="shared" ref="BM262:BM270" si="57">IFERROR(X262*I262/H262,"0")</f>
        <v>1613.0940000000001</v>
      </c>
      <c r="BN262" s="80">
        <f t="shared" ref="BN262:BN270" si="58">IFERROR(1/J262*(W262/H262),"0")</f>
        <v>3.4340659340659343</v>
      </c>
      <c r="BO262" s="80">
        <f t="shared" ref="BO262:BO270" si="59">IFERROR(1/J262*(X262/H262),"0")</f>
        <v>3.4464285714285712</v>
      </c>
    </row>
    <row r="263" spans="1:67" ht="27" hidden="1" customHeight="1" x14ac:dyDescent="0.25">
      <c r="A263" s="64" t="s">
        <v>402</v>
      </c>
      <c r="B263" s="64" t="s">
        <v>403</v>
      </c>
      <c r="C263" s="37">
        <v>4301051116</v>
      </c>
      <c r="D263" s="443">
        <v>4607091387957</v>
      </c>
      <c r="E263" s="44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5"/>
      <c r="Q263" s="445"/>
      <c r="R263" s="445"/>
      <c r="S263" s="44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hidden="1" customHeight="1" x14ac:dyDescent="0.25">
      <c r="A264" s="64" t="s">
        <v>404</v>
      </c>
      <c r="B264" s="64" t="s">
        <v>405</v>
      </c>
      <c r="C264" s="37">
        <v>4301051115</v>
      </c>
      <c r="D264" s="443">
        <v>4607091387964</v>
      </c>
      <c r="E264" s="443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5"/>
      <c r="Q264" s="445"/>
      <c r="R264" s="445"/>
      <c r="S264" s="44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hidden="1" customHeight="1" x14ac:dyDescent="0.25">
      <c r="A265" s="64" t="s">
        <v>406</v>
      </c>
      <c r="B265" s="64" t="s">
        <v>407</v>
      </c>
      <c r="C265" s="37">
        <v>4301051731</v>
      </c>
      <c r="D265" s="443">
        <v>4680115884618</v>
      </c>
      <c r="E265" s="443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5"/>
      <c r="Q265" s="445"/>
      <c r="R265" s="445"/>
      <c r="S265" s="44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hidden="1" customHeight="1" x14ac:dyDescent="0.25">
      <c r="A266" s="64" t="s">
        <v>408</v>
      </c>
      <c r="B266" s="64" t="s">
        <v>409</v>
      </c>
      <c r="C266" s="37">
        <v>4301051134</v>
      </c>
      <c r="D266" s="443">
        <v>4607091381672</v>
      </c>
      <c r="E266" s="443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6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5"/>
      <c r="Q266" s="445"/>
      <c r="R266" s="445"/>
      <c r="S266" s="44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hidden="1" customHeight="1" x14ac:dyDescent="0.25">
      <c r="A267" s="64" t="s">
        <v>410</v>
      </c>
      <c r="B267" s="64" t="s">
        <v>411</v>
      </c>
      <c r="C267" s="37">
        <v>4301051130</v>
      </c>
      <c r="D267" s="443">
        <v>4607091387537</v>
      </c>
      <c r="E267" s="443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6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5"/>
      <c r="Q267" s="445"/>
      <c r="R267" s="445"/>
      <c r="S267" s="446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hidden="1" customHeight="1" x14ac:dyDescent="0.25">
      <c r="A268" s="64" t="s">
        <v>412</v>
      </c>
      <c r="B268" s="64" t="s">
        <v>413</v>
      </c>
      <c r="C268" s="37">
        <v>4301051132</v>
      </c>
      <c r="D268" s="443">
        <v>4607091387513</v>
      </c>
      <c r="E268" s="443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6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5"/>
      <c r="Q268" s="445"/>
      <c r="R268" s="445"/>
      <c r="S268" s="446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hidden="1" customHeight="1" x14ac:dyDescent="0.25">
      <c r="A269" s="64" t="s">
        <v>414</v>
      </c>
      <c r="B269" s="64" t="s">
        <v>415</v>
      </c>
      <c r="C269" s="37">
        <v>4301051277</v>
      </c>
      <c r="D269" s="443">
        <v>4680115880511</v>
      </c>
      <c r="E269" s="443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137</v>
      </c>
      <c r="M269" s="39"/>
      <c r="N269" s="38">
        <v>40</v>
      </c>
      <c r="O269" s="6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5"/>
      <c r="Q269" s="445"/>
      <c r="R269" s="445"/>
      <c r="S269" s="446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hidden="1" customHeight="1" x14ac:dyDescent="0.25">
      <c r="A270" s="64" t="s">
        <v>416</v>
      </c>
      <c r="B270" s="64" t="s">
        <v>417</v>
      </c>
      <c r="C270" s="37">
        <v>4301051344</v>
      </c>
      <c r="D270" s="443">
        <v>4680115880412</v>
      </c>
      <c r="E270" s="443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137</v>
      </c>
      <c r="M270" s="39"/>
      <c r="N270" s="38">
        <v>45</v>
      </c>
      <c r="O270" s="6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5"/>
      <c r="Q270" s="445"/>
      <c r="R270" s="445"/>
      <c r="S270" s="446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451"/>
      <c r="B271" s="451"/>
      <c r="C271" s="451"/>
      <c r="D271" s="451"/>
      <c r="E271" s="451"/>
      <c r="F271" s="451"/>
      <c r="G271" s="451"/>
      <c r="H271" s="451"/>
      <c r="I271" s="451"/>
      <c r="J271" s="451"/>
      <c r="K271" s="451"/>
      <c r="L271" s="451"/>
      <c r="M271" s="451"/>
      <c r="N271" s="452"/>
      <c r="O271" s="448" t="s">
        <v>43</v>
      </c>
      <c r="P271" s="449"/>
      <c r="Q271" s="449"/>
      <c r="R271" s="449"/>
      <c r="S271" s="449"/>
      <c r="T271" s="449"/>
      <c r="U271" s="45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192.30769230769232</v>
      </c>
      <c r="X271" s="44">
        <f>IFERROR(X262/H262,"0")+IFERROR(X263/H263,"0")+IFERROR(X264/H264,"0")+IFERROR(X265/H265,"0")+IFERROR(X266/H266,"0")+IFERROR(X267/H267,"0")+IFERROR(X268/H268,"0")+IFERROR(X269/H269,"0")+IFERROR(X270/H270,"0")</f>
        <v>193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4.1977500000000001</v>
      </c>
      <c r="Z271" s="68"/>
      <c r="AA271" s="68"/>
    </row>
    <row r="272" spans="1:67" x14ac:dyDescent="0.2">
      <c r="A272" s="451"/>
      <c r="B272" s="451"/>
      <c r="C272" s="451"/>
      <c r="D272" s="451"/>
      <c r="E272" s="451"/>
      <c r="F272" s="451"/>
      <c r="G272" s="451"/>
      <c r="H272" s="451"/>
      <c r="I272" s="451"/>
      <c r="J272" s="451"/>
      <c r="K272" s="451"/>
      <c r="L272" s="451"/>
      <c r="M272" s="451"/>
      <c r="N272" s="452"/>
      <c r="O272" s="448" t="s">
        <v>43</v>
      </c>
      <c r="P272" s="449"/>
      <c r="Q272" s="449"/>
      <c r="R272" s="449"/>
      <c r="S272" s="449"/>
      <c r="T272" s="449"/>
      <c r="U272" s="450"/>
      <c r="V272" s="43" t="s">
        <v>0</v>
      </c>
      <c r="W272" s="44">
        <f>IFERROR(SUM(W262:W270),"0")</f>
        <v>1500</v>
      </c>
      <c r="X272" s="44">
        <f>IFERROR(SUM(X262:X270),"0")</f>
        <v>1505.3999999999999</v>
      </c>
      <c r="Y272" s="43"/>
      <c r="Z272" s="68"/>
      <c r="AA272" s="68"/>
    </row>
    <row r="273" spans="1:67" ht="14.25" hidden="1" customHeight="1" x14ac:dyDescent="0.25">
      <c r="A273" s="442" t="s">
        <v>223</v>
      </c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67"/>
      <c r="AA273" s="67"/>
    </row>
    <row r="274" spans="1:67" ht="16.5" hidden="1" customHeight="1" x14ac:dyDescent="0.25">
      <c r="A274" s="64" t="s">
        <v>418</v>
      </c>
      <c r="B274" s="64" t="s">
        <v>419</v>
      </c>
      <c r="C274" s="37">
        <v>4301060326</v>
      </c>
      <c r="D274" s="443">
        <v>4607091380880</v>
      </c>
      <c r="E274" s="44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5"/>
      <c r="Q274" s="445"/>
      <c r="R274" s="445"/>
      <c r="S274" s="446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420</v>
      </c>
      <c r="B275" s="64" t="s">
        <v>421</v>
      </c>
      <c r="C275" s="37">
        <v>4301060308</v>
      </c>
      <c r="D275" s="443">
        <v>4607091384482</v>
      </c>
      <c r="E275" s="443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5"/>
      <c r="Q275" s="445"/>
      <c r="R275" s="445"/>
      <c r="S275" s="446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422</v>
      </c>
      <c r="B276" s="64" t="s">
        <v>423</v>
      </c>
      <c r="C276" s="37">
        <v>4301060325</v>
      </c>
      <c r="D276" s="443">
        <v>4607091380897</v>
      </c>
      <c r="E276" s="443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6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5"/>
      <c r="Q276" s="445"/>
      <c r="R276" s="445"/>
      <c r="S276" s="446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451"/>
      <c r="B277" s="451"/>
      <c r="C277" s="451"/>
      <c r="D277" s="451"/>
      <c r="E277" s="451"/>
      <c r="F277" s="451"/>
      <c r="G277" s="451"/>
      <c r="H277" s="451"/>
      <c r="I277" s="451"/>
      <c r="J277" s="451"/>
      <c r="K277" s="451"/>
      <c r="L277" s="451"/>
      <c r="M277" s="451"/>
      <c r="N277" s="452"/>
      <c r="O277" s="448" t="s">
        <v>43</v>
      </c>
      <c r="P277" s="449"/>
      <c r="Q277" s="449"/>
      <c r="R277" s="449"/>
      <c r="S277" s="449"/>
      <c r="T277" s="449"/>
      <c r="U277" s="45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hidden="1" x14ac:dyDescent="0.2">
      <c r="A278" s="451"/>
      <c r="B278" s="451"/>
      <c r="C278" s="451"/>
      <c r="D278" s="451"/>
      <c r="E278" s="451"/>
      <c r="F278" s="451"/>
      <c r="G278" s="451"/>
      <c r="H278" s="451"/>
      <c r="I278" s="451"/>
      <c r="J278" s="451"/>
      <c r="K278" s="451"/>
      <c r="L278" s="451"/>
      <c r="M278" s="451"/>
      <c r="N278" s="452"/>
      <c r="O278" s="448" t="s">
        <v>43</v>
      </c>
      <c r="P278" s="449"/>
      <c r="Q278" s="449"/>
      <c r="R278" s="449"/>
      <c r="S278" s="449"/>
      <c r="T278" s="449"/>
      <c r="U278" s="45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hidden="1" customHeight="1" x14ac:dyDescent="0.25">
      <c r="A279" s="442" t="s">
        <v>101</v>
      </c>
      <c r="B279" s="442"/>
      <c r="C279" s="442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67"/>
      <c r="AA279" s="67"/>
    </row>
    <row r="280" spans="1:67" ht="16.5" hidden="1" customHeight="1" x14ac:dyDescent="0.25">
      <c r="A280" s="64" t="s">
        <v>424</v>
      </c>
      <c r="B280" s="64" t="s">
        <v>425</v>
      </c>
      <c r="C280" s="37">
        <v>4301030232</v>
      </c>
      <c r="D280" s="443">
        <v>4607091388374</v>
      </c>
      <c r="E280" s="443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613" t="s">
        <v>426</v>
      </c>
      <c r="P280" s="445"/>
      <c r="Q280" s="445"/>
      <c r="R280" s="445"/>
      <c r="S280" s="446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427</v>
      </c>
      <c r="B281" s="64" t="s">
        <v>428</v>
      </c>
      <c r="C281" s="37">
        <v>4301030235</v>
      </c>
      <c r="D281" s="443">
        <v>4607091388381</v>
      </c>
      <c r="E281" s="443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614" t="s">
        <v>429</v>
      </c>
      <c r="P281" s="445"/>
      <c r="Q281" s="445"/>
      <c r="R281" s="445"/>
      <c r="S281" s="446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430</v>
      </c>
      <c r="B282" s="64" t="s">
        <v>431</v>
      </c>
      <c r="C282" s="37">
        <v>4301030233</v>
      </c>
      <c r="D282" s="443">
        <v>4607091388404</v>
      </c>
      <c r="E282" s="443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6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5"/>
      <c r="Q282" s="445"/>
      <c r="R282" s="445"/>
      <c r="S282" s="446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451"/>
      <c r="B283" s="451"/>
      <c r="C283" s="451"/>
      <c r="D283" s="451"/>
      <c r="E283" s="451"/>
      <c r="F283" s="451"/>
      <c r="G283" s="451"/>
      <c r="H283" s="451"/>
      <c r="I283" s="451"/>
      <c r="J283" s="451"/>
      <c r="K283" s="451"/>
      <c r="L283" s="451"/>
      <c r="M283" s="451"/>
      <c r="N283" s="452"/>
      <c r="O283" s="448" t="s">
        <v>43</v>
      </c>
      <c r="P283" s="449"/>
      <c r="Q283" s="449"/>
      <c r="R283" s="449"/>
      <c r="S283" s="449"/>
      <c r="T283" s="449"/>
      <c r="U283" s="45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451"/>
      <c r="B284" s="451"/>
      <c r="C284" s="451"/>
      <c r="D284" s="451"/>
      <c r="E284" s="451"/>
      <c r="F284" s="451"/>
      <c r="G284" s="451"/>
      <c r="H284" s="451"/>
      <c r="I284" s="451"/>
      <c r="J284" s="451"/>
      <c r="K284" s="451"/>
      <c r="L284" s="451"/>
      <c r="M284" s="451"/>
      <c r="N284" s="452"/>
      <c r="O284" s="448" t="s">
        <v>43</v>
      </c>
      <c r="P284" s="449"/>
      <c r="Q284" s="449"/>
      <c r="R284" s="449"/>
      <c r="S284" s="449"/>
      <c r="T284" s="449"/>
      <c r="U284" s="45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442" t="s">
        <v>432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67"/>
      <c r="AA285" s="67"/>
    </row>
    <row r="286" spans="1:67" ht="16.5" hidden="1" customHeight="1" x14ac:dyDescent="0.25">
      <c r="A286" s="64" t="s">
        <v>433</v>
      </c>
      <c r="B286" s="64" t="s">
        <v>434</v>
      </c>
      <c r="C286" s="37">
        <v>4301180007</v>
      </c>
      <c r="D286" s="443">
        <v>4680115881808</v>
      </c>
      <c r="E286" s="44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6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5"/>
      <c r="Q286" s="445"/>
      <c r="R286" s="445"/>
      <c r="S286" s="446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437</v>
      </c>
      <c r="B287" s="64" t="s">
        <v>438</v>
      </c>
      <c r="C287" s="37">
        <v>4301180006</v>
      </c>
      <c r="D287" s="443">
        <v>4680115881822</v>
      </c>
      <c r="E287" s="44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5"/>
      <c r="Q287" s="445"/>
      <c r="R287" s="445"/>
      <c r="S287" s="446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439</v>
      </c>
      <c r="B288" s="64" t="s">
        <v>440</v>
      </c>
      <c r="C288" s="37">
        <v>4301180001</v>
      </c>
      <c r="D288" s="443">
        <v>4680115880016</v>
      </c>
      <c r="E288" s="44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5"/>
      <c r="Q288" s="445"/>
      <c r="R288" s="445"/>
      <c r="S288" s="446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451"/>
      <c r="B289" s="451"/>
      <c r="C289" s="451"/>
      <c r="D289" s="451"/>
      <c r="E289" s="451"/>
      <c r="F289" s="451"/>
      <c r="G289" s="451"/>
      <c r="H289" s="451"/>
      <c r="I289" s="451"/>
      <c r="J289" s="451"/>
      <c r="K289" s="451"/>
      <c r="L289" s="451"/>
      <c r="M289" s="451"/>
      <c r="N289" s="452"/>
      <c r="O289" s="448" t="s">
        <v>43</v>
      </c>
      <c r="P289" s="449"/>
      <c r="Q289" s="449"/>
      <c r="R289" s="449"/>
      <c r="S289" s="449"/>
      <c r="T289" s="449"/>
      <c r="U289" s="45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451"/>
      <c r="B290" s="451"/>
      <c r="C290" s="451"/>
      <c r="D290" s="451"/>
      <c r="E290" s="451"/>
      <c r="F290" s="451"/>
      <c r="G290" s="451"/>
      <c r="H290" s="451"/>
      <c r="I290" s="451"/>
      <c r="J290" s="451"/>
      <c r="K290" s="451"/>
      <c r="L290" s="451"/>
      <c r="M290" s="451"/>
      <c r="N290" s="452"/>
      <c r="O290" s="448" t="s">
        <v>43</v>
      </c>
      <c r="P290" s="449"/>
      <c r="Q290" s="449"/>
      <c r="R290" s="449"/>
      <c r="S290" s="449"/>
      <c r="T290" s="449"/>
      <c r="U290" s="45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41" t="s">
        <v>441</v>
      </c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  <c r="W291" s="441"/>
      <c r="X291" s="441"/>
      <c r="Y291" s="441"/>
      <c r="Z291" s="66"/>
      <c r="AA291" s="66"/>
    </row>
    <row r="292" spans="1:67" ht="14.25" hidden="1" customHeight="1" x14ac:dyDescent="0.25">
      <c r="A292" s="442" t="s">
        <v>123</v>
      </c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67"/>
      <c r="AA292" s="67"/>
    </row>
    <row r="293" spans="1:67" ht="27" hidden="1" customHeight="1" x14ac:dyDescent="0.25">
      <c r="A293" s="64" t="s">
        <v>442</v>
      </c>
      <c r="B293" s="64" t="s">
        <v>443</v>
      </c>
      <c r="C293" s="37">
        <v>4301011315</v>
      </c>
      <c r="D293" s="443">
        <v>4607091387421</v>
      </c>
      <c r="E293" s="44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6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5"/>
      <c r="Q293" s="445"/>
      <c r="R293" s="445"/>
      <c r="S293" s="44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hidden="1" customHeight="1" x14ac:dyDescent="0.25">
      <c r="A294" s="64" t="s">
        <v>442</v>
      </c>
      <c r="B294" s="64" t="s">
        <v>444</v>
      </c>
      <c r="C294" s="37">
        <v>4301011121</v>
      </c>
      <c r="D294" s="443">
        <v>4607091387421</v>
      </c>
      <c r="E294" s="44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5"/>
      <c r="Q294" s="445"/>
      <c r="R294" s="445"/>
      <c r="S294" s="44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hidden="1" customHeight="1" x14ac:dyDescent="0.25">
      <c r="A295" s="64" t="s">
        <v>445</v>
      </c>
      <c r="B295" s="64" t="s">
        <v>446</v>
      </c>
      <c r="C295" s="37">
        <v>4301011619</v>
      </c>
      <c r="D295" s="443">
        <v>4607091387452</v>
      </c>
      <c r="E295" s="443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6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5"/>
      <c r="Q295" s="445"/>
      <c r="R295" s="445"/>
      <c r="S295" s="44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hidden="1" customHeight="1" x14ac:dyDescent="0.25">
      <c r="A296" s="64" t="s">
        <v>445</v>
      </c>
      <c r="B296" s="64" t="s">
        <v>447</v>
      </c>
      <c r="C296" s="37">
        <v>4301011322</v>
      </c>
      <c r="D296" s="443">
        <v>4607091387452</v>
      </c>
      <c r="E296" s="44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137</v>
      </c>
      <c r="M296" s="39"/>
      <c r="N296" s="38">
        <v>55</v>
      </c>
      <c r="O296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5"/>
      <c r="Q296" s="445"/>
      <c r="R296" s="445"/>
      <c r="S296" s="44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hidden="1" customHeight="1" x14ac:dyDescent="0.25">
      <c r="A297" s="64" t="s">
        <v>448</v>
      </c>
      <c r="B297" s="64" t="s">
        <v>449</v>
      </c>
      <c r="C297" s="37">
        <v>4301011313</v>
      </c>
      <c r="D297" s="443">
        <v>4607091385984</v>
      </c>
      <c r="E297" s="443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6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5"/>
      <c r="Q297" s="445"/>
      <c r="R297" s="445"/>
      <c r="S297" s="446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hidden="1" customHeight="1" x14ac:dyDescent="0.25">
      <c r="A298" s="64" t="s">
        <v>450</v>
      </c>
      <c r="B298" s="64" t="s">
        <v>451</v>
      </c>
      <c r="C298" s="37">
        <v>4301011316</v>
      </c>
      <c r="D298" s="443">
        <v>4607091387438</v>
      </c>
      <c r="E298" s="443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5"/>
      <c r="Q298" s="445"/>
      <c r="R298" s="445"/>
      <c r="S298" s="446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hidden="1" customHeight="1" x14ac:dyDescent="0.25">
      <c r="A299" s="64" t="s">
        <v>452</v>
      </c>
      <c r="B299" s="64" t="s">
        <v>453</v>
      </c>
      <c r="C299" s="37">
        <v>4301011318</v>
      </c>
      <c r="D299" s="443">
        <v>4607091387469</v>
      </c>
      <c r="E299" s="44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5"/>
      <c r="Q299" s="445"/>
      <c r="R299" s="445"/>
      <c r="S299" s="446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hidden="1" x14ac:dyDescent="0.2">
      <c r="A300" s="451"/>
      <c r="B300" s="451"/>
      <c r="C300" s="451"/>
      <c r="D300" s="451"/>
      <c r="E300" s="451"/>
      <c r="F300" s="451"/>
      <c r="G300" s="451"/>
      <c r="H300" s="451"/>
      <c r="I300" s="451"/>
      <c r="J300" s="451"/>
      <c r="K300" s="451"/>
      <c r="L300" s="451"/>
      <c r="M300" s="451"/>
      <c r="N300" s="452"/>
      <c r="O300" s="448" t="s">
        <v>43</v>
      </c>
      <c r="P300" s="449"/>
      <c r="Q300" s="449"/>
      <c r="R300" s="449"/>
      <c r="S300" s="449"/>
      <c r="T300" s="449"/>
      <c r="U300" s="45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451"/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2"/>
      <c r="O301" s="448" t="s">
        <v>43</v>
      </c>
      <c r="P301" s="449"/>
      <c r="Q301" s="449"/>
      <c r="R301" s="449"/>
      <c r="S301" s="449"/>
      <c r="T301" s="449"/>
      <c r="U301" s="45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442" t="s">
        <v>77</v>
      </c>
      <c r="B302" s="442"/>
      <c r="C302" s="442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67"/>
      <c r="AA302" s="67"/>
    </row>
    <row r="303" spans="1:67" ht="27" hidden="1" customHeight="1" x14ac:dyDescent="0.25">
      <c r="A303" s="64" t="s">
        <v>454</v>
      </c>
      <c r="B303" s="64" t="s">
        <v>455</v>
      </c>
      <c r="C303" s="37">
        <v>4301031154</v>
      </c>
      <c r="D303" s="443">
        <v>4607091387292</v>
      </c>
      <c r="E303" s="443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5"/>
      <c r="Q303" s="445"/>
      <c r="R303" s="445"/>
      <c r="S303" s="446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456</v>
      </c>
      <c r="B304" s="64" t="s">
        <v>457</v>
      </c>
      <c r="C304" s="37">
        <v>4301031155</v>
      </c>
      <c r="D304" s="443">
        <v>4607091387315</v>
      </c>
      <c r="E304" s="443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5"/>
      <c r="Q304" s="445"/>
      <c r="R304" s="445"/>
      <c r="S304" s="446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451"/>
      <c r="B305" s="451"/>
      <c r="C305" s="451"/>
      <c r="D305" s="451"/>
      <c r="E305" s="451"/>
      <c r="F305" s="451"/>
      <c r="G305" s="451"/>
      <c r="H305" s="451"/>
      <c r="I305" s="451"/>
      <c r="J305" s="451"/>
      <c r="K305" s="451"/>
      <c r="L305" s="451"/>
      <c r="M305" s="451"/>
      <c r="N305" s="452"/>
      <c r="O305" s="448" t="s">
        <v>43</v>
      </c>
      <c r="P305" s="449"/>
      <c r="Q305" s="449"/>
      <c r="R305" s="449"/>
      <c r="S305" s="449"/>
      <c r="T305" s="449"/>
      <c r="U305" s="45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451"/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2"/>
      <c r="O306" s="448" t="s">
        <v>43</v>
      </c>
      <c r="P306" s="449"/>
      <c r="Q306" s="449"/>
      <c r="R306" s="449"/>
      <c r="S306" s="449"/>
      <c r="T306" s="449"/>
      <c r="U306" s="45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41" t="s">
        <v>458</v>
      </c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  <c r="W307" s="441"/>
      <c r="X307" s="441"/>
      <c r="Y307" s="441"/>
      <c r="Z307" s="66"/>
      <c r="AA307" s="66"/>
    </row>
    <row r="308" spans="1:67" ht="14.25" hidden="1" customHeight="1" x14ac:dyDescent="0.25">
      <c r="A308" s="442" t="s">
        <v>77</v>
      </c>
      <c r="B308" s="442"/>
      <c r="C308" s="442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67"/>
      <c r="AA308" s="67"/>
    </row>
    <row r="309" spans="1:67" ht="27" hidden="1" customHeight="1" x14ac:dyDescent="0.25">
      <c r="A309" s="64" t="s">
        <v>459</v>
      </c>
      <c r="B309" s="64" t="s">
        <v>460</v>
      </c>
      <c r="C309" s="37">
        <v>4301031066</v>
      </c>
      <c r="D309" s="443">
        <v>4607091383836</v>
      </c>
      <c r="E309" s="443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5"/>
      <c r="Q309" s="445"/>
      <c r="R309" s="445"/>
      <c r="S309" s="446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451"/>
      <c r="B310" s="451"/>
      <c r="C310" s="451"/>
      <c r="D310" s="451"/>
      <c r="E310" s="451"/>
      <c r="F310" s="451"/>
      <c r="G310" s="451"/>
      <c r="H310" s="451"/>
      <c r="I310" s="451"/>
      <c r="J310" s="451"/>
      <c r="K310" s="451"/>
      <c r="L310" s="451"/>
      <c r="M310" s="451"/>
      <c r="N310" s="452"/>
      <c r="O310" s="448" t="s">
        <v>43</v>
      </c>
      <c r="P310" s="449"/>
      <c r="Q310" s="449"/>
      <c r="R310" s="449"/>
      <c r="S310" s="449"/>
      <c r="T310" s="449"/>
      <c r="U310" s="45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451"/>
      <c r="B311" s="451"/>
      <c r="C311" s="451"/>
      <c r="D311" s="451"/>
      <c r="E311" s="451"/>
      <c r="F311" s="451"/>
      <c r="G311" s="451"/>
      <c r="H311" s="451"/>
      <c r="I311" s="451"/>
      <c r="J311" s="451"/>
      <c r="K311" s="451"/>
      <c r="L311" s="451"/>
      <c r="M311" s="451"/>
      <c r="N311" s="452"/>
      <c r="O311" s="448" t="s">
        <v>43</v>
      </c>
      <c r="P311" s="449"/>
      <c r="Q311" s="449"/>
      <c r="R311" s="449"/>
      <c r="S311" s="449"/>
      <c r="T311" s="449"/>
      <c r="U311" s="45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442" t="s">
        <v>87</v>
      </c>
      <c r="B312" s="442"/>
      <c r="C312" s="442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67"/>
      <c r="AA312" s="67"/>
    </row>
    <row r="313" spans="1:67" ht="27" hidden="1" customHeight="1" x14ac:dyDescent="0.25">
      <c r="A313" s="64" t="s">
        <v>461</v>
      </c>
      <c r="B313" s="64" t="s">
        <v>462</v>
      </c>
      <c r="C313" s="37">
        <v>4301051142</v>
      </c>
      <c r="D313" s="443">
        <v>4607091387919</v>
      </c>
      <c r="E313" s="443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5"/>
      <c r="Q313" s="445"/>
      <c r="R313" s="445"/>
      <c r="S313" s="446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463</v>
      </c>
      <c r="B314" s="64" t="s">
        <v>464</v>
      </c>
      <c r="C314" s="37">
        <v>4301051461</v>
      </c>
      <c r="D314" s="443">
        <v>4680115883604</v>
      </c>
      <c r="E314" s="443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137</v>
      </c>
      <c r="M314" s="39"/>
      <c r="N314" s="38">
        <v>45</v>
      </c>
      <c r="O314" s="6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5"/>
      <c r="Q314" s="445"/>
      <c r="R314" s="445"/>
      <c r="S314" s="446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465</v>
      </c>
      <c r="B315" s="64" t="s">
        <v>466</v>
      </c>
      <c r="C315" s="37">
        <v>4301051485</v>
      </c>
      <c r="D315" s="443">
        <v>4680115883567</v>
      </c>
      <c r="E315" s="443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6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5"/>
      <c r="Q315" s="445"/>
      <c r="R315" s="445"/>
      <c r="S315" s="446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451"/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2"/>
      <c r="O316" s="448" t="s">
        <v>43</v>
      </c>
      <c r="P316" s="449"/>
      <c r="Q316" s="449"/>
      <c r="R316" s="449"/>
      <c r="S316" s="449"/>
      <c r="T316" s="449"/>
      <c r="U316" s="45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2"/>
      <c r="O317" s="448" t="s">
        <v>43</v>
      </c>
      <c r="P317" s="449"/>
      <c r="Q317" s="449"/>
      <c r="R317" s="449"/>
      <c r="S317" s="449"/>
      <c r="T317" s="449"/>
      <c r="U317" s="45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442" t="s">
        <v>223</v>
      </c>
      <c r="B318" s="442"/>
      <c r="C318" s="442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67"/>
      <c r="AA318" s="67"/>
    </row>
    <row r="319" spans="1:67" ht="27" hidden="1" customHeight="1" x14ac:dyDescent="0.25">
      <c r="A319" s="64" t="s">
        <v>467</v>
      </c>
      <c r="B319" s="64" t="s">
        <v>468</v>
      </c>
      <c r="C319" s="37">
        <v>4301060324</v>
      </c>
      <c r="D319" s="443">
        <v>4607091388831</v>
      </c>
      <c r="E319" s="443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6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5"/>
      <c r="Q319" s="445"/>
      <c r="R319" s="445"/>
      <c r="S319" s="446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451"/>
      <c r="B320" s="451"/>
      <c r="C320" s="451"/>
      <c r="D320" s="451"/>
      <c r="E320" s="451"/>
      <c r="F320" s="451"/>
      <c r="G320" s="451"/>
      <c r="H320" s="451"/>
      <c r="I320" s="451"/>
      <c r="J320" s="451"/>
      <c r="K320" s="451"/>
      <c r="L320" s="451"/>
      <c r="M320" s="451"/>
      <c r="N320" s="452"/>
      <c r="O320" s="448" t="s">
        <v>43</v>
      </c>
      <c r="P320" s="449"/>
      <c r="Q320" s="449"/>
      <c r="R320" s="449"/>
      <c r="S320" s="449"/>
      <c r="T320" s="449"/>
      <c r="U320" s="45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451"/>
      <c r="B321" s="451"/>
      <c r="C321" s="451"/>
      <c r="D321" s="451"/>
      <c r="E321" s="451"/>
      <c r="F321" s="451"/>
      <c r="G321" s="451"/>
      <c r="H321" s="451"/>
      <c r="I321" s="451"/>
      <c r="J321" s="451"/>
      <c r="K321" s="451"/>
      <c r="L321" s="451"/>
      <c r="M321" s="451"/>
      <c r="N321" s="452"/>
      <c r="O321" s="448" t="s">
        <v>43</v>
      </c>
      <c r="P321" s="449"/>
      <c r="Q321" s="449"/>
      <c r="R321" s="449"/>
      <c r="S321" s="449"/>
      <c r="T321" s="449"/>
      <c r="U321" s="45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442" t="s">
        <v>101</v>
      </c>
      <c r="B322" s="442"/>
      <c r="C322" s="442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67"/>
      <c r="AA322" s="67"/>
    </row>
    <row r="323" spans="1:67" ht="27" hidden="1" customHeight="1" x14ac:dyDescent="0.25">
      <c r="A323" s="64" t="s">
        <v>469</v>
      </c>
      <c r="B323" s="64" t="s">
        <v>470</v>
      </c>
      <c r="C323" s="37">
        <v>4301032015</v>
      </c>
      <c r="D323" s="443">
        <v>4607091383102</v>
      </c>
      <c r="E323" s="443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5"/>
      <c r="Q323" s="445"/>
      <c r="R323" s="445"/>
      <c r="S323" s="446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451"/>
      <c r="B324" s="451"/>
      <c r="C324" s="451"/>
      <c r="D324" s="451"/>
      <c r="E324" s="451"/>
      <c r="F324" s="451"/>
      <c r="G324" s="451"/>
      <c r="H324" s="451"/>
      <c r="I324" s="451"/>
      <c r="J324" s="451"/>
      <c r="K324" s="451"/>
      <c r="L324" s="451"/>
      <c r="M324" s="451"/>
      <c r="N324" s="452"/>
      <c r="O324" s="448" t="s">
        <v>43</v>
      </c>
      <c r="P324" s="449"/>
      <c r="Q324" s="449"/>
      <c r="R324" s="449"/>
      <c r="S324" s="449"/>
      <c r="T324" s="449"/>
      <c r="U324" s="45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451"/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2"/>
      <c r="O325" s="448" t="s">
        <v>43</v>
      </c>
      <c r="P325" s="449"/>
      <c r="Q325" s="449"/>
      <c r="R325" s="449"/>
      <c r="S325" s="449"/>
      <c r="T325" s="449"/>
      <c r="U325" s="45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40" t="s">
        <v>471</v>
      </c>
      <c r="B326" s="440"/>
      <c r="C326" s="440"/>
      <c r="D326" s="44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P326" s="440"/>
      <c r="Q326" s="440"/>
      <c r="R326" s="440"/>
      <c r="S326" s="440"/>
      <c r="T326" s="440"/>
      <c r="U326" s="440"/>
      <c r="V326" s="440"/>
      <c r="W326" s="440"/>
      <c r="X326" s="440"/>
      <c r="Y326" s="440"/>
      <c r="Z326" s="55"/>
      <c r="AA326" s="55"/>
    </row>
    <row r="327" spans="1:67" ht="16.5" hidden="1" customHeight="1" x14ac:dyDescent="0.25">
      <c r="A327" s="441" t="s">
        <v>472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41"/>
      <c r="Z327" s="66"/>
      <c r="AA327" s="66"/>
    </row>
    <row r="328" spans="1:67" ht="14.25" hidden="1" customHeight="1" x14ac:dyDescent="0.25">
      <c r="A328" s="442" t="s">
        <v>123</v>
      </c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67"/>
      <c r="AA328" s="67"/>
    </row>
    <row r="329" spans="1:67" ht="27" hidden="1" customHeight="1" x14ac:dyDescent="0.25">
      <c r="A329" s="64" t="s">
        <v>473</v>
      </c>
      <c r="B329" s="64" t="s">
        <v>474</v>
      </c>
      <c r="C329" s="37">
        <v>4301011239</v>
      </c>
      <c r="D329" s="443">
        <v>4607091383997</v>
      </c>
      <c r="E329" s="44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127</v>
      </c>
      <c r="M329" s="39"/>
      <c r="N329" s="38">
        <v>60</v>
      </c>
      <c r="O329" s="6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5"/>
      <c r="Q329" s="445"/>
      <c r="R329" s="445"/>
      <c r="S329" s="44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hidden="1" customHeight="1" x14ac:dyDescent="0.25">
      <c r="A330" s="64" t="s">
        <v>473</v>
      </c>
      <c r="B330" s="64" t="s">
        <v>475</v>
      </c>
      <c r="C330" s="37">
        <v>4301011339</v>
      </c>
      <c r="D330" s="443">
        <v>4607091383997</v>
      </c>
      <c r="E330" s="44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6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5"/>
      <c r="Q330" s="445"/>
      <c r="R330" s="445"/>
      <c r="S330" s="44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hidden="1" customHeight="1" x14ac:dyDescent="0.25">
      <c r="A331" s="64" t="s">
        <v>476</v>
      </c>
      <c r="B331" s="64" t="s">
        <v>477</v>
      </c>
      <c r="C331" s="37">
        <v>4301011865</v>
      </c>
      <c r="D331" s="443">
        <v>4680115884076</v>
      </c>
      <c r="E331" s="44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636" t="s">
        <v>478</v>
      </c>
      <c r="P331" s="445"/>
      <c r="Q331" s="445"/>
      <c r="R331" s="445"/>
      <c r="S331" s="44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hidden="1" customHeight="1" x14ac:dyDescent="0.25">
      <c r="A332" s="64" t="s">
        <v>479</v>
      </c>
      <c r="B332" s="64" t="s">
        <v>480</v>
      </c>
      <c r="C332" s="37">
        <v>4301011240</v>
      </c>
      <c r="D332" s="443">
        <v>4607091384130</v>
      </c>
      <c r="E332" s="44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6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5"/>
      <c r="Q332" s="445"/>
      <c r="R332" s="445"/>
      <c r="S332" s="446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hidden="1" customHeight="1" x14ac:dyDescent="0.25">
      <c r="A333" s="64" t="s">
        <v>479</v>
      </c>
      <c r="B333" s="64" t="s">
        <v>481</v>
      </c>
      <c r="C333" s="37">
        <v>4301011326</v>
      </c>
      <c r="D333" s="443">
        <v>4607091384130</v>
      </c>
      <c r="E333" s="44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6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5"/>
      <c r="Q333" s="445"/>
      <c r="R333" s="445"/>
      <c r="S333" s="44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4301011238</v>
      </c>
      <c r="D334" s="443">
        <v>4607091384147</v>
      </c>
      <c r="E334" s="44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127</v>
      </c>
      <c r="M334" s="39"/>
      <c r="N334" s="38">
        <v>60</v>
      </c>
      <c r="O334" s="63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5"/>
      <c r="Q334" s="445"/>
      <c r="R334" s="445"/>
      <c r="S334" s="446"/>
      <c r="T334" s="40" t="s">
        <v>48</v>
      </c>
      <c r="U334" s="40" t="s">
        <v>48</v>
      </c>
      <c r="V334" s="41" t="s">
        <v>0</v>
      </c>
      <c r="W334" s="59">
        <v>1000</v>
      </c>
      <c r="X334" s="56">
        <f t="shared" si="65"/>
        <v>1005</v>
      </c>
      <c r="Y334" s="42">
        <f>IFERROR(IF(X334=0,"",ROUNDUP(X334/H334,0)*0.02039),"")</f>
        <v>1.3661299999999998</v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1032</v>
      </c>
      <c r="BM334" s="80">
        <f t="shared" si="67"/>
        <v>1037.1600000000001</v>
      </c>
      <c r="BN334" s="80">
        <f t="shared" si="68"/>
        <v>1.3888888888888888</v>
      </c>
      <c r="BO334" s="80">
        <f t="shared" si="69"/>
        <v>1.3958333333333333</v>
      </c>
    </row>
    <row r="335" spans="1:67" ht="27" hidden="1" customHeight="1" x14ac:dyDescent="0.25">
      <c r="A335" s="64" t="s">
        <v>484</v>
      </c>
      <c r="B335" s="64" t="s">
        <v>485</v>
      </c>
      <c r="C335" s="37">
        <v>4301011947</v>
      </c>
      <c r="D335" s="443">
        <v>4680115884854</v>
      </c>
      <c r="E335" s="44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640" t="s">
        <v>486</v>
      </c>
      <c r="P335" s="445"/>
      <c r="Q335" s="445"/>
      <c r="R335" s="445"/>
      <c r="S335" s="44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hidden="1" customHeight="1" x14ac:dyDescent="0.25">
      <c r="A336" s="64" t="s">
        <v>482</v>
      </c>
      <c r="B336" s="64" t="s">
        <v>487</v>
      </c>
      <c r="C336" s="37">
        <v>4301011330</v>
      </c>
      <c r="D336" s="443">
        <v>4607091384147</v>
      </c>
      <c r="E336" s="44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82</v>
      </c>
      <c r="M336" s="39"/>
      <c r="N336" s="38">
        <v>60</v>
      </c>
      <c r="O336" s="6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5"/>
      <c r="Q336" s="445"/>
      <c r="R336" s="445"/>
      <c r="S336" s="44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hidden="1" customHeight="1" x14ac:dyDescent="0.25">
      <c r="A337" s="64" t="s">
        <v>488</v>
      </c>
      <c r="B337" s="64" t="s">
        <v>489</v>
      </c>
      <c r="C337" s="37">
        <v>4301011327</v>
      </c>
      <c r="D337" s="443">
        <v>4607091384154</v>
      </c>
      <c r="E337" s="44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6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5"/>
      <c r="Q337" s="445"/>
      <c r="R337" s="445"/>
      <c r="S337" s="44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hidden="1" customHeight="1" x14ac:dyDescent="0.25">
      <c r="A338" s="64" t="s">
        <v>490</v>
      </c>
      <c r="B338" s="64" t="s">
        <v>491</v>
      </c>
      <c r="C338" s="37">
        <v>4301011332</v>
      </c>
      <c r="D338" s="443">
        <v>4607091384161</v>
      </c>
      <c r="E338" s="44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6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5"/>
      <c r="Q338" s="445"/>
      <c r="R338" s="445"/>
      <c r="S338" s="44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2"/>
      <c r="O339" s="448" t="s">
        <v>43</v>
      </c>
      <c r="P339" s="449"/>
      <c r="Q339" s="449"/>
      <c r="R339" s="449"/>
      <c r="S339" s="449"/>
      <c r="T339" s="449"/>
      <c r="U339" s="450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67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1.3661299999999998</v>
      </c>
      <c r="Z339" s="68"/>
      <c r="AA339" s="68"/>
    </row>
    <row r="340" spans="1:67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2"/>
      <c r="O340" s="448" t="s">
        <v>43</v>
      </c>
      <c r="P340" s="449"/>
      <c r="Q340" s="449"/>
      <c r="R340" s="449"/>
      <c r="S340" s="449"/>
      <c r="T340" s="449"/>
      <c r="U340" s="450"/>
      <c r="V340" s="43" t="s">
        <v>0</v>
      </c>
      <c r="W340" s="44">
        <f>IFERROR(SUM(W329:W338),"0")</f>
        <v>1000</v>
      </c>
      <c r="X340" s="44">
        <f>IFERROR(SUM(X329:X338),"0")</f>
        <v>1005</v>
      </c>
      <c r="Y340" s="43"/>
      <c r="Z340" s="68"/>
      <c r="AA340" s="68"/>
    </row>
    <row r="341" spans="1:67" ht="14.25" hidden="1" customHeight="1" x14ac:dyDescent="0.25">
      <c r="A341" s="442" t="s">
        <v>115</v>
      </c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443">
        <v>4607091383980</v>
      </c>
      <c r="E342" s="44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5"/>
      <c r="Q342" s="445"/>
      <c r="R342" s="445"/>
      <c r="S342" s="446"/>
      <c r="T342" s="40" t="s">
        <v>48</v>
      </c>
      <c r="U342" s="40" t="s">
        <v>48</v>
      </c>
      <c r="V342" s="41" t="s">
        <v>0</v>
      </c>
      <c r="W342" s="59">
        <v>2000</v>
      </c>
      <c r="X342" s="56">
        <f>IFERROR(IF(W342="",0,CEILING((W342/$H342),1)*$H342),"")</f>
        <v>2010</v>
      </c>
      <c r="Y342" s="42">
        <f>IFERROR(IF(X342=0,"",ROUNDUP(X342/H342,0)*0.02175),"")</f>
        <v>2.9144999999999999</v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2064</v>
      </c>
      <c r="BM342" s="80">
        <f>IFERROR(X342*I342/H342,"0")</f>
        <v>2074.3200000000002</v>
      </c>
      <c r="BN342" s="80">
        <f>IFERROR(1/J342*(W342/H342),"0")</f>
        <v>2.7777777777777777</v>
      </c>
      <c r="BO342" s="80">
        <f>IFERROR(1/J342*(X342/H342),"0")</f>
        <v>2.7916666666666665</v>
      </c>
    </row>
    <row r="343" spans="1:67" ht="16.5" hidden="1" customHeight="1" x14ac:dyDescent="0.25">
      <c r="A343" s="64" t="s">
        <v>494</v>
      </c>
      <c r="B343" s="64" t="s">
        <v>495</v>
      </c>
      <c r="C343" s="37">
        <v>4301020270</v>
      </c>
      <c r="D343" s="443">
        <v>4680115883314</v>
      </c>
      <c r="E343" s="44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137</v>
      </c>
      <c r="M343" s="39"/>
      <c r="N343" s="38">
        <v>50</v>
      </c>
      <c r="O343" s="64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5"/>
      <c r="Q343" s="445"/>
      <c r="R343" s="445"/>
      <c r="S343" s="44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496</v>
      </c>
      <c r="B344" s="64" t="s">
        <v>497</v>
      </c>
      <c r="C344" s="37">
        <v>4301020179</v>
      </c>
      <c r="D344" s="443">
        <v>4607091384178</v>
      </c>
      <c r="E344" s="44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6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5"/>
      <c r="Q344" s="445"/>
      <c r="R344" s="445"/>
      <c r="S344" s="44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2"/>
      <c r="O345" s="448" t="s">
        <v>43</v>
      </c>
      <c r="P345" s="449"/>
      <c r="Q345" s="449"/>
      <c r="R345" s="449"/>
      <c r="S345" s="449"/>
      <c r="T345" s="449"/>
      <c r="U345" s="450"/>
      <c r="V345" s="43" t="s">
        <v>42</v>
      </c>
      <c r="W345" s="44">
        <f>IFERROR(W342/H342,"0")+IFERROR(W343/H343,"0")+IFERROR(W344/H344,"0")</f>
        <v>133.33333333333334</v>
      </c>
      <c r="X345" s="44">
        <f>IFERROR(X342/H342,"0")+IFERROR(X343/H343,"0")+IFERROR(X344/H344,"0")</f>
        <v>134</v>
      </c>
      <c r="Y345" s="44">
        <f>IFERROR(IF(Y342="",0,Y342),"0")+IFERROR(IF(Y343="",0,Y343),"0")+IFERROR(IF(Y344="",0,Y344),"0")</f>
        <v>2.9144999999999999</v>
      </c>
      <c r="Z345" s="68"/>
      <c r="AA345" s="68"/>
    </row>
    <row r="346" spans="1:67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2"/>
      <c r="O346" s="448" t="s">
        <v>43</v>
      </c>
      <c r="P346" s="449"/>
      <c r="Q346" s="449"/>
      <c r="R346" s="449"/>
      <c r="S346" s="449"/>
      <c r="T346" s="449"/>
      <c r="U346" s="450"/>
      <c r="V346" s="43" t="s">
        <v>0</v>
      </c>
      <c r="W346" s="44">
        <f>IFERROR(SUM(W342:W344),"0")</f>
        <v>2000</v>
      </c>
      <c r="X346" s="44">
        <f>IFERROR(SUM(X342:X344),"0")</f>
        <v>2010</v>
      </c>
      <c r="Y346" s="43"/>
      <c r="Z346" s="68"/>
      <c r="AA346" s="68"/>
    </row>
    <row r="347" spans="1:67" ht="14.25" hidden="1" customHeight="1" x14ac:dyDescent="0.25">
      <c r="A347" s="442" t="s">
        <v>87</v>
      </c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67"/>
      <c r="AA347" s="67"/>
    </row>
    <row r="348" spans="1:67" ht="27" hidden="1" customHeight="1" x14ac:dyDescent="0.25">
      <c r="A348" s="64" t="s">
        <v>498</v>
      </c>
      <c r="B348" s="64" t="s">
        <v>499</v>
      </c>
      <c r="C348" s="37">
        <v>4301051560</v>
      </c>
      <c r="D348" s="443">
        <v>4607091383928</v>
      </c>
      <c r="E348" s="44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137</v>
      </c>
      <c r="M348" s="39"/>
      <c r="N348" s="38">
        <v>40</v>
      </c>
      <c r="O348" s="6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5"/>
      <c r="Q348" s="445"/>
      <c r="R348" s="445"/>
      <c r="S348" s="446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500</v>
      </c>
      <c r="B349" s="64" t="s">
        <v>501</v>
      </c>
      <c r="C349" s="37">
        <v>4301051298</v>
      </c>
      <c r="D349" s="443">
        <v>4607091384260</v>
      </c>
      <c r="E349" s="44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5"/>
      <c r="Q349" s="445"/>
      <c r="R349" s="445"/>
      <c r="S349" s="44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idden="1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2"/>
      <c r="O350" s="448" t="s">
        <v>43</v>
      </c>
      <c r="P350" s="449"/>
      <c r="Q350" s="449"/>
      <c r="R350" s="449"/>
      <c r="S350" s="449"/>
      <c r="T350" s="449"/>
      <c r="U350" s="450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hidden="1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2"/>
      <c r="O351" s="448" t="s">
        <v>43</v>
      </c>
      <c r="P351" s="449"/>
      <c r="Q351" s="449"/>
      <c r="R351" s="449"/>
      <c r="S351" s="449"/>
      <c r="T351" s="449"/>
      <c r="U351" s="450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hidden="1" customHeight="1" x14ac:dyDescent="0.25">
      <c r="A352" s="442" t="s">
        <v>223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67"/>
      <c r="AA352" s="67"/>
    </row>
    <row r="353" spans="1:67" ht="16.5" hidden="1" customHeight="1" x14ac:dyDescent="0.25">
      <c r="A353" s="64" t="s">
        <v>502</v>
      </c>
      <c r="B353" s="64" t="s">
        <v>503</v>
      </c>
      <c r="C353" s="37">
        <v>4301060314</v>
      </c>
      <c r="D353" s="443">
        <v>4607091384673</v>
      </c>
      <c r="E353" s="44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6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5"/>
      <c r="Q353" s="445"/>
      <c r="R353" s="445"/>
      <c r="S353" s="446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idden="1" x14ac:dyDescent="0.2">
      <c r="A354" s="451"/>
      <c r="B354" s="451"/>
      <c r="C354" s="451"/>
      <c r="D354" s="451"/>
      <c r="E354" s="451"/>
      <c r="F354" s="451"/>
      <c r="G354" s="451"/>
      <c r="H354" s="451"/>
      <c r="I354" s="451"/>
      <c r="J354" s="451"/>
      <c r="K354" s="451"/>
      <c r="L354" s="451"/>
      <c r="M354" s="451"/>
      <c r="N354" s="452"/>
      <c r="O354" s="448" t="s">
        <v>43</v>
      </c>
      <c r="P354" s="449"/>
      <c r="Q354" s="449"/>
      <c r="R354" s="449"/>
      <c r="S354" s="449"/>
      <c r="T354" s="449"/>
      <c r="U354" s="450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hidden="1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2"/>
      <c r="O355" s="448" t="s">
        <v>43</v>
      </c>
      <c r="P355" s="449"/>
      <c r="Q355" s="449"/>
      <c r="R355" s="449"/>
      <c r="S355" s="449"/>
      <c r="T355" s="449"/>
      <c r="U355" s="450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hidden="1" customHeight="1" x14ac:dyDescent="0.25">
      <c r="A356" s="441" t="s">
        <v>504</v>
      </c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  <c r="W356" s="441"/>
      <c r="X356" s="441"/>
      <c r="Y356" s="441"/>
      <c r="Z356" s="66"/>
      <c r="AA356" s="66"/>
    </row>
    <row r="357" spans="1:67" ht="14.25" hidden="1" customHeight="1" x14ac:dyDescent="0.25">
      <c r="A357" s="442" t="s">
        <v>123</v>
      </c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67"/>
      <c r="AA357" s="67"/>
    </row>
    <row r="358" spans="1:67" ht="37.5" hidden="1" customHeight="1" x14ac:dyDescent="0.25">
      <c r="A358" s="64" t="s">
        <v>505</v>
      </c>
      <c r="B358" s="64" t="s">
        <v>506</v>
      </c>
      <c r="C358" s="37">
        <v>4301011324</v>
      </c>
      <c r="D358" s="443">
        <v>4607091384185</v>
      </c>
      <c r="E358" s="44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6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5"/>
      <c r="Q358" s="445"/>
      <c r="R358" s="445"/>
      <c r="S358" s="446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hidden="1" customHeight="1" x14ac:dyDescent="0.25">
      <c r="A359" s="64" t="s">
        <v>507</v>
      </c>
      <c r="B359" s="64" t="s">
        <v>508</v>
      </c>
      <c r="C359" s="37">
        <v>4301011312</v>
      </c>
      <c r="D359" s="443">
        <v>4607091384192</v>
      </c>
      <c r="E359" s="44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6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5"/>
      <c r="Q359" s="445"/>
      <c r="R359" s="445"/>
      <c r="S359" s="446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hidden="1" customHeight="1" x14ac:dyDescent="0.25">
      <c r="A360" s="64" t="s">
        <v>509</v>
      </c>
      <c r="B360" s="64" t="s">
        <v>510</v>
      </c>
      <c r="C360" s="37">
        <v>4301011483</v>
      </c>
      <c r="D360" s="443">
        <v>4680115881907</v>
      </c>
      <c r="E360" s="44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5"/>
      <c r="Q360" s="445"/>
      <c r="R360" s="445"/>
      <c r="S360" s="446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511</v>
      </c>
      <c r="B361" s="64" t="s">
        <v>512</v>
      </c>
      <c r="C361" s="37">
        <v>4301011655</v>
      </c>
      <c r="D361" s="443">
        <v>4680115883925</v>
      </c>
      <c r="E361" s="44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5"/>
      <c r="Q361" s="445"/>
      <c r="R361" s="445"/>
      <c r="S361" s="44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hidden="1" customHeight="1" x14ac:dyDescent="0.25">
      <c r="A362" s="64" t="s">
        <v>513</v>
      </c>
      <c r="B362" s="64" t="s">
        <v>514</v>
      </c>
      <c r="C362" s="37">
        <v>4301011303</v>
      </c>
      <c r="D362" s="443">
        <v>4607091384680</v>
      </c>
      <c r="E362" s="44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6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5"/>
      <c r="Q362" s="445"/>
      <c r="R362" s="445"/>
      <c r="S362" s="44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idden="1" x14ac:dyDescent="0.2">
      <c r="A363" s="451"/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2"/>
      <c r="O363" s="448" t="s">
        <v>43</v>
      </c>
      <c r="P363" s="449"/>
      <c r="Q363" s="449"/>
      <c r="R363" s="449"/>
      <c r="S363" s="449"/>
      <c r="T363" s="449"/>
      <c r="U363" s="450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hidden="1" x14ac:dyDescent="0.2">
      <c r="A364" s="451"/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2"/>
      <c r="O364" s="448" t="s">
        <v>43</v>
      </c>
      <c r="P364" s="449"/>
      <c r="Q364" s="449"/>
      <c r="R364" s="449"/>
      <c r="S364" s="449"/>
      <c r="T364" s="449"/>
      <c r="U364" s="450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hidden="1" customHeight="1" x14ac:dyDescent="0.25">
      <c r="A365" s="442" t="s">
        <v>77</v>
      </c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67"/>
      <c r="AA365" s="67"/>
    </row>
    <row r="366" spans="1:67" ht="27" hidden="1" customHeight="1" x14ac:dyDescent="0.25">
      <c r="A366" s="64" t="s">
        <v>515</v>
      </c>
      <c r="B366" s="64" t="s">
        <v>516</v>
      </c>
      <c r="C366" s="37">
        <v>4301031139</v>
      </c>
      <c r="D366" s="443">
        <v>4607091384802</v>
      </c>
      <c r="E366" s="44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6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5"/>
      <c r="Q366" s="445"/>
      <c r="R366" s="445"/>
      <c r="S366" s="446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hidden="1" customHeight="1" x14ac:dyDescent="0.25">
      <c r="A367" s="64" t="s">
        <v>517</v>
      </c>
      <c r="B367" s="64" t="s">
        <v>518</v>
      </c>
      <c r="C367" s="37">
        <v>4301031140</v>
      </c>
      <c r="D367" s="443">
        <v>4607091384826</v>
      </c>
      <c r="E367" s="44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6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5"/>
      <c r="Q367" s="445"/>
      <c r="R367" s="445"/>
      <c r="S367" s="446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451"/>
      <c r="B368" s="451"/>
      <c r="C368" s="451"/>
      <c r="D368" s="451"/>
      <c r="E368" s="451"/>
      <c r="F368" s="451"/>
      <c r="G368" s="451"/>
      <c r="H368" s="451"/>
      <c r="I368" s="451"/>
      <c r="J368" s="451"/>
      <c r="K368" s="451"/>
      <c r="L368" s="451"/>
      <c r="M368" s="451"/>
      <c r="N368" s="452"/>
      <c r="O368" s="448" t="s">
        <v>43</v>
      </c>
      <c r="P368" s="449"/>
      <c r="Q368" s="449"/>
      <c r="R368" s="449"/>
      <c r="S368" s="449"/>
      <c r="T368" s="449"/>
      <c r="U368" s="450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hidden="1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2"/>
      <c r="O369" s="448" t="s">
        <v>43</v>
      </c>
      <c r="P369" s="449"/>
      <c r="Q369" s="449"/>
      <c r="R369" s="449"/>
      <c r="S369" s="449"/>
      <c r="T369" s="449"/>
      <c r="U369" s="450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hidden="1" customHeight="1" x14ac:dyDescent="0.25">
      <c r="A370" s="442" t="s">
        <v>87</v>
      </c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67"/>
      <c r="AA370" s="67"/>
    </row>
    <row r="371" spans="1:67" ht="27" hidden="1" customHeight="1" x14ac:dyDescent="0.25">
      <c r="A371" s="64" t="s">
        <v>519</v>
      </c>
      <c r="B371" s="64" t="s">
        <v>520</v>
      </c>
      <c r="C371" s="37">
        <v>4301051303</v>
      </c>
      <c r="D371" s="443">
        <v>4607091384246</v>
      </c>
      <c r="E371" s="44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5"/>
      <c r="Q371" s="445"/>
      <c r="R371" s="445"/>
      <c r="S371" s="446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521</v>
      </c>
      <c r="B372" s="64" t="s">
        <v>522</v>
      </c>
      <c r="C372" s="37">
        <v>4301051445</v>
      </c>
      <c r="D372" s="443">
        <v>4680115881976</v>
      </c>
      <c r="E372" s="44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6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5"/>
      <c r="Q372" s="445"/>
      <c r="R372" s="445"/>
      <c r="S372" s="446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523</v>
      </c>
      <c r="B373" s="64" t="s">
        <v>524</v>
      </c>
      <c r="C373" s="37">
        <v>4301051297</v>
      </c>
      <c r="D373" s="443">
        <v>4607091384253</v>
      </c>
      <c r="E373" s="44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5"/>
      <c r="Q373" s="445"/>
      <c r="R373" s="445"/>
      <c r="S373" s="44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525</v>
      </c>
      <c r="B374" s="64" t="s">
        <v>526</v>
      </c>
      <c r="C374" s="37">
        <v>4301051444</v>
      </c>
      <c r="D374" s="443">
        <v>4680115881969</v>
      </c>
      <c r="E374" s="44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6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5"/>
      <c r="Q374" s="445"/>
      <c r="R374" s="445"/>
      <c r="S374" s="44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idden="1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2"/>
      <c r="O375" s="448" t="s">
        <v>43</v>
      </c>
      <c r="P375" s="449"/>
      <c r="Q375" s="449"/>
      <c r="R375" s="449"/>
      <c r="S375" s="449"/>
      <c r="T375" s="449"/>
      <c r="U375" s="450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hidden="1" x14ac:dyDescent="0.2">
      <c r="A376" s="451"/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2"/>
      <c r="O376" s="448" t="s">
        <v>43</v>
      </c>
      <c r="P376" s="449"/>
      <c r="Q376" s="449"/>
      <c r="R376" s="449"/>
      <c r="S376" s="449"/>
      <c r="T376" s="449"/>
      <c r="U376" s="450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hidden="1" customHeight="1" x14ac:dyDescent="0.25">
      <c r="A377" s="442" t="s">
        <v>223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67"/>
      <c r="AA377" s="67"/>
    </row>
    <row r="378" spans="1:67" ht="27" hidden="1" customHeight="1" x14ac:dyDescent="0.25">
      <c r="A378" s="64" t="s">
        <v>527</v>
      </c>
      <c r="B378" s="64" t="s">
        <v>528</v>
      </c>
      <c r="C378" s="37">
        <v>4301060322</v>
      </c>
      <c r="D378" s="443">
        <v>4607091389357</v>
      </c>
      <c r="E378" s="44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5"/>
      <c r="Q378" s="445"/>
      <c r="R378" s="445"/>
      <c r="S378" s="446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idden="1" x14ac:dyDescent="0.2">
      <c r="A379" s="451"/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2"/>
      <c r="O379" s="448" t="s">
        <v>43</v>
      </c>
      <c r="P379" s="449"/>
      <c r="Q379" s="449"/>
      <c r="R379" s="449"/>
      <c r="S379" s="449"/>
      <c r="T379" s="449"/>
      <c r="U379" s="450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hidden="1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2"/>
      <c r="O380" s="448" t="s">
        <v>43</v>
      </c>
      <c r="P380" s="449"/>
      <c r="Q380" s="449"/>
      <c r="R380" s="449"/>
      <c r="S380" s="449"/>
      <c r="T380" s="449"/>
      <c r="U380" s="450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hidden="1" customHeight="1" x14ac:dyDescent="0.2">
      <c r="A381" s="440" t="s">
        <v>529</v>
      </c>
      <c r="B381" s="440"/>
      <c r="C381" s="440"/>
      <c r="D381" s="44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P381" s="440"/>
      <c r="Q381" s="440"/>
      <c r="R381" s="440"/>
      <c r="S381" s="440"/>
      <c r="T381" s="440"/>
      <c r="U381" s="440"/>
      <c r="V381" s="440"/>
      <c r="W381" s="440"/>
      <c r="X381" s="440"/>
      <c r="Y381" s="440"/>
      <c r="Z381" s="55"/>
      <c r="AA381" s="55"/>
    </row>
    <row r="382" spans="1:67" ht="16.5" hidden="1" customHeight="1" x14ac:dyDescent="0.25">
      <c r="A382" s="441" t="s">
        <v>530</v>
      </c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  <c r="W382" s="441"/>
      <c r="X382" s="441"/>
      <c r="Y382" s="441"/>
      <c r="Z382" s="66"/>
      <c r="AA382" s="66"/>
    </row>
    <row r="383" spans="1:67" ht="14.25" hidden="1" customHeight="1" x14ac:dyDescent="0.25">
      <c r="A383" s="442" t="s">
        <v>123</v>
      </c>
      <c r="B383" s="442"/>
      <c r="C383" s="442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67"/>
      <c r="AA383" s="67"/>
    </row>
    <row r="384" spans="1:67" ht="27" hidden="1" customHeight="1" x14ac:dyDescent="0.25">
      <c r="A384" s="64" t="s">
        <v>531</v>
      </c>
      <c r="B384" s="64" t="s">
        <v>532</v>
      </c>
      <c r="C384" s="37">
        <v>4301011428</v>
      </c>
      <c r="D384" s="443">
        <v>4607091389708</v>
      </c>
      <c r="E384" s="44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5"/>
      <c r="Q384" s="445"/>
      <c r="R384" s="445"/>
      <c r="S384" s="446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533</v>
      </c>
      <c r="B385" s="64" t="s">
        <v>534</v>
      </c>
      <c r="C385" s="37">
        <v>4301011427</v>
      </c>
      <c r="D385" s="443">
        <v>4607091389692</v>
      </c>
      <c r="E385" s="44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6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5"/>
      <c r="Q385" s="445"/>
      <c r="R385" s="445"/>
      <c r="S385" s="446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451"/>
      <c r="B386" s="451"/>
      <c r="C386" s="451"/>
      <c r="D386" s="451"/>
      <c r="E386" s="451"/>
      <c r="F386" s="451"/>
      <c r="G386" s="451"/>
      <c r="H386" s="451"/>
      <c r="I386" s="451"/>
      <c r="J386" s="451"/>
      <c r="K386" s="451"/>
      <c r="L386" s="451"/>
      <c r="M386" s="451"/>
      <c r="N386" s="452"/>
      <c r="O386" s="448" t="s">
        <v>43</v>
      </c>
      <c r="P386" s="449"/>
      <c r="Q386" s="449"/>
      <c r="R386" s="449"/>
      <c r="S386" s="449"/>
      <c r="T386" s="449"/>
      <c r="U386" s="450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451"/>
      <c r="B387" s="451"/>
      <c r="C387" s="451"/>
      <c r="D387" s="451"/>
      <c r="E387" s="451"/>
      <c r="F387" s="451"/>
      <c r="G387" s="451"/>
      <c r="H387" s="451"/>
      <c r="I387" s="451"/>
      <c r="J387" s="451"/>
      <c r="K387" s="451"/>
      <c r="L387" s="451"/>
      <c r="M387" s="451"/>
      <c r="N387" s="452"/>
      <c r="O387" s="448" t="s">
        <v>43</v>
      </c>
      <c r="P387" s="449"/>
      <c r="Q387" s="449"/>
      <c r="R387" s="449"/>
      <c r="S387" s="449"/>
      <c r="T387" s="449"/>
      <c r="U387" s="450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hidden="1" customHeight="1" x14ac:dyDescent="0.25">
      <c r="A388" s="442" t="s">
        <v>77</v>
      </c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67"/>
      <c r="AA388" s="67"/>
    </row>
    <row r="389" spans="1:67" ht="27" hidden="1" customHeight="1" x14ac:dyDescent="0.25">
      <c r="A389" s="64" t="s">
        <v>535</v>
      </c>
      <c r="B389" s="64" t="s">
        <v>536</v>
      </c>
      <c r="C389" s="37">
        <v>4301031177</v>
      </c>
      <c r="D389" s="443">
        <v>4607091389753</v>
      </c>
      <c r="E389" s="44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6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5"/>
      <c r="Q389" s="445"/>
      <c r="R389" s="445"/>
      <c r="S389" s="446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hidden="1" customHeight="1" x14ac:dyDescent="0.25">
      <c r="A390" s="64" t="s">
        <v>537</v>
      </c>
      <c r="B390" s="64" t="s">
        <v>538</v>
      </c>
      <c r="C390" s="37">
        <v>4301031174</v>
      </c>
      <c r="D390" s="443">
        <v>4607091389760</v>
      </c>
      <c r="E390" s="44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5"/>
      <c r="Q390" s="445"/>
      <c r="R390" s="445"/>
      <c r="S390" s="446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hidden="1" customHeight="1" x14ac:dyDescent="0.25">
      <c r="A391" s="64" t="s">
        <v>539</v>
      </c>
      <c r="B391" s="64" t="s">
        <v>540</v>
      </c>
      <c r="C391" s="37">
        <v>4301031175</v>
      </c>
      <c r="D391" s="443">
        <v>4607091389746</v>
      </c>
      <c r="E391" s="44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6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5"/>
      <c r="Q391" s="445"/>
      <c r="R391" s="445"/>
      <c r="S391" s="44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hidden="1" customHeight="1" x14ac:dyDescent="0.25">
      <c r="A392" s="64" t="s">
        <v>541</v>
      </c>
      <c r="B392" s="64" t="s">
        <v>542</v>
      </c>
      <c r="C392" s="37">
        <v>4301031236</v>
      </c>
      <c r="D392" s="443">
        <v>4680115882928</v>
      </c>
      <c r="E392" s="44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5"/>
      <c r="Q392" s="445"/>
      <c r="R392" s="445"/>
      <c r="S392" s="44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hidden="1" customHeight="1" x14ac:dyDescent="0.25">
      <c r="A393" s="64" t="s">
        <v>543</v>
      </c>
      <c r="B393" s="64" t="s">
        <v>544</v>
      </c>
      <c r="C393" s="37">
        <v>4301031257</v>
      </c>
      <c r="D393" s="443">
        <v>4680115883147</v>
      </c>
      <c r="E393" s="44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6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5"/>
      <c r="Q393" s="445"/>
      <c r="R393" s="445"/>
      <c r="S393" s="44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hidden="1" customHeight="1" x14ac:dyDescent="0.25">
      <c r="A394" s="64" t="s">
        <v>545</v>
      </c>
      <c r="B394" s="64" t="s">
        <v>546</v>
      </c>
      <c r="C394" s="37">
        <v>4301031178</v>
      </c>
      <c r="D394" s="443">
        <v>4607091384338</v>
      </c>
      <c r="E394" s="44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5"/>
      <c r="Q394" s="445"/>
      <c r="R394" s="445"/>
      <c r="S394" s="44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hidden="1" customHeight="1" x14ac:dyDescent="0.25">
      <c r="A395" s="64" t="s">
        <v>547</v>
      </c>
      <c r="B395" s="64" t="s">
        <v>548</v>
      </c>
      <c r="C395" s="37">
        <v>4301031254</v>
      </c>
      <c r="D395" s="443">
        <v>4680115883154</v>
      </c>
      <c r="E395" s="44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5"/>
      <c r="Q395" s="445"/>
      <c r="R395" s="445"/>
      <c r="S395" s="44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hidden="1" customHeight="1" x14ac:dyDescent="0.25">
      <c r="A396" s="64" t="s">
        <v>549</v>
      </c>
      <c r="B396" s="64" t="s">
        <v>550</v>
      </c>
      <c r="C396" s="37">
        <v>4301031171</v>
      </c>
      <c r="D396" s="443">
        <v>4607091389524</v>
      </c>
      <c r="E396" s="44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6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5"/>
      <c r="Q396" s="445"/>
      <c r="R396" s="445"/>
      <c r="S396" s="44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hidden="1" customHeight="1" x14ac:dyDescent="0.25">
      <c r="A397" s="64" t="s">
        <v>551</v>
      </c>
      <c r="B397" s="64" t="s">
        <v>552</v>
      </c>
      <c r="C397" s="37">
        <v>4301031258</v>
      </c>
      <c r="D397" s="443">
        <v>4680115883161</v>
      </c>
      <c r="E397" s="44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5"/>
      <c r="Q397" s="445"/>
      <c r="R397" s="445"/>
      <c r="S397" s="44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hidden="1" customHeight="1" x14ac:dyDescent="0.25">
      <c r="A398" s="64" t="s">
        <v>553</v>
      </c>
      <c r="B398" s="64" t="s">
        <v>554</v>
      </c>
      <c r="C398" s="37">
        <v>4301031170</v>
      </c>
      <c r="D398" s="443">
        <v>4607091384345</v>
      </c>
      <c r="E398" s="44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6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5"/>
      <c r="Q398" s="445"/>
      <c r="R398" s="445"/>
      <c r="S398" s="44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hidden="1" customHeight="1" x14ac:dyDescent="0.25">
      <c r="A399" s="64" t="s">
        <v>555</v>
      </c>
      <c r="B399" s="64" t="s">
        <v>556</v>
      </c>
      <c r="C399" s="37">
        <v>4301031256</v>
      </c>
      <c r="D399" s="443">
        <v>4680115883178</v>
      </c>
      <c r="E399" s="44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6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5"/>
      <c r="Q399" s="445"/>
      <c r="R399" s="445"/>
      <c r="S399" s="44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hidden="1" customHeight="1" x14ac:dyDescent="0.25">
      <c r="A400" s="64" t="s">
        <v>557</v>
      </c>
      <c r="B400" s="64" t="s">
        <v>558</v>
      </c>
      <c r="C400" s="37">
        <v>4301031172</v>
      </c>
      <c r="D400" s="443">
        <v>4607091389531</v>
      </c>
      <c r="E400" s="44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5"/>
      <c r="Q400" s="445"/>
      <c r="R400" s="445"/>
      <c r="S400" s="44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hidden="1" customHeight="1" x14ac:dyDescent="0.25">
      <c r="A401" s="64" t="s">
        <v>559</v>
      </c>
      <c r="B401" s="64" t="s">
        <v>560</v>
      </c>
      <c r="C401" s="37">
        <v>4301031255</v>
      </c>
      <c r="D401" s="443">
        <v>4680115883185</v>
      </c>
      <c r="E401" s="44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6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5"/>
      <c r="Q401" s="445"/>
      <c r="R401" s="445"/>
      <c r="S401" s="44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idden="1" x14ac:dyDescent="0.2">
      <c r="A402" s="451"/>
      <c r="B402" s="451"/>
      <c r="C402" s="451"/>
      <c r="D402" s="451"/>
      <c r="E402" s="451"/>
      <c r="F402" s="451"/>
      <c r="G402" s="451"/>
      <c r="H402" s="451"/>
      <c r="I402" s="451"/>
      <c r="J402" s="451"/>
      <c r="K402" s="451"/>
      <c r="L402" s="451"/>
      <c r="M402" s="451"/>
      <c r="N402" s="452"/>
      <c r="O402" s="448" t="s">
        <v>43</v>
      </c>
      <c r="P402" s="449"/>
      <c r="Q402" s="449"/>
      <c r="R402" s="449"/>
      <c r="S402" s="449"/>
      <c r="T402" s="449"/>
      <c r="U402" s="450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hidden="1" x14ac:dyDescent="0.2">
      <c r="A403" s="451"/>
      <c r="B403" s="451"/>
      <c r="C403" s="451"/>
      <c r="D403" s="451"/>
      <c r="E403" s="451"/>
      <c r="F403" s="451"/>
      <c r="G403" s="451"/>
      <c r="H403" s="451"/>
      <c r="I403" s="451"/>
      <c r="J403" s="451"/>
      <c r="K403" s="451"/>
      <c r="L403" s="451"/>
      <c r="M403" s="451"/>
      <c r="N403" s="452"/>
      <c r="O403" s="448" t="s">
        <v>43</v>
      </c>
      <c r="P403" s="449"/>
      <c r="Q403" s="449"/>
      <c r="R403" s="449"/>
      <c r="S403" s="449"/>
      <c r="T403" s="449"/>
      <c r="U403" s="450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hidden="1" customHeight="1" x14ac:dyDescent="0.25">
      <c r="A404" s="442" t="s">
        <v>87</v>
      </c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67"/>
      <c r="AA404" s="67"/>
    </row>
    <row r="405" spans="1:67" ht="27" hidden="1" customHeight="1" x14ac:dyDescent="0.25">
      <c r="A405" s="64" t="s">
        <v>561</v>
      </c>
      <c r="B405" s="64" t="s">
        <v>562</v>
      </c>
      <c r="C405" s="37">
        <v>4301051258</v>
      </c>
      <c r="D405" s="443">
        <v>4607091389685</v>
      </c>
      <c r="E405" s="44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137</v>
      </c>
      <c r="M405" s="39"/>
      <c r="N405" s="38">
        <v>45</v>
      </c>
      <c r="O405" s="6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5"/>
      <c r="Q405" s="445"/>
      <c r="R405" s="445"/>
      <c r="S405" s="446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hidden="1" customHeight="1" x14ac:dyDescent="0.25">
      <c r="A406" s="64" t="s">
        <v>563</v>
      </c>
      <c r="B406" s="64" t="s">
        <v>564</v>
      </c>
      <c r="C406" s="37">
        <v>4301051431</v>
      </c>
      <c r="D406" s="443">
        <v>4607091389654</v>
      </c>
      <c r="E406" s="44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137</v>
      </c>
      <c r="M406" s="39"/>
      <c r="N406" s="38">
        <v>45</v>
      </c>
      <c r="O406" s="6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5"/>
      <c r="Q406" s="445"/>
      <c r="R406" s="445"/>
      <c r="S406" s="446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hidden="1" customHeight="1" x14ac:dyDescent="0.25">
      <c r="A407" s="64" t="s">
        <v>565</v>
      </c>
      <c r="B407" s="64" t="s">
        <v>566</v>
      </c>
      <c r="C407" s="37">
        <v>4301051284</v>
      </c>
      <c r="D407" s="443">
        <v>4607091384352</v>
      </c>
      <c r="E407" s="44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137</v>
      </c>
      <c r="M407" s="39"/>
      <c r="N407" s="38">
        <v>45</v>
      </c>
      <c r="O407" s="6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5"/>
      <c r="Q407" s="445"/>
      <c r="R407" s="445"/>
      <c r="S407" s="44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idden="1" x14ac:dyDescent="0.2">
      <c r="A408" s="451"/>
      <c r="B408" s="451"/>
      <c r="C408" s="451"/>
      <c r="D408" s="451"/>
      <c r="E408" s="451"/>
      <c r="F408" s="451"/>
      <c r="G408" s="451"/>
      <c r="H408" s="451"/>
      <c r="I408" s="451"/>
      <c r="J408" s="451"/>
      <c r="K408" s="451"/>
      <c r="L408" s="451"/>
      <c r="M408" s="451"/>
      <c r="N408" s="452"/>
      <c r="O408" s="448" t="s">
        <v>43</v>
      </c>
      <c r="P408" s="449"/>
      <c r="Q408" s="449"/>
      <c r="R408" s="449"/>
      <c r="S408" s="449"/>
      <c r="T408" s="449"/>
      <c r="U408" s="450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hidden="1" x14ac:dyDescent="0.2">
      <c r="A409" s="451"/>
      <c r="B409" s="451"/>
      <c r="C409" s="451"/>
      <c r="D409" s="451"/>
      <c r="E409" s="451"/>
      <c r="F409" s="451"/>
      <c r="G409" s="451"/>
      <c r="H409" s="451"/>
      <c r="I409" s="451"/>
      <c r="J409" s="451"/>
      <c r="K409" s="451"/>
      <c r="L409" s="451"/>
      <c r="M409" s="451"/>
      <c r="N409" s="452"/>
      <c r="O409" s="448" t="s">
        <v>43</v>
      </c>
      <c r="P409" s="449"/>
      <c r="Q409" s="449"/>
      <c r="R409" s="449"/>
      <c r="S409" s="449"/>
      <c r="T409" s="449"/>
      <c r="U409" s="450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hidden="1" customHeight="1" x14ac:dyDescent="0.25">
      <c r="A410" s="442" t="s">
        <v>223</v>
      </c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67"/>
      <c r="AA410" s="67"/>
    </row>
    <row r="411" spans="1:67" ht="27" hidden="1" customHeight="1" x14ac:dyDescent="0.25">
      <c r="A411" s="64" t="s">
        <v>567</v>
      </c>
      <c r="B411" s="64" t="s">
        <v>568</v>
      </c>
      <c r="C411" s="37">
        <v>4301060352</v>
      </c>
      <c r="D411" s="443">
        <v>4680115881648</v>
      </c>
      <c r="E411" s="44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6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5"/>
      <c r="Q411" s="445"/>
      <c r="R411" s="445"/>
      <c r="S411" s="446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idden="1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2"/>
      <c r="O412" s="448" t="s">
        <v>43</v>
      </c>
      <c r="P412" s="449"/>
      <c r="Q412" s="449"/>
      <c r="R412" s="449"/>
      <c r="S412" s="449"/>
      <c r="T412" s="449"/>
      <c r="U412" s="450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hidden="1" x14ac:dyDescent="0.2">
      <c r="A413" s="451"/>
      <c r="B413" s="451"/>
      <c r="C413" s="451"/>
      <c r="D413" s="451"/>
      <c r="E413" s="451"/>
      <c r="F413" s="451"/>
      <c r="G413" s="451"/>
      <c r="H413" s="451"/>
      <c r="I413" s="451"/>
      <c r="J413" s="451"/>
      <c r="K413" s="451"/>
      <c r="L413" s="451"/>
      <c r="M413" s="451"/>
      <c r="N413" s="452"/>
      <c r="O413" s="448" t="s">
        <v>43</v>
      </c>
      <c r="P413" s="449"/>
      <c r="Q413" s="449"/>
      <c r="R413" s="449"/>
      <c r="S413" s="449"/>
      <c r="T413" s="449"/>
      <c r="U413" s="450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hidden="1" customHeight="1" x14ac:dyDescent="0.25">
      <c r="A414" s="442" t="s">
        <v>101</v>
      </c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67"/>
      <c r="AA414" s="67"/>
    </row>
    <row r="415" spans="1:67" ht="27" hidden="1" customHeight="1" x14ac:dyDescent="0.25">
      <c r="A415" s="64" t="s">
        <v>569</v>
      </c>
      <c r="B415" s="64" t="s">
        <v>570</v>
      </c>
      <c r="C415" s="37">
        <v>4301032045</v>
      </c>
      <c r="D415" s="443">
        <v>4680115884335</v>
      </c>
      <c r="E415" s="44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6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5"/>
      <c r="Q415" s="445"/>
      <c r="R415" s="445"/>
      <c r="S415" s="446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hidden="1" customHeight="1" x14ac:dyDescent="0.25">
      <c r="A416" s="64" t="s">
        <v>573</v>
      </c>
      <c r="B416" s="64" t="s">
        <v>574</v>
      </c>
      <c r="C416" s="37">
        <v>4301032047</v>
      </c>
      <c r="D416" s="443">
        <v>4680115884342</v>
      </c>
      <c r="E416" s="44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5"/>
      <c r="Q416" s="445"/>
      <c r="R416" s="445"/>
      <c r="S416" s="446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575</v>
      </c>
      <c r="B417" s="64" t="s">
        <v>576</v>
      </c>
      <c r="C417" s="37">
        <v>4301170011</v>
      </c>
      <c r="D417" s="443">
        <v>4680115884113</v>
      </c>
      <c r="E417" s="44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6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5"/>
      <c r="Q417" s="445"/>
      <c r="R417" s="445"/>
      <c r="S417" s="44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idden="1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2"/>
      <c r="O418" s="448" t="s">
        <v>43</v>
      </c>
      <c r="P418" s="449"/>
      <c r="Q418" s="449"/>
      <c r="R418" s="449"/>
      <c r="S418" s="449"/>
      <c r="T418" s="449"/>
      <c r="U418" s="450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hidden="1" x14ac:dyDescent="0.2">
      <c r="A419" s="451"/>
      <c r="B419" s="451"/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2"/>
      <c r="O419" s="448" t="s">
        <v>43</v>
      </c>
      <c r="P419" s="449"/>
      <c r="Q419" s="449"/>
      <c r="R419" s="449"/>
      <c r="S419" s="449"/>
      <c r="T419" s="449"/>
      <c r="U419" s="450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hidden="1" customHeight="1" x14ac:dyDescent="0.25">
      <c r="A420" s="441" t="s">
        <v>577</v>
      </c>
      <c r="B420" s="441"/>
      <c r="C420" s="441"/>
      <c r="D420" s="441"/>
      <c r="E420" s="441"/>
      <c r="F420" s="441"/>
      <c r="G420" s="441"/>
      <c r="H420" s="441"/>
      <c r="I420" s="441"/>
      <c r="J420" s="441"/>
      <c r="K420" s="441"/>
      <c r="L420" s="441"/>
      <c r="M420" s="441"/>
      <c r="N420" s="441"/>
      <c r="O420" s="441"/>
      <c r="P420" s="441"/>
      <c r="Q420" s="441"/>
      <c r="R420" s="441"/>
      <c r="S420" s="441"/>
      <c r="T420" s="441"/>
      <c r="U420" s="441"/>
      <c r="V420" s="441"/>
      <c r="W420" s="441"/>
      <c r="X420" s="441"/>
      <c r="Y420" s="441"/>
      <c r="Z420" s="66"/>
      <c r="AA420" s="66"/>
    </row>
    <row r="421" spans="1:67" ht="14.25" hidden="1" customHeight="1" x14ac:dyDescent="0.25">
      <c r="A421" s="442" t="s">
        <v>115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67"/>
      <c r="AA421" s="67"/>
    </row>
    <row r="422" spans="1:67" ht="27" hidden="1" customHeight="1" x14ac:dyDescent="0.25">
      <c r="A422" s="64" t="s">
        <v>578</v>
      </c>
      <c r="B422" s="64" t="s">
        <v>579</v>
      </c>
      <c r="C422" s="37">
        <v>4301020214</v>
      </c>
      <c r="D422" s="443">
        <v>4607091389388</v>
      </c>
      <c r="E422" s="44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6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5"/>
      <c r="Q422" s="445"/>
      <c r="R422" s="445"/>
      <c r="S422" s="446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580</v>
      </c>
      <c r="B423" s="64" t="s">
        <v>581</v>
      </c>
      <c r="C423" s="37">
        <v>4301020185</v>
      </c>
      <c r="D423" s="443">
        <v>4607091389364</v>
      </c>
      <c r="E423" s="44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137</v>
      </c>
      <c r="M423" s="39"/>
      <c r="N423" s="38">
        <v>35</v>
      </c>
      <c r="O423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5"/>
      <c r="Q423" s="445"/>
      <c r="R423" s="445"/>
      <c r="S423" s="446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idden="1" x14ac:dyDescent="0.2">
      <c r="A424" s="451"/>
      <c r="B424" s="451"/>
      <c r="C424" s="451"/>
      <c r="D424" s="451"/>
      <c r="E424" s="451"/>
      <c r="F424" s="451"/>
      <c r="G424" s="451"/>
      <c r="H424" s="451"/>
      <c r="I424" s="451"/>
      <c r="J424" s="451"/>
      <c r="K424" s="451"/>
      <c r="L424" s="451"/>
      <c r="M424" s="451"/>
      <c r="N424" s="452"/>
      <c r="O424" s="448" t="s">
        <v>43</v>
      </c>
      <c r="P424" s="449"/>
      <c r="Q424" s="449"/>
      <c r="R424" s="449"/>
      <c r="S424" s="449"/>
      <c r="T424" s="449"/>
      <c r="U424" s="450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hidden="1" x14ac:dyDescent="0.2">
      <c r="A425" s="451"/>
      <c r="B425" s="451"/>
      <c r="C425" s="451"/>
      <c r="D425" s="451"/>
      <c r="E425" s="451"/>
      <c r="F425" s="451"/>
      <c r="G425" s="451"/>
      <c r="H425" s="451"/>
      <c r="I425" s="451"/>
      <c r="J425" s="451"/>
      <c r="K425" s="451"/>
      <c r="L425" s="451"/>
      <c r="M425" s="451"/>
      <c r="N425" s="452"/>
      <c r="O425" s="448" t="s">
        <v>43</v>
      </c>
      <c r="P425" s="449"/>
      <c r="Q425" s="449"/>
      <c r="R425" s="449"/>
      <c r="S425" s="449"/>
      <c r="T425" s="449"/>
      <c r="U425" s="450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hidden="1" customHeight="1" x14ac:dyDescent="0.25">
      <c r="A426" s="442" t="s">
        <v>77</v>
      </c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67"/>
      <c r="AA426" s="67"/>
    </row>
    <row r="427" spans="1:67" ht="27" hidden="1" customHeight="1" x14ac:dyDescent="0.25">
      <c r="A427" s="64" t="s">
        <v>582</v>
      </c>
      <c r="B427" s="64" t="s">
        <v>583</v>
      </c>
      <c r="C427" s="37">
        <v>4301031212</v>
      </c>
      <c r="D427" s="443">
        <v>4607091389739</v>
      </c>
      <c r="E427" s="44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6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5"/>
      <c r="Q427" s="445"/>
      <c r="R427" s="445"/>
      <c r="S427" s="446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hidden="1" customHeight="1" x14ac:dyDescent="0.25">
      <c r="A428" s="64" t="s">
        <v>584</v>
      </c>
      <c r="B428" s="64" t="s">
        <v>585</v>
      </c>
      <c r="C428" s="37">
        <v>4301031247</v>
      </c>
      <c r="D428" s="443">
        <v>4680115883048</v>
      </c>
      <c r="E428" s="44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6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5"/>
      <c r="Q428" s="445"/>
      <c r="R428" s="445"/>
      <c r="S428" s="446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hidden="1" customHeight="1" x14ac:dyDescent="0.25">
      <c r="A429" s="64" t="s">
        <v>586</v>
      </c>
      <c r="B429" s="64" t="s">
        <v>587</v>
      </c>
      <c r="C429" s="37">
        <v>4301031176</v>
      </c>
      <c r="D429" s="443">
        <v>4607091389425</v>
      </c>
      <c r="E429" s="44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6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5"/>
      <c r="Q429" s="445"/>
      <c r="R429" s="445"/>
      <c r="S429" s="44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hidden="1" customHeight="1" x14ac:dyDescent="0.25">
      <c r="A430" s="64" t="s">
        <v>588</v>
      </c>
      <c r="B430" s="64" t="s">
        <v>589</v>
      </c>
      <c r="C430" s="37">
        <v>4301031215</v>
      </c>
      <c r="D430" s="443">
        <v>4680115882911</v>
      </c>
      <c r="E430" s="44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68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5"/>
      <c r="Q430" s="445"/>
      <c r="R430" s="445"/>
      <c r="S430" s="44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hidden="1" customHeight="1" x14ac:dyDescent="0.25">
      <c r="A431" s="64" t="s">
        <v>590</v>
      </c>
      <c r="B431" s="64" t="s">
        <v>591</v>
      </c>
      <c r="C431" s="37">
        <v>4301031167</v>
      </c>
      <c r="D431" s="443">
        <v>4680115880771</v>
      </c>
      <c r="E431" s="44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6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5"/>
      <c r="Q431" s="445"/>
      <c r="R431" s="445"/>
      <c r="S431" s="44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hidden="1" customHeight="1" x14ac:dyDescent="0.25">
      <c r="A432" s="64" t="s">
        <v>592</v>
      </c>
      <c r="B432" s="64" t="s">
        <v>593</v>
      </c>
      <c r="C432" s="37">
        <v>4301031173</v>
      </c>
      <c r="D432" s="443">
        <v>4607091389500</v>
      </c>
      <c r="E432" s="44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5"/>
      <c r="Q432" s="445"/>
      <c r="R432" s="445"/>
      <c r="S432" s="44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hidden="1" customHeight="1" x14ac:dyDescent="0.25">
      <c r="A433" s="64" t="s">
        <v>594</v>
      </c>
      <c r="B433" s="64" t="s">
        <v>595</v>
      </c>
      <c r="C433" s="37">
        <v>4301031103</v>
      </c>
      <c r="D433" s="443">
        <v>4680115881983</v>
      </c>
      <c r="E433" s="44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5"/>
      <c r="Q433" s="445"/>
      <c r="R433" s="445"/>
      <c r="S433" s="44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idden="1" x14ac:dyDescent="0.2">
      <c r="A434" s="451"/>
      <c r="B434" s="451"/>
      <c r="C434" s="451"/>
      <c r="D434" s="451"/>
      <c r="E434" s="451"/>
      <c r="F434" s="451"/>
      <c r="G434" s="451"/>
      <c r="H434" s="451"/>
      <c r="I434" s="451"/>
      <c r="J434" s="451"/>
      <c r="K434" s="451"/>
      <c r="L434" s="451"/>
      <c r="M434" s="451"/>
      <c r="N434" s="452"/>
      <c r="O434" s="448" t="s">
        <v>43</v>
      </c>
      <c r="P434" s="449"/>
      <c r="Q434" s="449"/>
      <c r="R434" s="449"/>
      <c r="S434" s="449"/>
      <c r="T434" s="449"/>
      <c r="U434" s="450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hidden="1" x14ac:dyDescent="0.2">
      <c r="A435" s="451"/>
      <c r="B435" s="451"/>
      <c r="C435" s="451"/>
      <c r="D435" s="451"/>
      <c r="E435" s="451"/>
      <c r="F435" s="451"/>
      <c r="G435" s="451"/>
      <c r="H435" s="451"/>
      <c r="I435" s="451"/>
      <c r="J435" s="451"/>
      <c r="K435" s="451"/>
      <c r="L435" s="451"/>
      <c r="M435" s="451"/>
      <c r="N435" s="452"/>
      <c r="O435" s="448" t="s">
        <v>43</v>
      </c>
      <c r="P435" s="449"/>
      <c r="Q435" s="449"/>
      <c r="R435" s="449"/>
      <c r="S435" s="449"/>
      <c r="T435" s="449"/>
      <c r="U435" s="450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hidden="1" customHeight="1" x14ac:dyDescent="0.25">
      <c r="A436" s="442" t="s">
        <v>101</v>
      </c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67"/>
      <c r="AA436" s="67"/>
    </row>
    <row r="437" spans="1:67" ht="27" hidden="1" customHeight="1" x14ac:dyDescent="0.25">
      <c r="A437" s="64" t="s">
        <v>596</v>
      </c>
      <c r="B437" s="64" t="s">
        <v>597</v>
      </c>
      <c r="C437" s="37">
        <v>4301032046</v>
      </c>
      <c r="D437" s="443">
        <v>4680115884359</v>
      </c>
      <c r="E437" s="44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6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5"/>
      <c r="Q437" s="445"/>
      <c r="R437" s="445"/>
      <c r="S437" s="446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hidden="1" customHeight="1" x14ac:dyDescent="0.25">
      <c r="A438" s="64" t="s">
        <v>598</v>
      </c>
      <c r="B438" s="64" t="s">
        <v>599</v>
      </c>
      <c r="C438" s="37">
        <v>4301040358</v>
      </c>
      <c r="D438" s="443">
        <v>4680115884571</v>
      </c>
      <c r="E438" s="44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5"/>
      <c r="Q438" s="445"/>
      <c r="R438" s="445"/>
      <c r="S438" s="446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idden="1" x14ac:dyDescent="0.2">
      <c r="A439" s="451"/>
      <c r="B439" s="451"/>
      <c r="C439" s="451"/>
      <c r="D439" s="451"/>
      <c r="E439" s="451"/>
      <c r="F439" s="451"/>
      <c r="G439" s="451"/>
      <c r="H439" s="451"/>
      <c r="I439" s="451"/>
      <c r="J439" s="451"/>
      <c r="K439" s="451"/>
      <c r="L439" s="451"/>
      <c r="M439" s="451"/>
      <c r="N439" s="452"/>
      <c r="O439" s="448" t="s">
        <v>43</v>
      </c>
      <c r="P439" s="449"/>
      <c r="Q439" s="449"/>
      <c r="R439" s="449"/>
      <c r="S439" s="449"/>
      <c r="T439" s="449"/>
      <c r="U439" s="450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hidden="1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2"/>
      <c r="O440" s="448" t="s">
        <v>43</v>
      </c>
      <c r="P440" s="449"/>
      <c r="Q440" s="449"/>
      <c r="R440" s="449"/>
      <c r="S440" s="449"/>
      <c r="T440" s="449"/>
      <c r="U440" s="450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hidden="1" customHeight="1" x14ac:dyDescent="0.25">
      <c r="A441" s="442" t="s">
        <v>110</v>
      </c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67"/>
      <c r="AA441" s="67"/>
    </row>
    <row r="442" spans="1:67" ht="27" hidden="1" customHeight="1" x14ac:dyDescent="0.25">
      <c r="A442" s="64" t="s">
        <v>600</v>
      </c>
      <c r="B442" s="64" t="s">
        <v>601</v>
      </c>
      <c r="C442" s="37">
        <v>4301170010</v>
      </c>
      <c r="D442" s="443">
        <v>4680115884090</v>
      </c>
      <c r="E442" s="44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5"/>
      <c r="Q442" s="445"/>
      <c r="R442" s="445"/>
      <c r="S442" s="446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451"/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2"/>
      <c r="O443" s="448" t="s">
        <v>43</v>
      </c>
      <c r="P443" s="449"/>
      <c r="Q443" s="449"/>
      <c r="R443" s="449"/>
      <c r="S443" s="449"/>
      <c r="T443" s="449"/>
      <c r="U443" s="450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hidden="1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2"/>
      <c r="O444" s="448" t="s">
        <v>43</v>
      </c>
      <c r="P444" s="449"/>
      <c r="Q444" s="449"/>
      <c r="R444" s="449"/>
      <c r="S444" s="449"/>
      <c r="T444" s="449"/>
      <c r="U444" s="450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hidden="1" customHeight="1" x14ac:dyDescent="0.25">
      <c r="A445" s="442" t="s">
        <v>602</v>
      </c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67"/>
      <c r="AA445" s="67"/>
    </row>
    <row r="446" spans="1:67" ht="27" hidden="1" customHeight="1" x14ac:dyDescent="0.25">
      <c r="A446" s="64" t="s">
        <v>603</v>
      </c>
      <c r="B446" s="64" t="s">
        <v>604</v>
      </c>
      <c r="C446" s="37">
        <v>4301040357</v>
      </c>
      <c r="D446" s="443">
        <v>4680115884564</v>
      </c>
      <c r="E446" s="44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6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5"/>
      <c r="Q446" s="445"/>
      <c r="R446" s="445"/>
      <c r="S446" s="446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451"/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2"/>
      <c r="O447" s="448" t="s">
        <v>43</v>
      </c>
      <c r="P447" s="449"/>
      <c r="Q447" s="449"/>
      <c r="R447" s="449"/>
      <c r="S447" s="449"/>
      <c r="T447" s="449"/>
      <c r="U447" s="45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451"/>
      <c r="B448" s="451"/>
      <c r="C448" s="451"/>
      <c r="D448" s="451"/>
      <c r="E448" s="451"/>
      <c r="F448" s="451"/>
      <c r="G448" s="451"/>
      <c r="H448" s="451"/>
      <c r="I448" s="451"/>
      <c r="J448" s="451"/>
      <c r="K448" s="451"/>
      <c r="L448" s="451"/>
      <c r="M448" s="451"/>
      <c r="N448" s="452"/>
      <c r="O448" s="448" t="s">
        <v>43</v>
      </c>
      <c r="P448" s="449"/>
      <c r="Q448" s="449"/>
      <c r="R448" s="449"/>
      <c r="S448" s="449"/>
      <c r="T448" s="449"/>
      <c r="U448" s="45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hidden="1" customHeight="1" x14ac:dyDescent="0.25">
      <c r="A449" s="441" t="s">
        <v>605</v>
      </c>
      <c r="B449" s="441"/>
      <c r="C449" s="441"/>
      <c r="D449" s="441"/>
      <c r="E449" s="441"/>
      <c r="F449" s="441"/>
      <c r="G449" s="441"/>
      <c r="H449" s="441"/>
      <c r="I449" s="441"/>
      <c r="J449" s="441"/>
      <c r="K449" s="441"/>
      <c r="L449" s="441"/>
      <c r="M449" s="441"/>
      <c r="N449" s="441"/>
      <c r="O449" s="441"/>
      <c r="P449" s="441"/>
      <c r="Q449" s="441"/>
      <c r="R449" s="441"/>
      <c r="S449" s="441"/>
      <c r="T449" s="441"/>
      <c r="U449" s="441"/>
      <c r="V449" s="441"/>
      <c r="W449" s="441"/>
      <c r="X449" s="441"/>
      <c r="Y449" s="441"/>
      <c r="Z449" s="66"/>
      <c r="AA449" s="66"/>
    </row>
    <row r="450" spans="1:67" ht="14.25" hidden="1" customHeight="1" x14ac:dyDescent="0.25">
      <c r="A450" s="442" t="s">
        <v>77</v>
      </c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67"/>
      <c r="AA450" s="67"/>
    </row>
    <row r="451" spans="1:67" ht="27" hidden="1" customHeight="1" x14ac:dyDescent="0.25">
      <c r="A451" s="64" t="s">
        <v>606</v>
      </c>
      <c r="B451" s="64" t="s">
        <v>607</v>
      </c>
      <c r="C451" s="37">
        <v>4301031294</v>
      </c>
      <c r="D451" s="443">
        <v>4680115885189</v>
      </c>
      <c r="E451" s="443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697" t="s">
        <v>608</v>
      </c>
      <c r="P451" s="445"/>
      <c r="Q451" s="445"/>
      <c r="R451" s="445"/>
      <c r="S451" s="446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hidden="1" customHeight="1" x14ac:dyDescent="0.25">
      <c r="A452" s="64" t="s">
        <v>609</v>
      </c>
      <c r="B452" s="64" t="s">
        <v>610</v>
      </c>
      <c r="C452" s="37">
        <v>4301031293</v>
      </c>
      <c r="D452" s="443">
        <v>4680115885172</v>
      </c>
      <c r="E452" s="443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698" t="s">
        <v>611</v>
      </c>
      <c r="P452" s="445"/>
      <c r="Q452" s="445"/>
      <c r="R452" s="445"/>
      <c r="S452" s="446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hidden="1" customHeight="1" x14ac:dyDescent="0.25">
      <c r="A453" s="64" t="s">
        <v>612</v>
      </c>
      <c r="B453" s="64" t="s">
        <v>613</v>
      </c>
      <c r="C453" s="37">
        <v>4301031291</v>
      </c>
      <c r="D453" s="443">
        <v>4680115885110</v>
      </c>
      <c r="E453" s="443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699" t="s">
        <v>614</v>
      </c>
      <c r="P453" s="445"/>
      <c r="Q453" s="445"/>
      <c r="R453" s="445"/>
      <c r="S453" s="44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idden="1" x14ac:dyDescent="0.2">
      <c r="A454" s="451"/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2"/>
      <c r="O454" s="448" t="s">
        <v>43</v>
      </c>
      <c r="P454" s="449"/>
      <c r="Q454" s="449"/>
      <c r="R454" s="449"/>
      <c r="S454" s="449"/>
      <c r="T454" s="449"/>
      <c r="U454" s="450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hidden="1" x14ac:dyDescent="0.2">
      <c r="A455" s="451"/>
      <c r="B455" s="451"/>
      <c r="C455" s="451"/>
      <c r="D455" s="451"/>
      <c r="E455" s="451"/>
      <c r="F455" s="451"/>
      <c r="G455" s="451"/>
      <c r="H455" s="451"/>
      <c r="I455" s="451"/>
      <c r="J455" s="451"/>
      <c r="K455" s="451"/>
      <c r="L455" s="451"/>
      <c r="M455" s="451"/>
      <c r="N455" s="452"/>
      <c r="O455" s="448" t="s">
        <v>43</v>
      </c>
      <c r="P455" s="449"/>
      <c r="Q455" s="449"/>
      <c r="R455" s="449"/>
      <c r="S455" s="449"/>
      <c r="T455" s="449"/>
      <c r="U455" s="450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hidden="1" customHeight="1" x14ac:dyDescent="0.2">
      <c r="A456" s="440" t="s">
        <v>615</v>
      </c>
      <c r="B456" s="440"/>
      <c r="C456" s="440"/>
      <c r="D456" s="44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P456" s="440"/>
      <c r="Q456" s="440"/>
      <c r="R456" s="440"/>
      <c r="S456" s="440"/>
      <c r="T456" s="440"/>
      <c r="U456" s="440"/>
      <c r="V456" s="440"/>
      <c r="W456" s="440"/>
      <c r="X456" s="440"/>
      <c r="Y456" s="440"/>
      <c r="Z456" s="55"/>
      <c r="AA456" s="55"/>
    </row>
    <row r="457" spans="1:67" ht="16.5" hidden="1" customHeight="1" x14ac:dyDescent="0.25">
      <c r="A457" s="441" t="s">
        <v>615</v>
      </c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  <c r="R457" s="441"/>
      <c r="S457" s="441"/>
      <c r="T457" s="441"/>
      <c r="U457" s="441"/>
      <c r="V457" s="441"/>
      <c r="W457" s="441"/>
      <c r="X457" s="441"/>
      <c r="Y457" s="441"/>
      <c r="Z457" s="66"/>
      <c r="AA457" s="66"/>
    </row>
    <row r="458" spans="1:67" ht="14.25" hidden="1" customHeight="1" x14ac:dyDescent="0.25">
      <c r="A458" s="442" t="s">
        <v>123</v>
      </c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67"/>
      <c r="AA458" s="67"/>
    </row>
    <row r="459" spans="1:67" ht="27" hidden="1" customHeight="1" x14ac:dyDescent="0.25">
      <c r="A459" s="64" t="s">
        <v>616</v>
      </c>
      <c r="B459" s="64" t="s">
        <v>617</v>
      </c>
      <c r="C459" s="37">
        <v>4301011795</v>
      </c>
      <c r="D459" s="443">
        <v>4607091389067</v>
      </c>
      <c r="E459" s="44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5"/>
      <c r="Q459" s="445"/>
      <c r="R459" s="445"/>
      <c r="S459" s="446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hidden="1" customHeight="1" x14ac:dyDescent="0.25">
      <c r="A460" s="64" t="s">
        <v>618</v>
      </c>
      <c r="B460" s="64" t="s">
        <v>619</v>
      </c>
      <c r="C460" s="37">
        <v>4301011369</v>
      </c>
      <c r="D460" s="443">
        <v>4680115885226</v>
      </c>
      <c r="E460" s="443"/>
      <c r="F460" s="63">
        <v>0.85</v>
      </c>
      <c r="G460" s="38">
        <v>6</v>
      </c>
      <c r="H460" s="63">
        <v>5.0999999999999996</v>
      </c>
      <c r="I460" s="63">
        <v>5.46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701" t="s">
        <v>620</v>
      </c>
      <c r="P460" s="445"/>
      <c r="Q460" s="445"/>
      <c r="R460" s="445"/>
      <c r="S460" s="446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hidden="1" customHeight="1" x14ac:dyDescent="0.25">
      <c r="A461" s="64" t="s">
        <v>621</v>
      </c>
      <c r="B461" s="64" t="s">
        <v>622</v>
      </c>
      <c r="C461" s="37">
        <v>4301011779</v>
      </c>
      <c r="D461" s="443">
        <v>4607091383522</v>
      </c>
      <c r="E461" s="44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70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5"/>
      <c r="Q461" s="445"/>
      <c r="R461" s="445"/>
      <c r="S461" s="446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hidden="1" customHeight="1" x14ac:dyDescent="0.25">
      <c r="A462" s="64" t="s">
        <v>623</v>
      </c>
      <c r="B462" s="64" t="s">
        <v>624</v>
      </c>
      <c r="C462" s="37">
        <v>4301011785</v>
      </c>
      <c r="D462" s="443">
        <v>4607091384437</v>
      </c>
      <c r="E462" s="44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70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5"/>
      <c r="Q462" s="445"/>
      <c r="R462" s="445"/>
      <c r="S462" s="446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hidden="1" customHeight="1" x14ac:dyDescent="0.25">
      <c r="A463" s="64" t="s">
        <v>625</v>
      </c>
      <c r="B463" s="64" t="s">
        <v>626</v>
      </c>
      <c r="C463" s="37">
        <v>4301011774</v>
      </c>
      <c r="D463" s="443">
        <v>4680115884502</v>
      </c>
      <c r="E463" s="443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5"/>
      <c r="Q463" s="445"/>
      <c r="R463" s="445"/>
      <c r="S463" s="446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hidden="1" customHeight="1" x14ac:dyDescent="0.25">
      <c r="A464" s="64" t="s">
        <v>627</v>
      </c>
      <c r="B464" s="64" t="s">
        <v>628</v>
      </c>
      <c r="C464" s="37">
        <v>4301011771</v>
      </c>
      <c r="D464" s="443">
        <v>4607091389104</v>
      </c>
      <c r="E464" s="44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7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5"/>
      <c r="Q464" s="445"/>
      <c r="R464" s="445"/>
      <c r="S464" s="446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hidden="1" customHeight="1" x14ac:dyDescent="0.25">
      <c r="A465" s="64" t="s">
        <v>629</v>
      </c>
      <c r="B465" s="64" t="s">
        <v>630</v>
      </c>
      <c r="C465" s="37">
        <v>4301011799</v>
      </c>
      <c r="D465" s="443">
        <v>4680115884519</v>
      </c>
      <c r="E465" s="44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137</v>
      </c>
      <c r="M465" s="39"/>
      <c r="N465" s="38">
        <v>60</v>
      </c>
      <c r="O465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5"/>
      <c r="Q465" s="445"/>
      <c r="R465" s="445"/>
      <c r="S465" s="446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hidden="1" customHeight="1" x14ac:dyDescent="0.25">
      <c r="A466" s="64" t="s">
        <v>631</v>
      </c>
      <c r="B466" s="64" t="s">
        <v>632</v>
      </c>
      <c r="C466" s="37">
        <v>4301011778</v>
      </c>
      <c r="D466" s="443">
        <v>4680115880603</v>
      </c>
      <c r="E466" s="44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7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5"/>
      <c r="Q466" s="445"/>
      <c r="R466" s="445"/>
      <c r="S466" s="446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hidden="1" customHeight="1" x14ac:dyDescent="0.25">
      <c r="A467" s="64" t="s">
        <v>633</v>
      </c>
      <c r="B467" s="64" t="s">
        <v>634</v>
      </c>
      <c r="C467" s="37">
        <v>4301011775</v>
      </c>
      <c r="D467" s="443">
        <v>4607091389999</v>
      </c>
      <c r="E467" s="44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7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5"/>
      <c r="Q467" s="445"/>
      <c r="R467" s="445"/>
      <c r="S467" s="446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hidden="1" customHeight="1" x14ac:dyDescent="0.25">
      <c r="A468" s="64" t="s">
        <v>635</v>
      </c>
      <c r="B468" s="64" t="s">
        <v>636</v>
      </c>
      <c r="C468" s="37">
        <v>4301011770</v>
      </c>
      <c r="D468" s="443">
        <v>4680115882782</v>
      </c>
      <c r="E468" s="44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70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5"/>
      <c r="Q468" s="445"/>
      <c r="R468" s="445"/>
      <c r="S468" s="446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hidden="1" customHeight="1" x14ac:dyDescent="0.25">
      <c r="A469" s="64" t="s">
        <v>637</v>
      </c>
      <c r="B469" s="64" t="s">
        <v>638</v>
      </c>
      <c r="C469" s="37">
        <v>4301011190</v>
      </c>
      <c r="D469" s="443">
        <v>4607091389098</v>
      </c>
      <c r="E469" s="443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137</v>
      </c>
      <c r="M469" s="39"/>
      <c r="N469" s="38">
        <v>50</v>
      </c>
      <c r="O469" s="7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5"/>
      <c r="Q469" s="445"/>
      <c r="R469" s="445"/>
      <c r="S469" s="446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hidden="1" customHeight="1" x14ac:dyDescent="0.25">
      <c r="A470" s="64" t="s">
        <v>639</v>
      </c>
      <c r="B470" s="64" t="s">
        <v>640</v>
      </c>
      <c r="C470" s="37">
        <v>4301011784</v>
      </c>
      <c r="D470" s="443">
        <v>4607091389982</v>
      </c>
      <c r="E470" s="443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5"/>
      <c r="Q470" s="445"/>
      <c r="R470" s="445"/>
      <c r="S470" s="44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hidden="1" x14ac:dyDescent="0.2">
      <c r="A471" s="451"/>
      <c r="B471" s="451"/>
      <c r="C471" s="451"/>
      <c r="D471" s="451"/>
      <c r="E471" s="451"/>
      <c r="F471" s="451"/>
      <c r="G471" s="451"/>
      <c r="H471" s="451"/>
      <c r="I471" s="451"/>
      <c r="J471" s="451"/>
      <c r="K471" s="451"/>
      <c r="L471" s="451"/>
      <c r="M471" s="451"/>
      <c r="N471" s="452"/>
      <c r="O471" s="448" t="s">
        <v>43</v>
      </c>
      <c r="P471" s="449"/>
      <c r="Q471" s="449"/>
      <c r="R471" s="449"/>
      <c r="S471" s="449"/>
      <c r="T471" s="449"/>
      <c r="U471" s="450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hidden="1" x14ac:dyDescent="0.2">
      <c r="A472" s="451"/>
      <c r="B472" s="451"/>
      <c r="C472" s="451"/>
      <c r="D472" s="451"/>
      <c r="E472" s="451"/>
      <c r="F472" s="451"/>
      <c r="G472" s="451"/>
      <c r="H472" s="451"/>
      <c r="I472" s="451"/>
      <c r="J472" s="451"/>
      <c r="K472" s="451"/>
      <c r="L472" s="451"/>
      <c r="M472" s="451"/>
      <c r="N472" s="452"/>
      <c r="O472" s="448" t="s">
        <v>43</v>
      </c>
      <c r="P472" s="449"/>
      <c r="Q472" s="449"/>
      <c r="R472" s="449"/>
      <c r="S472" s="449"/>
      <c r="T472" s="449"/>
      <c r="U472" s="450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hidden="1" customHeight="1" x14ac:dyDescent="0.25">
      <c r="A473" s="442" t="s">
        <v>115</v>
      </c>
      <c r="B473" s="442"/>
      <c r="C473" s="442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67"/>
      <c r="AA473" s="67"/>
    </row>
    <row r="474" spans="1:67" ht="16.5" hidden="1" customHeight="1" x14ac:dyDescent="0.25">
      <c r="A474" s="64" t="s">
        <v>641</v>
      </c>
      <c r="B474" s="64" t="s">
        <v>642</v>
      </c>
      <c r="C474" s="37">
        <v>4301020222</v>
      </c>
      <c r="D474" s="443">
        <v>4607091388930</v>
      </c>
      <c r="E474" s="44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5"/>
      <c r="Q474" s="445"/>
      <c r="R474" s="445"/>
      <c r="S474" s="446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hidden="1" customHeight="1" x14ac:dyDescent="0.25">
      <c r="A475" s="64" t="s">
        <v>643</v>
      </c>
      <c r="B475" s="64" t="s">
        <v>644</v>
      </c>
      <c r="C475" s="37">
        <v>4301020206</v>
      </c>
      <c r="D475" s="443">
        <v>4680115880054</v>
      </c>
      <c r="E475" s="443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5"/>
      <c r="Q475" s="445"/>
      <c r="R475" s="445"/>
      <c r="S475" s="446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2"/>
      <c r="O476" s="448" t="s">
        <v>43</v>
      </c>
      <c r="P476" s="449"/>
      <c r="Q476" s="449"/>
      <c r="R476" s="449"/>
      <c r="S476" s="449"/>
      <c r="T476" s="449"/>
      <c r="U476" s="450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hidden="1" x14ac:dyDescent="0.2">
      <c r="A477" s="451"/>
      <c r="B477" s="451"/>
      <c r="C477" s="451"/>
      <c r="D477" s="451"/>
      <c r="E477" s="451"/>
      <c r="F477" s="451"/>
      <c r="G477" s="451"/>
      <c r="H477" s="451"/>
      <c r="I477" s="451"/>
      <c r="J477" s="451"/>
      <c r="K477" s="451"/>
      <c r="L477" s="451"/>
      <c r="M477" s="451"/>
      <c r="N477" s="452"/>
      <c r="O477" s="448" t="s">
        <v>43</v>
      </c>
      <c r="P477" s="449"/>
      <c r="Q477" s="449"/>
      <c r="R477" s="449"/>
      <c r="S477" s="449"/>
      <c r="T477" s="449"/>
      <c r="U477" s="450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hidden="1" customHeight="1" x14ac:dyDescent="0.25">
      <c r="A478" s="442" t="s">
        <v>77</v>
      </c>
      <c r="B478" s="442"/>
      <c r="C478" s="442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67"/>
      <c r="AA478" s="67"/>
    </row>
    <row r="479" spans="1:67" ht="27" hidden="1" customHeight="1" x14ac:dyDescent="0.25">
      <c r="A479" s="64" t="s">
        <v>645</v>
      </c>
      <c r="B479" s="64" t="s">
        <v>646</v>
      </c>
      <c r="C479" s="37">
        <v>4301031252</v>
      </c>
      <c r="D479" s="443">
        <v>4680115883116</v>
      </c>
      <c r="E479" s="44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5"/>
      <c r="Q479" s="445"/>
      <c r="R479" s="445"/>
      <c r="S479" s="44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hidden="1" customHeight="1" x14ac:dyDescent="0.25">
      <c r="A480" s="64" t="s">
        <v>647</v>
      </c>
      <c r="B480" s="64" t="s">
        <v>648</v>
      </c>
      <c r="C480" s="37">
        <v>4301031248</v>
      </c>
      <c r="D480" s="443">
        <v>4680115883093</v>
      </c>
      <c r="E480" s="443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5"/>
      <c r="Q480" s="445"/>
      <c r="R480" s="445"/>
      <c r="S480" s="44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649</v>
      </c>
      <c r="B481" s="64" t="s">
        <v>650</v>
      </c>
      <c r="C481" s="37">
        <v>4301031250</v>
      </c>
      <c r="D481" s="443">
        <v>4680115883109</v>
      </c>
      <c r="E481" s="443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5"/>
      <c r="Q481" s="445"/>
      <c r="R481" s="445"/>
      <c r="S481" s="44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hidden="1" customHeight="1" x14ac:dyDescent="0.25">
      <c r="A482" s="64" t="s">
        <v>651</v>
      </c>
      <c r="B482" s="64" t="s">
        <v>652</v>
      </c>
      <c r="C482" s="37">
        <v>4301031249</v>
      </c>
      <c r="D482" s="443">
        <v>4680115882072</v>
      </c>
      <c r="E482" s="443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5"/>
      <c r="Q482" s="445"/>
      <c r="R482" s="445"/>
      <c r="S482" s="446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hidden="1" customHeight="1" x14ac:dyDescent="0.25">
      <c r="A483" s="64" t="s">
        <v>653</v>
      </c>
      <c r="B483" s="64" t="s">
        <v>654</v>
      </c>
      <c r="C483" s="37">
        <v>4301031251</v>
      </c>
      <c r="D483" s="443">
        <v>4680115882102</v>
      </c>
      <c r="E483" s="443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5"/>
      <c r="Q483" s="445"/>
      <c r="R483" s="445"/>
      <c r="S483" s="446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hidden="1" customHeight="1" x14ac:dyDescent="0.25">
      <c r="A484" s="64" t="s">
        <v>655</v>
      </c>
      <c r="B484" s="64" t="s">
        <v>656</v>
      </c>
      <c r="C484" s="37">
        <v>4301031253</v>
      </c>
      <c r="D484" s="443">
        <v>4680115882096</v>
      </c>
      <c r="E484" s="443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5"/>
      <c r="Q484" s="445"/>
      <c r="R484" s="445"/>
      <c r="S484" s="446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hidden="1" x14ac:dyDescent="0.2">
      <c r="A485" s="451"/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2"/>
      <c r="O485" s="448" t="s">
        <v>43</v>
      </c>
      <c r="P485" s="449"/>
      <c r="Q485" s="449"/>
      <c r="R485" s="449"/>
      <c r="S485" s="449"/>
      <c r="T485" s="449"/>
      <c r="U485" s="450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hidden="1" x14ac:dyDescent="0.2">
      <c r="A486" s="451"/>
      <c r="B486" s="451"/>
      <c r="C486" s="451"/>
      <c r="D486" s="451"/>
      <c r="E486" s="451"/>
      <c r="F486" s="451"/>
      <c r="G486" s="451"/>
      <c r="H486" s="451"/>
      <c r="I486" s="451"/>
      <c r="J486" s="451"/>
      <c r="K486" s="451"/>
      <c r="L486" s="451"/>
      <c r="M486" s="451"/>
      <c r="N486" s="452"/>
      <c r="O486" s="448" t="s">
        <v>43</v>
      </c>
      <c r="P486" s="449"/>
      <c r="Q486" s="449"/>
      <c r="R486" s="449"/>
      <c r="S486" s="449"/>
      <c r="T486" s="449"/>
      <c r="U486" s="450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hidden="1" customHeight="1" x14ac:dyDescent="0.25">
      <c r="A487" s="442" t="s">
        <v>87</v>
      </c>
      <c r="B487" s="442"/>
      <c r="C487" s="442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67"/>
      <c r="AA487" s="67"/>
    </row>
    <row r="488" spans="1:67" ht="16.5" hidden="1" customHeight="1" x14ac:dyDescent="0.25">
      <c r="A488" s="64" t="s">
        <v>657</v>
      </c>
      <c r="B488" s="64" t="s">
        <v>658</v>
      </c>
      <c r="C488" s="37">
        <v>4301051230</v>
      </c>
      <c r="D488" s="443">
        <v>4607091383409</v>
      </c>
      <c r="E488" s="443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5"/>
      <c r="Q488" s="445"/>
      <c r="R488" s="445"/>
      <c r="S488" s="446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hidden="1" customHeight="1" x14ac:dyDescent="0.25">
      <c r="A489" s="64" t="s">
        <v>659</v>
      </c>
      <c r="B489" s="64" t="s">
        <v>660</v>
      </c>
      <c r="C489" s="37">
        <v>4301051231</v>
      </c>
      <c r="D489" s="443">
        <v>4607091383416</v>
      </c>
      <c r="E489" s="443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5"/>
      <c r="Q489" s="445"/>
      <c r="R489" s="445"/>
      <c r="S489" s="446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hidden="1" customHeight="1" x14ac:dyDescent="0.25">
      <c r="A490" s="64" t="s">
        <v>661</v>
      </c>
      <c r="B490" s="64" t="s">
        <v>662</v>
      </c>
      <c r="C490" s="37">
        <v>4301051058</v>
      </c>
      <c r="D490" s="443">
        <v>4680115883536</v>
      </c>
      <c r="E490" s="443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5"/>
      <c r="Q490" s="445"/>
      <c r="R490" s="445"/>
      <c r="S490" s="446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idden="1" x14ac:dyDescent="0.2">
      <c r="A491" s="451"/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2"/>
      <c r="O491" s="448" t="s">
        <v>43</v>
      </c>
      <c r="P491" s="449"/>
      <c r="Q491" s="449"/>
      <c r="R491" s="449"/>
      <c r="S491" s="449"/>
      <c r="T491" s="449"/>
      <c r="U491" s="450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hidden="1" x14ac:dyDescent="0.2">
      <c r="A492" s="451"/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2"/>
      <c r="O492" s="448" t="s">
        <v>43</v>
      </c>
      <c r="P492" s="449"/>
      <c r="Q492" s="449"/>
      <c r="R492" s="449"/>
      <c r="S492" s="449"/>
      <c r="T492" s="449"/>
      <c r="U492" s="450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hidden="1" customHeight="1" x14ac:dyDescent="0.25">
      <c r="A493" s="442" t="s">
        <v>223</v>
      </c>
      <c r="B493" s="442"/>
      <c r="C493" s="442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67"/>
      <c r="AA493" s="67"/>
    </row>
    <row r="494" spans="1:67" ht="16.5" hidden="1" customHeight="1" x14ac:dyDescent="0.25">
      <c r="A494" s="64" t="s">
        <v>663</v>
      </c>
      <c r="B494" s="64" t="s">
        <v>664</v>
      </c>
      <c r="C494" s="37">
        <v>4301060363</v>
      </c>
      <c r="D494" s="443">
        <v>4680115885035</v>
      </c>
      <c r="E494" s="443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5"/>
      <c r="Q494" s="445"/>
      <c r="R494" s="445"/>
      <c r="S494" s="446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hidden="1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2"/>
      <c r="O495" s="448" t="s">
        <v>43</v>
      </c>
      <c r="P495" s="449"/>
      <c r="Q495" s="449"/>
      <c r="R495" s="449"/>
      <c r="S495" s="449"/>
      <c r="T495" s="449"/>
      <c r="U495" s="450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hidden="1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2"/>
      <c r="O496" s="448" t="s">
        <v>43</v>
      </c>
      <c r="P496" s="449"/>
      <c r="Q496" s="449"/>
      <c r="R496" s="449"/>
      <c r="S496" s="449"/>
      <c r="T496" s="449"/>
      <c r="U496" s="450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hidden="1" customHeight="1" x14ac:dyDescent="0.2">
      <c r="A497" s="440" t="s">
        <v>665</v>
      </c>
      <c r="B497" s="440"/>
      <c r="C497" s="440"/>
      <c r="D497" s="44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P497" s="440"/>
      <c r="Q497" s="440"/>
      <c r="R497" s="440"/>
      <c r="S497" s="440"/>
      <c r="T497" s="440"/>
      <c r="U497" s="440"/>
      <c r="V497" s="440"/>
      <c r="W497" s="440"/>
      <c r="X497" s="440"/>
      <c r="Y497" s="440"/>
      <c r="Z497" s="55"/>
      <c r="AA497" s="55"/>
    </row>
    <row r="498" spans="1:67" ht="16.5" hidden="1" customHeight="1" x14ac:dyDescent="0.25">
      <c r="A498" s="441" t="s">
        <v>666</v>
      </c>
      <c r="B498" s="441"/>
      <c r="C498" s="441"/>
      <c r="D498" s="441"/>
      <c r="E498" s="441"/>
      <c r="F498" s="441"/>
      <c r="G498" s="441"/>
      <c r="H498" s="441"/>
      <c r="I498" s="441"/>
      <c r="J498" s="441"/>
      <c r="K498" s="441"/>
      <c r="L498" s="441"/>
      <c r="M498" s="441"/>
      <c r="N498" s="441"/>
      <c r="O498" s="441"/>
      <c r="P498" s="441"/>
      <c r="Q498" s="441"/>
      <c r="R498" s="441"/>
      <c r="S498" s="441"/>
      <c r="T498" s="441"/>
      <c r="U498" s="441"/>
      <c r="V498" s="441"/>
      <c r="W498" s="441"/>
      <c r="X498" s="441"/>
      <c r="Y498" s="441"/>
      <c r="Z498" s="66"/>
      <c r="AA498" s="66"/>
    </row>
    <row r="499" spans="1:67" ht="14.25" hidden="1" customHeight="1" x14ac:dyDescent="0.25">
      <c r="A499" s="442" t="s">
        <v>123</v>
      </c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67"/>
      <c r="AA499" s="67"/>
    </row>
    <row r="500" spans="1:67" ht="27" hidden="1" customHeight="1" x14ac:dyDescent="0.25">
      <c r="A500" s="64" t="s">
        <v>667</v>
      </c>
      <c r="B500" s="64" t="s">
        <v>668</v>
      </c>
      <c r="C500" s="37">
        <v>4301011763</v>
      </c>
      <c r="D500" s="443">
        <v>4640242181011</v>
      </c>
      <c r="E500" s="44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137</v>
      </c>
      <c r="M500" s="39"/>
      <c r="N500" s="38">
        <v>55</v>
      </c>
      <c r="O500" s="724" t="s">
        <v>669</v>
      </c>
      <c r="P500" s="445"/>
      <c r="Q500" s="445"/>
      <c r="R500" s="445"/>
      <c r="S500" s="446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hidden="1" customHeight="1" x14ac:dyDescent="0.25">
      <c r="A501" s="64" t="s">
        <v>670</v>
      </c>
      <c r="B501" s="64" t="s">
        <v>671</v>
      </c>
      <c r="C501" s="37">
        <v>4301011951</v>
      </c>
      <c r="D501" s="443">
        <v>4640242180045</v>
      </c>
      <c r="E501" s="44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725" t="s">
        <v>672</v>
      </c>
      <c r="P501" s="445"/>
      <c r="Q501" s="445"/>
      <c r="R501" s="445"/>
      <c r="S501" s="446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hidden="1" customHeight="1" x14ac:dyDescent="0.25">
      <c r="A502" s="64" t="s">
        <v>673</v>
      </c>
      <c r="B502" s="64" t="s">
        <v>674</v>
      </c>
      <c r="C502" s="37">
        <v>4301011585</v>
      </c>
      <c r="D502" s="443">
        <v>4640242180441</v>
      </c>
      <c r="E502" s="443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726" t="s">
        <v>675</v>
      </c>
      <c r="P502" s="445"/>
      <c r="Q502" s="445"/>
      <c r="R502" s="445"/>
      <c r="S502" s="446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hidden="1" customHeight="1" x14ac:dyDescent="0.25">
      <c r="A503" s="64" t="s">
        <v>676</v>
      </c>
      <c r="B503" s="64" t="s">
        <v>677</v>
      </c>
      <c r="C503" s="37">
        <v>4301011950</v>
      </c>
      <c r="D503" s="443">
        <v>4640242180601</v>
      </c>
      <c r="E503" s="443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727" t="s">
        <v>678</v>
      </c>
      <c r="P503" s="445"/>
      <c r="Q503" s="445"/>
      <c r="R503" s="445"/>
      <c r="S503" s="446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hidden="1" customHeight="1" x14ac:dyDescent="0.25">
      <c r="A504" s="64" t="s">
        <v>679</v>
      </c>
      <c r="B504" s="64" t="s">
        <v>680</v>
      </c>
      <c r="C504" s="37">
        <v>4301011584</v>
      </c>
      <c r="D504" s="443">
        <v>4640242180564</v>
      </c>
      <c r="E504" s="443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728" t="s">
        <v>681</v>
      </c>
      <c r="P504" s="445"/>
      <c r="Q504" s="445"/>
      <c r="R504" s="445"/>
      <c r="S504" s="446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hidden="1" customHeight="1" x14ac:dyDescent="0.25">
      <c r="A505" s="64" t="s">
        <v>682</v>
      </c>
      <c r="B505" s="64" t="s">
        <v>683</v>
      </c>
      <c r="C505" s="37">
        <v>4301011762</v>
      </c>
      <c r="D505" s="443">
        <v>4640242180922</v>
      </c>
      <c r="E505" s="443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729" t="s">
        <v>684</v>
      </c>
      <c r="P505" s="445"/>
      <c r="Q505" s="445"/>
      <c r="R505" s="445"/>
      <c r="S505" s="446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hidden="1" customHeight="1" x14ac:dyDescent="0.25">
      <c r="A506" s="64" t="s">
        <v>685</v>
      </c>
      <c r="B506" s="64" t="s">
        <v>686</v>
      </c>
      <c r="C506" s="37">
        <v>4301011551</v>
      </c>
      <c r="D506" s="443">
        <v>4640242180038</v>
      </c>
      <c r="E506" s="443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730" t="s">
        <v>687</v>
      </c>
      <c r="P506" s="445"/>
      <c r="Q506" s="445"/>
      <c r="R506" s="445"/>
      <c r="S506" s="446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hidden="1" x14ac:dyDescent="0.2">
      <c r="A507" s="451"/>
      <c r="B507" s="451"/>
      <c r="C507" s="451"/>
      <c r="D507" s="451"/>
      <c r="E507" s="451"/>
      <c r="F507" s="451"/>
      <c r="G507" s="451"/>
      <c r="H507" s="451"/>
      <c r="I507" s="451"/>
      <c r="J507" s="451"/>
      <c r="K507" s="451"/>
      <c r="L507" s="451"/>
      <c r="M507" s="451"/>
      <c r="N507" s="452"/>
      <c r="O507" s="448" t="s">
        <v>43</v>
      </c>
      <c r="P507" s="449"/>
      <c r="Q507" s="449"/>
      <c r="R507" s="449"/>
      <c r="S507" s="449"/>
      <c r="T507" s="449"/>
      <c r="U507" s="450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hidden="1" x14ac:dyDescent="0.2">
      <c r="A508" s="451"/>
      <c r="B508" s="451"/>
      <c r="C508" s="451"/>
      <c r="D508" s="451"/>
      <c r="E508" s="451"/>
      <c r="F508" s="451"/>
      <c r="G508" s="451"/>
      <c r="H508" s="451"/>
      <c r="I508" s="451"/>
      <c r="J508" s="451"/>
      <c r="K508" s="451"/>
      <c r="L508" s="451"/>
      <c r="M508" s="451"/>
      <c r="N508" s="452"/>
      <c r="O508" s="448" t="s">
        <v>43</v>
      </c>
      <c r="P508" s="449"/>
      <c r="Q508" s="449"/>
      <c r="R508" s="449"/>
      <c r="S508" s="449"/>
      <c r="T508" s="449"/>
      <c r="U508" s="450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hidden="1" customHeight="1" x14ac:dyDescent="0.25">
      <c r="A509" s="442" t="s">
        <v>115</v>
      </c>
      <c r="B509" s="442"/>
      <c r="C509" s="442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67"/>
      <c r="AA509" s="67"/>
    </row>
    <row r="510" spans="1:67" ht="27" hidden="1" customHeight="1" x14ac:dyDescent="0.25">
      <c r="A510" s="64" t="s">
        <v>688</v>
      </c>
      <c r="B510" s="64" t="s">
        <v>689</v>
      </c>
      <c r="C510" s="37">
        <v>4301020260</v>
      </c>
      <c r="D510" s="443">
        <v>4640242180526</v>
      </c>
      <c r="E510" s="443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731" t="s">
        <v>690</v>
      </c>
      <c r="P510" s="445"/>
      <c r="Q510" s="445"/>
      <c r="R510" s="445"/>
      <c r="S510" s="446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hidden="1" customHeight="1" x14ac:dyDescent="0.25">
      <c r="A511" s="64" t="s">
        <v>691</v>
      </c>
      <c r="B511" s="64" t="s">
        <v>692</v>
      </c>
      <c r="C511" s="37">
        <v>4301020269</v>
      </c>
      <c r="D511" s="443">
        <v>4640242180519</v>
      </c>
      <c r="E511" s="44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137</v>
      </c>
      <c r="M511" s="39"/>
      <c r="N511" s="38">
        <v>50</v>
      </c>
      <c r="O511" s="732" t="s">
        <v>693</v>
      </c>
      <c r="P511" s="445"/>
      <c r="Q511" s="445"/>
      <c r="R511" s="445"/>
      <c r="S511" s="446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hidden="1" customHeight="1" x14ac:dyDescent="0.25">
      <c r="A512" s="64" t="s">
        <v>694</v>
      </c>
      <c r="B512" s="64" t="s">
        <v>695</v>
      </c>
      <c r="C512" s="37">
        <v>4301020309</v>
      </c>
      <c r="D512" s="443">
        <v>4640242180090</v>
      </c>
      <c r="E512" s="44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733" t="s">
        <v>696</v>
      </c>
      <c r="P512" s="445"/>
      <c r="Q512" s="445"/>
      <c r="R512" s="445"/>
      <c r="S512" s="446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hidden="1" customHeight="1" x14ac:dyDescent="0.25">
      <c r="A513" s="64" t="s">
        <v>697</v>
      </c>
      <c r="B513" s="64" t="s">
        <v>698</v>
      </c>
      <c r="C513" s="37">
        <v>4301020314</v>
      </c>
      <c r="D513" s="443">
        <v>4640242180090</v>
      </c>
      <c r="E513" s="443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734" t="s">
        <v>699</v>
      </c>
      <c r="P513" s="445"/>
      <c r="Q513" s="445"/>
      <c r="R513" s="445"/>
      <c r="S513" s="446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idden="1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2"/>
      <c r="O514" s="448" t="s">
        <v>43</v>
      </c>
      <c r="P514" s="449"/>
      <c r="Q514" s="449"/>
      <c r="R514" s="449"/>
      <c r="S514" s="449"/>
      <c r="T514" s="449"/>
      <c r="U514" s="450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hidden="1" x14ac:dyDescent="0.2">
      <c r="A515" s="451"/>
      <c r="B515" s="451"/>
      <c r="C515" s="451"/>
      <c r="D515" s="451"/>
      <c r="E515" s="451"/>
      <c r="F515" s="451"/>
      <c r="G515" s="451"/>
      <c r="H515" s="451"/>
      <c r="I515" s="451"/>
      <c r="J515" s="451"/>
      <c r="K515" s="451"/>
      <c r="L515" s="451"/>
      <c r="M515" s="451"/>
      <c r="N515" s="452"/>
      <c r="O515" s="448" t="s">
        <v>43</v>
      </c>
      <c r="P515" s="449"/>
      <c r="Q515" s="449"/>
      <c r="R515" s="449"/>
      <c r="S515" s="449"/>
      <c r="T515" s="449"/>
      <c r="U515" s="450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hidden="1" customHeight="1" x14ac:dyDescent="0.25">
      <c r="A516" s="442" t="s">
        <v>77</v>
      </c>
      <c r="B516" s="442"/>
      <c r="C516" s="442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67"/>
      <c r="AA516" s="67"/>
    </row>
    <row r="517" spans="1:67" ht="27" hidden="1" customHeight="1" x14ac:dyDescent="0.25">
      <c r="A517" s="64" t="s">
        <v>700</v>
      </c>
      <c r="B517" s="64" t="s">
        <v>701</v>
      </c>
      <c r="C517" s="37">
        <v>4301031280</v>
      </c>
      <c r="D517" s="443">
        <v>4640242180816</v>
      </c>
      <c r="E517" s="443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735" t="s">
        <v>702</v>
      </c>
      <c r="P517" s="445"/>
      <c r="Q517" s="445"/>
      <c r="R517" s="445"/>
      <c r="S517" s="44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hidden="1" customHeight="1" x14ac:dyDescent="0.25">
      <c r="A518" s="64" t="s">
        <v>703</v>
      </c>
      <c r="B518" s="64" t="s">
        <v>704</v>
      </c>
      <c r="C518" s="37">
        <v>4301031194</v>
      </c>
      <c r="D518" s="443">
        <v>4680115880856</v>
      </c>
      <c r="E518" s="443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7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5"/>
      <c r="Q518" s="445"/>
      <c r="R518" s="445"/>
      <c r="S518" s="44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705</v>
      </c>
      <c r="B519" s="64" t="s">
        <v>706</v>
      </c>
      <c r="C519" s="37">
        <v>4301031244</v>
      </c>
      <c r="D519" s="443">
        <v>4640242180595</v>
      </c>
      <c r="E519" s="443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737" t="s">
        <v>707</v>
      </c>
      <c r="P519" s="445"/>
      <c r="Q519" s="445"/>
      <c r="R519" s="445"/>
      <c r="S519" s="44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hidden="1" customHeight="1" x14ac:dyDescent="0.25">
      <c r="A520" s="64" t="s">
        <v>708</v>
      </c>
      <c r="B520" s="64" t="s">
        <v>709</v>
      </c>
      <c r="C520" s="37">
        <v>4301031321</v>
      </c>
      <c r="D520" s="443">
        <v>4640242180076</v>
      </c>
      <c r="E520" s="443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738" t="s">
        <v>710</v>
      </c>
      <c r="P520" s="445"/>
      <c r="Q520" s="445"/>
      <c r="R520" s="445"/>
      <c r="S520" s="446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hidden="1" customHeight="1" x14ac:dyDescent="0.25">
      <c r="A521" s="64" t="s">
        <v>711</v>
      </c>
      <c r="B521" s="64" t="s">
        <v>712</v>
      </c>
      <c r="C521" s="37">
        <v>4301031203</v>
      </c>
      <c r="D521" s="443">
        <v>4640242180908</v>
      </c>
      <c r="E521" s="443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739" t="s">
        <v>713</v>
      </c>
      <c r="P521" s="445"/>
      <c r="Q521" s="445"/>
      <c r="R521" s="445"/>
      <c r="S521" s="446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hidden="1" customHeight="1" x14ac:dyDescent="0.25">
      <c r="A522" s="64" t="s">
        <v>714</v>
      </c>
      <c r="B522" s="64" t="s">
        <v>715</v>
      </c>
      <c r="C522" s="37">
        <v>4301031200</v>
      </c>
      <c r="D522" s="443">
        <v>4640242180489</v>
      </c>
      <c r="E522" s="443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740" t="s">
        <v>716</v>
      </c>
      <c r="P522" s="445"/>
      <c r="Q522" s="445"/>
      <c r="R522" s="445"/>
      <c r="S522" s="446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hidden="1" x14ac:dyDescent="0.2">
      <c r="A523" s="451"/>
      <c r="B523" s="451"/>
      <c r="C523" s="451"/>
      <c r="D523" s="451"/>
      <c r="E523" s="451"/>
      <c r="F523" s="451"/>
      <c r="G523" s="451"/>
      <c r="H523" s="451"/>
      <c r="I523" s="451"/>
      <c r="J523" s="451"/>
      <c r="K523" s="451"/>
      <c r="L523" s="451"/>
      <c r="M523" s="451"/>
      <c r="N523" s="452"/>
      <c r="O523" s="448" t="s">
        <v>43</v>
      </c>
      <c r="P523" s="449"/>
      <c r="Q523" s="449"/>
      <c r="R523" s="449"/>
      <c r="S523" s="449"/>
      <c r="T523" s="449"/>
      <c r="U523" s="450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hidden="1" x14ac:dyDescent="0.2">
      <c r="A524" s="451"/>
      <c r="B524" s="451"/>
      <c r="C524" s="451"/>
      <c r="D524" s="451"/>
      <c r="E524" s="451"/>
      <c r="F524" s="451"/>
      <c r="G524" s="451"/>
      <c r="H524" s="451"/>
      <c r="I524" s="451"/>
      <c r="J524" s="451"/>
      <c r="K524" s="451"/>
      <c r="L524" s="451"/>
      <c r="M524" s="451"/>
      <c r="N524" s="452"/>
      <c r="O524" s="448" t="s">
        <v>43</v>
      </c>
      <c r="P524" s="449"/>
      <c r="Q524" s="449"/>
      <c r="R524" s="449"/>
      <c r="S524" s="449"/>
      <c r="T524" s="449"/>
      <c r="U524" s="450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hidden="1" customHeight="1" x14ac:dyDescent="0.25">
      <c r="A525" s="442" t="s">
        <v>87</v>
      </c>
      <c r="B525" s="442"/>
      <c r="C525" s="442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67"/>
      <c r="AA525" s="67"/>
    </row>
    <row r="526" spans="1:67" ht="27" hidden="1" customHeight="1" x14ac:dyDescent="0.25">
      <c r="A526" s="64" t="s">
        <v>717</v>
      </c>
      <c r="B526" s="64" t="s">
        <v>718</v>
      </c>
      <c r="C526" s="37">
        <v>4301051746</v>
      </c>
      <c r="D526" s="443">
        <v>4640242180533</v>
      </c>
      <c r="E526" s="443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137</v>
      </c>
      <c r="M526" s="39"/>
      <c r="N526" s="38">
        <v>40</v>
      </c>
      <c r="O526" s="741" t="s">
        <v>719</v>
      </c>
      <c r="P526" s="445"/>
      <c r="Q526" s="445"/>
      <c r="R526" s="445"/>
      <c r="S526" s="44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720</v>
      </c>
      <c r="B527" s="64" t="s">
        <v>721</v>
      </c>
      <c r="C527" s="37">
        <v>4301051780</v>
      </c>
      <c r="D527" s="443">
        <v>4640242180106</v>
      </c>
      <c r="E527" s="443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742" t="s">
        <v>722</v>
      </c>
      <c r="P527" s="445"/>
      <c r="Q527" s="445"/>
      <c r="R527" s="445"/>
      <c r="S527" s="44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723</v>
      </c>
      <c r="B528" s="64" t="s">
        <v>724</v>
      </c>
      <c r="C528" s="37">
        <v>4301051510</v>
      </c>
      <c r="D528" s="443">
        <v>4640242180540</v>
      </c>
      <c r="E528" s="443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743" t="s">
        <v>725</v>
      </c>
      <c r="P528" s="445"/>
      <c r="Q528" s="445"/>
      <c r="R528" s="445"/>
      <c r="S528" s="446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726</v>
      </c>
      <c r="B529" s="64" t="s">
        <v>727</v>
      </c>
      <c r="C529" s="37">
        <v>4301051390</v>
      </c>
      <c r="D529" s="443">
        <v>4640242181233</v>
      </c>
      <c r="E529" s="443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744" t="s">
        <v>728</v>
      </c>
      <c r="P529" s="445"/>
      <c r="Q529" s="445"/>
      <c r="R529" s="445"/>
      <c r="S529" s="446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729</v>
      </c>
      <c r="B530" s="64" t="s">
        <v>730</v>
      </c>
      <c r="C530" s="37">
        <v>4301051448</v>
      </c>
      <c r="D530" s="443">
        <v>4640242181226</v>
      </c>
      <c r="E530" s="443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745" t="s">
        <v>731</v>
      </c>
      <c r="P530" s="445"/>
      <c r="Q530" s="445"/>
      <c r="R530" s="445"/>
      <c r="S530" s="446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idden="1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2"/>
      <c r="O531" s="448" t="s">
        <v>43</v>
      </c>
      <c r="P531" s="449"/>
      <c r="Q531" s="449"/>
      <c r="R531" s="449"/>
      <c r="S531" s="449"/>
      <c r="T531" s="449"/>
      <c r="U531" s="450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hidden="1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2"/>
      <c r="O532" s="448" t="s">
        <v>43</v>
      </c>
      <c r="P532" s="449"/>
      <c r="Q532" s="449"/>
      <c r="R532" s="449"/>
      <c r="S532" s="449"/>
      <c r="T532" s="449"/>
      <c r="U532" s="450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hidden="1" customHeight="1" x14ac:dyDescent="0.25">
      <c r="A533" s="442" t="s">
        <v>223</v>
      </c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67"/>
      <c r="AA533" s="67"/>
    </row>
    <row r="534" spans="1:67" ht="27" hidden="1" customHeight="1" x14ac:dyDescent="0.25">
      <c r="A534" s="64" t="s">
        <v>732</v>
      </c>
      <c r="B534" s="64" t="s">
        <v>733</v>
      </c>
      <c r="C534" s="37">
        <v>4301060354</v>
      </c>
      <c r="D534" s="443">
        <v>4640242180120</v>
      </c>
      <c r="E534" s="443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746" t="s">
        <v>734</v>
      </c>
      <c r="P534" s="445"/>
      <c r="Q534" s="445"/>
      <c r="R534" s="445"/>
      <c r="S534" s="446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732</v>
      </c>
      <c r="B535" s="64" t="s">
        <v>735</v>
      </c>
      <c r="C535" s="37">
        <v>4301060408</v>
      </c>
      <c r="D535" s="443">
        <v>4640242180120</v>
      </c>
      <c r="E535" s="443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747" t="s">
        <v>736</v>
      </c>
      <c r="P535" s="445"/>
      <c r="Q535" s="445"/>
      <c r="R535" s="445"/>
      <c r="S535" s="446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hidden="1" customHeight="1" x14ac:dyDescent="0.25">
      <c r="A536" s="64" t="s">
        <v>737</v>
      </c>
      <c r="B536" s="64" t="s">
        <v>738</v>
      </c>
      <c r="C536" s="37">
        <v>4301060355</v>
      </c>
      <c r="D536" s="443">
        <v>4640242180137</v>
      </c>
      <c r="E536" s="443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749" t="s">
        <v>739</v>
      </c>
      <c r="P536" s="445"/>
      <c r="Q536" s="445"/>
      <c r="R536" s="445"/>
      <c r="S536" s="446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737</v>
      </c>
      <c r="B537" s="64" t="s">
        <v>740</v>
      </c>
      <c r="C537" s="37">
        <v>4301060407</v>
      </c>
      <c r="D537" s="443">
        <v>4640242180137</v>
      </c>
      <c r="E537" s="443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750" t="s">
        <v>741</v>
      </c>
      <c r="P537" s="445"/>
      <c r="Q537" s="445"/>
      <c r="R537" s="445"/>
      <c r="S537" s="446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idden="1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2"/>
      <c r="O538" s="448" t="s">
        <v>43</v>
      </c>
      <c r="P538" s="449"/>
      <c r="Q538" s="449"/>
      <c r="R538" s="449"/>
      <c r="S538" s="449"/>
      <c r="T538" s="449"/>
      <c r="U538" s="450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hidden="1" x14ac:dyDescent="0.2">
      <c r="A539" s="451"/>
      <c r="B539" s="451"/>
      <c r="C539" s="451"/>
      <c r="D539" s="451"/>
      <c r="E539" s="451"/>
      <c r="F539" s="451"/>
      <c r="G539" s="451"/>
      <c r="H539" s="451"/>
      <c r="I539" s="451"/>
      <c r="J539" s="451"/>
      <c r="K539" s="451"/>
      <c r="L539" s="451"/>
      <c r="M539" s="451"/>
      <c r="N539" s="452"/>
      <c r="O539" s="448" t="s">
        <v>43</v>
      </c>
      <c r="P539" s="449"/>
      <c r="Q539" s="449"/>
      <c r="R539" s="449"/>
      <c r="S539" s="449"/>
      <c r="T539" s="449"/>
      <c r="U539" s="450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451"/>
      <c r="B540" s="451"/>
      <c r="C540" s="451"/>
      <c r="D540" s="451"/>
      <c r="E540" s="451"/>
      <c r="F540" s="451"/>
      <c r="G540" s="451"/>
      <c r="H540" s="451"/>
      <c r="I540" s="451"/>
      <c r="J540" s="451"/>
      <c r="K540" s="451"/>
      <c r="L540" s="451"/>
      <c r="M540" s="451"/>
      <c r="N540" s="754"/>
      <c r="O540" s="751" t="s">
        <v>36</v>
      </c>
      <c r="P540" s="752"/>
      <c r="Q540" s="752"/>
      <c r="R540" s="752"/>
      <c r="S540" s="752"/>
      <c r="T540" s="752"/>
      <c r="U540" s="753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4500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4520.3999999999996</v>
      </c>
      <c r="Y540" s="43"/>
      <c r="Z540" s="68"/>
      <c r="AA540" s="68"/>
    </row>
    <row r="541" spans="1:67" x14ac:dyDescent="0.2">
      <c r="A541" s="451"/>
      <c r="B541" s="451"/>
      <c r="C541" s="451"/>
      <c r="D541" s="451"/>
      <c r="E541" s="451"/>
      <c r="F541" s="451"/>
      <c r="G541" s="451"/>
      <c r="H541" s="451"/>
      <c r="I541" s="451"/>
      <c r="J541" s="451"/>
      <c r="K541" s="451"/>
      <c r="L541" s="451"/>
      <c r="M541" s="451"/>
      <c r="N541" s="754"/>
      <c r="O541" s="751" t="s">
        <v>37</v>
      </c>
      <c r="P541" s="752"/>
      <c r="Q541" s="752"/>
      <c r="R541" s="752"/>
      <c r="S541" s="752"/>
      <c r="T541" s="752"/>
      <c r="U541" s="753"/>
      <c r="V541" s="43" t="s">
        <v>0</v>
      </c>
      <c r="W541" s="44">
        <f>IFERROR(SUM(BL22:BL537),"0")</f>
        <v>4703.3076923076924</v>
      </c>
      <c r="X541" s="44">
        <f>IFERROR(SUM(BM22:BM537),"0")</f>
        <v>4724.5740000000005</v>
      </c>
      <c r="Y541" s="43"/>
      <c r="Z541" s="68"/>
      <c r="AA541" s="68"/>
    </row>
    <row r="542" spans="1:67" x14ac:dyDescent="0.2">
      <c r="A542" s="451"/>
      <c r="B542" s="451"/>
      <c r="C542" s="451"/>
      <c r="D542" s="451"/>
      <c r="E542" s="451"/>
      <c r="F542" s="451"/>
      <c r="G542" s="451"/>
      <c r="H542" s="451"/>
      <c r="I542" s="451"/>
      <c r="J542" s="451"/>
      <c r="K542" s="451"/>
      <c r="L542" s="451"/>
      <c r="M542" s="451"/>
      <c r="N542" s="754"/>
      <c r="O542" s="751" t="s">
        <v>38</v>
      </c>
      <c r="P542" s="752"/>
      <c r="Q542" s="752"/>
      <c r="R542" s="752"/>
      <c r="S542" s="752"/>
      <c r="T542" s="752"/>
      <c r="U542" s="753"/>
      <c r="V542" s="43" t="s">
        <v>23</v>
      </c>
      <c r="W542" s="45">
        <f>ROUNDUP(SUM(BN22:BN537),0)</f>
        <v>8</v>
      </c>
      <c r="X542" s="45">
        <f>ROUNDUP(SUM(BO22:BO537),0)</f>
        <v>8</v>
      </c>
      <c r="Y542" s="43"/>
      <c r="Z542" s="68"/>
      <c r="AA542" s="68"/>
    </row>
    <row r="543" spans="1:67" x14ac:dyDescent="0.2">
      <c r="A543" s="451"/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754"/>
      <c r="O543" s="751" t="s">
        <v>39</v>
      </c>
      <c r="P543" s="752"/>
      <c r="Q543" s="752"/>
      <c r="R543" s="752"/>
      <c r="S543" s="752"/>
      <c r="T543" s="752"/>
      <c r="U543" s="753"/>
      <c r="V543" s="43" t="s">
        <v>0</v>
      </c>
      <c r="W543" s="44">
        <f>GrossWeightTotal+PalletQtyTotal*25</f>
        <v>4903.3076923076924</v>
      </c>
      <c r="X543" s="44">
        <f>GrossWeightTotalR+PalletQtyTotalR*25</f>
        <v>4924.5740000000005</v>
      </c>
      <c r="Y543" s="43"/>
      <c r="Z543" s="68"/>
      <c r="AA543" s="68"/>
    </row>
    <row r="544" spans="1:67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754"/>
      <c r="O544" s="751" t="s">
        <v>40</v>
      </c>
      <c r="P544" s="752"/>
      <c r="Q544" s="752"/>
      <c r="R544" s="752"/>
      <c r="S544" s="752"/>
      <c r="T544" s="752"/>
      <c r="U544" s="753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392.30769230769238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394</v>
      </c>
      <c r="Y544" s="43"/>
      <c r="Z544" s="68"/>
      <c r="AA544" s="68"/>
    </row>
    <row r="545" spans="1:30" ht="14.25" hidden="1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754"/>
      <c r="O545" s="751" t="s">
        <v>41</v>
      </c>
      <c r="P545" s="752"/>
      <c r="Q545" s="752"/>
      <c r="R545" s="752"/>
      <c r="S545" s="752"/>
      <c r="T545" s="752"/>
      <c r="U545" s="753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8.4783799999999996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748" t="s">
        <v>113</v>
      </c>
      <c r="D547" s="748" t="s">
        <v>113</v>
      </c>
      <c r="E547" s="748" t="s">
        <v>113</v>
      </c>
      <c r="F547" s="748" t="s">
        <v>113</v>
      </c>
      <c r="G547" s="748" t="s">
        <v>246</v>
      </c>
      <c r="H547" s="748" t="s">
        <v>246</v>
      </c>
      <c r="I547" s="748" t="s">
        <v>246</v>
      </c>
      <c r="J547" s="748" t="s">
        <v>246</v>
      </c>
      <c r="K547" s="755"/>
      <c r="L547" s="748" t="s">
        <v>246</v>
      </c>
      <c r="M547" s="755"/>
      <c r="N547" s="748" t="s">
        <v>246</v>
      </c>
      <c r="O547" s="748" t="s">
        <v>246</v>
      </c>
      <c r="P547" s="748" t="s">
        <v>246</v>
      </c>
      <c r="Q547" s="748" t="s">
        <v>471</v>
      </c>
      <c r="R547" s="748" t="s">
        <v>471</v>
      </c>
      <c r="S547" s="748" t="s">
        <v>529</v>
      </c>
      <c r="T547" s="748" t="s">
        <v>529</v>
      </c>
      <c r="U547" s="748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756" t="s">
        <v>10</v>
      </c>
      <c r="B548" s="748" t="s">
        <v>76</v>
      </c>
      <c r="C548" s="748" t="s">
        <v>114</v>
      </c>
      <c r="D548" s="748" t="s">
        <v>122</v>
      </c>
      <c r="E548" s="748" t="s">
        <v>113</v>
      </c>
      <c r="F548" s="748" t="s">
        <v>236</v>
      </c>
      <c r="G548" s="748" t="s">
        <v>247</v>
      </c>
      <c r="H548" s="748" t="s">
        <v>254</v>
      </c>
      <c r="I548" s="748" t="s">
        <v>273</v>
      </c>
      <c r="J548" s="748" t="s">
        <v>332</v>
      </c>
      <c r="K548" s="1"/>
      <c r="L548" s="748" t="s">
        <v>362</v>
      </c>
      <c r="M548" s="1"/>
      <c r="N548" s="748" t="s">
        <v>362</v>
      </c>
      <c r="O548" s="748" t="s">
        <v>441</v>
      </c>
      <c r="P548" s="748" t="s">
        <v>458</v>
      </c>
      <c r="Q548" s="748" t="s">
        <v>472</v>
      </c>
      <c r="R548" s="748" t="s">
        <v>504</v>
      </c>
      <c r="S548" s="748" t="s">
        <v>530</v>
      </c>
      <c r="T548" s="748" t="s">
        <v>577</v>
      </c>
      <c r="U548" s="748" t="s">
        <v>605</v>
      </c>
      <c r="V548" s="748" t="s">
        <v>615</v>
      </c>
      <c r="W548" s="748" t="s">
        <v>666</v>
      </c>
      <c r="AA548" s="61"/>
      <c r="AD548" s="1"/>
    </row>
    <row r="549" spans="1:30" ht="13.5" thickBot="1" x14ac:dyDescent="0.25">
      <c r="A549" s="757"/>
      <c r="B549" s="748"/>
      <c r="C549" s="748"/>
      <c r="D549" s="748"/>
      <c r="E549" s="748"/>
      <c r="F549" s="748"/>
      <c r="G549" s="748"/>
      <c r="H549" s="748"/>
      <c r="I549" s="748"/>
      <c r="J549" s="748"/>
      <c r="K549" s="1"/>
      <c r="L549" s="748"/>
      <c r="M549" s="1"/>
      <c r="N549" s="748"/>
      <c r="O549" s="748"/>
      <c r="P549" s="748"/>
      <c r="Q549" s="748"/>
      <c r="R549" s="748"/>
      <c r="S549" s="748"/>
      <c r="T549" s="748"/>
      <c r="U549" s="748"/>
      <c r="V549" s="748"/>
      <c r="W549" s="748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1505.3999999999999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1505.3999999999999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3015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33,33"/>
        <filter val="192,31"/>
        <filter val="2 000,00"/>
        <filter val="392,31"/>
        <filter val="4 500,00"/>
        <filter val="4 703,31"/>
        <filter val="4 903,31"/>
        <filter val="66,67"/>
        <filter val="8"/>
      </filters>
    </filterColumn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8" spans="2:8" x14ac:dyDescent="0.2">
      <c r="B8" s="54" t="s">
        <v>751</v>
      </c>
      <c r="C8" s="54" t="s">
        <v>752</v>
      </c>
      <c r="D8" s="54" t="s">
        <v>753</v>
      </c>
      <c r="E8" s="54" t="s">
        <v>48</v>
      </c>
    </row>
    <row r="9" spans="2:8" x14ac:dyDescent="0.2">
      <c r="B9" s="54" t="s">
        <v>754</v>
      </c>
      <c r="C9" s="54" t="s">
        <v>755</v>
      </c>
      <c r="D9" s="54" t="s">
        <v>756</v>
      </c>
      <c r="E9" s="54" t="s">
        <v>48</v>
      </c>
    </row>
    <row r="10" spans="2:8" x14ac:dyDescent="0.2">
      <c r="B10" s="54" t="s">
        <v>757</v>
      </c>
      <c r="C10" s="54" t="s">
        <v>758</v>
      </c>
      <c r="D10" s="54" t="s">
        <v>759</v>
      </c>
      <c r="E10" s="54" t="s">
        <v>48</v>
      </c>
    </row>
    <row r="11" spans="2:8" x14ac:dyDescent="0.2">
      <c r="B11" s="54" t="s">
        <v>760</v>
      </c>
      <c r="C11" s="54" t="s">
        <v>761</v>
      </c>
      <c r="D11" s="54" t="s">
        <v>762</v>
      </c>
      <c r="E11" s="54" t="s">
        <v>48</v>
      </c>
    </row>
    <row r="13" spans="2:8" x14ac:dyDescent="0.2">
      <c r="B13" s="54" t="s">
        <v>763</v>
      </c>
      <c r="C13" s="54" t="s">
        <v>746</v>
      </c>
      <c r="D13" s="54" t="s">
        <v>48</v>
      </c>
      <c r="E13" s="54" t="s">
        <v>48</v>
      </c>
    </row>
    <row r="15" spans="2:8" x14ac:dyDescent="0.2">
      <c r="B15" s="54" t="s">
        <v>764</v>
      </c>
      <c r="C15" s="54" t="s">
        <v>749</v>
      </c>
      <c r="D15" s="54" t="s">
        <v>48</v>
      </c>
      <c r="E15" s="54" t="s">
        <v>48</v>
      </c>
    </row>
    <row r="17" spans="2:5" x14ac:dyDescent="0.2">
      <c r="B17" s="54" t="s">
        <v>765</v>
      </c>
      <c r="C17" s="54" t="s">
        <v>752</v>
      </c>
      <c r="D17" s="54" t="s">
        <v>48</v>
      </c>
      <c r="E17" s="54" t="s">
        <v>48</v>
      </c>
    </row>
    <row r="19" spans="2:5" x14ac:dyDescent="0.2">
      <c r="B19" s="54" t="s">
        <v>766</v>
      </c>
      <c r="C19" s="54" t="s">
        <v>755</v>
      </c>
      <c r="D19" s="54" t="s">
        <v>48</v>
      </c>
      <c r="E19" s="54" t="s">
        <v>48</v>
      </c>
    </row>
    <row r="21" spans="2:5" x14ac:dyDescent="0.2">
      <c r="B21" s="54" t="s">
        <v>767</v>
      </c>
      <c r="C21" s="54" t="s">
        <v>758</v>
      </c>
      <c r="D21" s="54" t="s">
        <v>48</v>
      </c>
      <c r="E21" s="54" t="s">
        <v>48</v>
      </c>
    </row>
    <row r="23" spans="2:5" x14ac:dyDescent="0.2">
      <c r="B23" s="54" t="s">
        <v>768</v>
      </c>
      <c r="C23" s="54" t="s">
        <v>761</v>
      </c>
      <c r="D23" s="54" t="s">
        <v>48</v>
      </c>
      <c r="E23" s="54" t="s">
        <v>48</v>
      </c>
    </row>
    <row r="25" spans="2:5" x14ac:dyDescent="0.2">
      <c r="B25" s="54" t="s">
        <v>769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779</v>
      </c>
      <c r="C35" s="54" t="s">
        <v>48</v>
      </c>
      <c r="D35" s="54" t="s">
        <v>48</v>
      </c>
      <c r="E35" s="54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