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07CB32-84C1-424D-BE18-323BDF66F9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N389" i="1"/>
  <c r="BL389" i="1"/>
  <c r="X389" i="1"/>
  <c r="O389" i="1"/>
  <c r="BN388" i="1"/>
  <c r="BL388" i="1"/>
  <c r="X388" i="1"/>
  <c r="BO388" i="1" s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BO382" i="1" s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N369" i="1"/>
  <c r="BL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BO346" i="1" s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X314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O172" i="1"/>
  <c r="BN171" i="1"/>
  <c r="BL171" i="1"/>
  <c r="X171" i="1"/>
  <c r="X175" i="1" s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X144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X136" i="1" s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37" i="1" s="1"/>
  <c r="W24" i="1"/>
  <c r="BN23" i="1"/>
  <c r="BL23" i="1"/>
  <c r="X23" i="1"/>
  <c r="BO23" i="1" s="1"/>
  <c r="O23" i="1"/>
  <c r="BN22" i="1"/>
  <c r="W539" i="1" s="1"/>
  <c r="BL22" i="1"/>
  <c r="X22" i="1"/>
  <c r="B547" i="1" s="1"/>
  <c r="H10" i="1"/>
  <c r="A9" i="1"/>
  <c r="A10" i="1" s="1"/>
  <c r="D7" i="1"/>
  <c r="P6" i="1"/>
  <c r="O2" i="1"/>
  <c r="X43" i="1" l="1"/>
  <c r="X42" i="1"/>
  <c r="BO82" i="1"/>
  <c r="BM82" i="1"/>
  <c r="Y82" i="1"/>
  <c r="BO106" i="1"/>
  <c r="BM106" i="1"/>
  <c r="Y106" i="1"/>
  <c r="BO172" i="1"/>
  <c r="BM172" i="1"/>
  <c r="Y172" i="1"/>
  <c r="BO192" i="1"/>
  <c r="BM192" i="1"/>
  <c r="Y192" i="1"/>
  <c r="BO222" i="1"/>
  <c r="BM222" i="1"/>
  <c r="Y222" i="1"/>
  <c r="BO241" i="1"/>
  <c r="BM241" i="1"/>
  <c r="Y241" i="1"/>
  <c r="BO284" i="1"/>
  <c r="BM284" i="1"/>
  <c r="Y284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W541" i="1"/>
  <c r="Y27" i="1"/>
  <c r="BM27" i="1"/>
  <c r="Y37" i="1"/>
  <c r="Y38" i="1" s="1"/>
  <c r="BM37" i="1"/>
  <c r="BO37" i="1"/>
  <c r="X38" i="1"/>
  <c r="Y41" i="1"/>
  <c r="Y42" i="1" s="1"/>
  <c r="BM41" i="1"/>
  <c r="BO41" i="1"/>
  <c r="X47" i="1"/>
  <c r="X46" i="1"/>
  <c r="BO45" i="1"/>
  <c r="BM45" i="1"/>
  <c r="Y45" i="1"/>
  <c r="Y46" i="1" s="1"/>
  <c r="BO51" i="1"/>
  <c r="BM51" i="1"/>
  <c r="Y51" i="1"/>
  <c r="X118" i="1"/>
  <c r="BO105" i="1"/>
  <c r="BM105" i="1"/>
  <c r="Y105" i="1"/>
  <c r="BO114" i="1"/>
  <c r="BM114" i="1"/>
  <c r="Y114" i="1"/>
  <c r="BO184" i="1"/>
  <c r="BM184" i="1"/>
  <c r="Y184" i="1"/>
  <c r="BO207" i="1"/>
  <c r="BM207" i="1"/>
  <c r="Y207" i="1"/>
  <c r="BO233" i="1"/>
  <c r="BM233" i="1"/>
  <c r="Y233" i="1"/>
  <c r="BO262" i="1"/>
  <c r="BM262" i="1"/>
  <c r="Y262" i="1"/>
  <c r="BO301" i="1"/>
  <c r="BM301" i="1"/>
  <c r="Y301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D547" i="1"/>
  <c r="I547" i="1"/>
  <c r="Q547" i="1"/>
  <c r="W538" i="1"/>
  <c r="W540" i="1" s="1"/>
  <c r="Y23" i="1"/>
  <c r="BM23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8" i="1"/>
  <c r="BM88" i="1"/>
  <c r="BO88" i="1"/>
  <c r="Y96" i="1"/>
  <c r="BM96" i="1"/>
  <c r="Y100" i="1"/>
  <c r="BM100" i="1"/>
  <c r="Y120" i="1"/>
  <c r="BM120" i="1"/>
  <c r="BO120" i="1"/>
  <c r="Y124" i="1"/>
  <c r="BM124" i="1"/>
  <c r="Y131" i="1"/>
  <c r="BM131" i="1"/>
  <c r="BO131" i="1"/>
  <c r="Y135" i="1"/>
  <c r="BM135" i="1"/>
  <c r="Y143" i="1"/>
  <c r="BM143" i="1"/>
  <c r="Y151" i="1"/>
  <c r="BM151" i="1"/>
  <c r="Y155" i="1"/>
  <c r="BM155" i="1"/>
  <c r="Y166" i="1"/>
  <c r="BM166" i="1"/>
  <c r="BO166" i="1"/>
  <c r="X169" i="1"/>
  <c r="Y174" i="1"/>
  <c r="BM174" i="1"/>
  <c r="X195" i="1"/>
  <c r="Y180" i="1"/>
  <c r="BM180" i="1"/>
  <c r="BO182" i="1"/>
  <c r="BM182" i="1"/>
  <c r="Y182" i="1"/>
  <c r="BO190" i="1"/>
  <c r="BM190" i="1"/>
  <c r="Y190" i="1"/>
  <c r="BO200" i="1"/>
  <c r="BM200" i="1"/>
  <c r="Y200" i="1"/>
  <c r="X217" i="1"/>
  <c r="BO215" i="1"/>
  <c r="BM215" i="1"/>
  <c r="Y215" i="1"/>
  <c r="BO231" i="1"/>
  <c r="BM231" i="1"/>
  <c r="Y231" i="1"/>
  <c r="BO239" i="1"/>
  <c r="BM239" i="1"/>
  <c r="Y239" i="1"/>
  <c r="BO260" i="1"/>
  <c r="BM260" i="1"/>
  <c r="Y260" i="1"/>
  <c r="BO272" i="1"/>
  <c r="BM272" i="1"/>
  <c r="Y272" i="1"/>
  <c r="BO278" i="1"/>
  <c r="BM278" i="1"/>
  <c r="Y278" i="1"/>
  <c r="Y68" i="1"/>
  <c r="BM68" i="1"/>
  <c r="Y72" i="1"/>
  <c r="BM72" i="1"/>
  <c r="Y76" i="1"/>
  <c r="BM76" i="1"/>
  <c r="Y80" i="1"/>
  <c r="BM80" i="1"/>
  <c r="Y84" i="1"/>
  <c r="BM84" i="1"/>
  <c r="Y90" i="1"/>
  <c r="BM90" i="1"/>
  <c r="Y98" i="1"/>
  <c r="BM98" i="1"/>
  <c r="Y108" i="1"/>
  <c r="BM108" i="1"/>
  <c r="Y112" i="1"/>
  <c r="BM112" i="1"/>
  <c r="Y116" i="1"/>
  <c r="BM116" i="1"/>
  <c r="Y122" i="1"/>
  <c r="BM122" i="1"/>
  <c r="Y126" i="1"/>
  <c r="BM126" i="1"/>
  <c r="Y133" i="1"/>
  <c r="BM133" i="1"/>
  <c r="Y141" i="1"/>
  <c r="BM141" i="1"/>
  <c r="BO141" i="1"/>
  <c r="Y149" i="1"/>
  <c r="BM149" i="1"/>
  <c r="Y153" i="1"/>
  <c r="BM153" i="1"/>
  <c r="BO186" i="1"/>
  <c r="BM186" i="1"/>
  <c r="Y186" i="1"/>
  <c r="BO194" i="1"/>
  <c r="BM194" i="1"/>
  <c r="Y194" i="1"/>
  <c r="BO209" i="1"/>
  <c r="BM209" i="1"/>
  <c r="Y209" i="1"/>
  <c r="BO224" i="1"/>
  <c r="BM224" i="1"/>
  <c r="Y224" i="1"/>
  <c r="BO235" i="1"/>
  <c r="BM235" i="1"/>
  <c r="Y235" i="1"/>
  <c r="BO243" i="1"/>
  <c r="BM243" i="1"/>
  <c r="Y243" i="1"/>
  <c r="BO264" i="1"/>
  <c r="BM264" i="1"/>
  <c r="Y264" i="1"/>
  <c r="BO277" i="1"/>
  <c r="BM277" i="1"/>
  <c r="Y277" i="1"/>
  <c r="BO291" i="1"/>
  <c r="BM291" i="1"/>
  <c r="Y291" i="1"/>
  <c r="X202" i="1"/>
  <c r="J547" i="1"/>
  <c r="X218" i="1"/>
  <c r="X227" i="1"/>
  <c r="X256" i="1"/>
  <c r="X287" i="1"/>
  <c r="Y295" i="1"/>
  <c r="BM295" i="1"/>
  <c r="Y306" i="1"/>
  <c r="Y307" i="1" s="1"/>
  <c r="BM306" i="1"/>
  <c r="BO306" i="1"/>
  <c r="Y310" i="1"/>
  <c r="Y313" i="1" s="1"/>
  <c r="BM310" i="1"/>
  <c r="BO310" i="1"/>
  <c r="Y327" i="1"/>
  <c r="BM327" i="1"/>
  <c r="Y334" i="1"/>
  <c r="BM334" i="1"/>
  <c r="X342" i="1"/>
  <c r="Y346" i="1"/>
  <c r="BM346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13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X399" i="1"/>
  <c r="X406" i="1"/>
  <c r="F9" i="1"/>
  <c r="J9" i="1"/>
  <c r="F10" i="1"/>
  <c r="X24" i="1"/>
  <c r="X34" i="1"/>
  <c r="X54" i="1"/>
  <c r="X62" i="1"/>
  <c r="X85" i="1"/>
  <c r="X93" i="1"/>
  <c r="X103" i="1"/>
  <c r="X117" i="1"/>
  <c r="X127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BO167" i="1"/>
  <c r="Y171" i="1"/>
  <c r="BM171" i="1"/>
  <c r="BO171" i="1"/>
  <c r="Y173" i="1"/>
  <c r="BM173" i="1"/>
  <c r="X176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X196" i="1"/>
  <c r="Y199" i="1"/>
  <c r="BM199" i="1"/>
  <c r="BO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BO216" i="1"/>
  <c r="Y221" i="1"/>
  <c r="BM221" i="1"/>
  <c r="BO221" i="1"/>
  <c r="Y223" i="1"/>
  <c r="BM223" i="1"/>
  <c r="Y225" i="1"/>
  <c r="BM225" i="1"/>
  <c r="X228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O547" i="1"/>
  <c r="X297" i="1"/>
  <c r="BO290" i="1"/>
  <c r="BM290" i="1"/>
  <c r="Y290" i="1"/>
  <c r="BO294" i="1"/>
  <c r="BM294" i="1"/>
  <c r="Y294" i="1"/>
  <c r="BO311" i="1"/>
  <c r="BM311" i="1"/>
  <c r="Y311" i="1"/>
  <c r="H9" i="1"/>
  <c r="Y22" i="1"/>
  <c r="Y24" i="1" s="1"/>
  <c r="BM22" i="1"/>
  <c r="BO22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Y132" i="1"/>
  <c r="BM132" i="1"/>
  <c r="Y134" i="1"/>
  <c r="BM134" i="1"/>
  <c r="X137" i="1"/>
  <c r="G547" i="1"/>
  <c r="Y142" i="1"/>
  <c r="Y144" i="1" s="1"/>
  <c r="BM142" i="1"/>
  <c r="X145" i="1"/>
  <c r="X158" i="1"/>
  <c r="X163" i="1"/>
  <c r="X212" i="1"/>
  <c r="X246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P547" i="1"/>
  <c r="X308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BM345" i="1"/>
  <c r="BO345" i="1"/>
  <c r="Y356" i="1"/>
  <c r="BM356" i="1"/>
  <c r="Y358" i="1"/>
  <c r="BM358" i="1"/>
  <c r="Y364" i="1"/>
  <c r="Y365" i="1" s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Y415" i="1" s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136" i="1" l="1"/>
  <c r="Y34" i="1"/>
  <c r="Y399" i="1"/>
  <c r="Y347" i="1"/>
  <c r="Y280" i="1"/>
  <c r="Y256" i="1"/>
  <c r="Y212" i="1"/>
  <c r="Y175" i="1"/>
  <c r="Y360" i="1"/>
  <c r="Y127" i="1"/>
  <c r="Y117" i="1"/>
  <c r="Y245" i="1"/>
  <c r="Y202" i="1"/>
  <c r="Y504" i="1"/>
  <c r="Y520" i="1"/>
  <c r="Y482" i="1"/>
  <c r="Y451" i="1"/>
  <c r="Y92" i="1"/>
  <c r="Y195" i="1"/>
  <c r="Y468" i="1"/>
  <c r="Y431" i="1"/>
  <c r="X537" i="1"/>
  <c r="X538" i="1"/>
  <c r="Y268" i="1"/>
  <c r="X541" i="1"/>
  <c r="Y511" i="1"/>
  <c r="Y405" i="1"/>
  <c r="Y372" i="1"/>
  <c r="Y342" i="1"/>
  <c r="Y336" i="1"/>
  <c r="Y535" i="1"/>
  <c r="Y488" i="1"/>
  <c r="Y102" i="1"/>
  <c r="Y85" i="1"/>
  <c r="Y61" i="1"/>
  <c r="X539" i="1"/>
  <c r="Y274" i="1"/>
  <c r="Y227" i="1"/>
  <c r="Y157" i="1"/>
  <c r="Y297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<sst xmlns="http://schemas.openxmlformats.org/spreadsheetml/2006/main" count="2314" uniqueCount="768">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</sst>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45440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Вторник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700</v>
      </c>
      <c r="X328" s="371">
        <f t="shared" si="65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7" t="s">
        <v>1</v>
      </c>
      <c r="BL328" s="64">
        <f t="shared" si="66"/>
        <v>722.4</v>
      </c>
      <c r="BM328" s="64">
        <f t="shared" si="67"/>
        <v>727.56</v>
      </c>
      <c r="BN328" s="64">
        <f t="shared" si="68"/>
        <v>0.9722222222222221</v>
      </c>
      <c r="BO328" s="64">
        <f t="shared" si="69"/>
        <v>0.97916666666666663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600</v>
      </c>
      <c r="X332" s="371">
        <f t="shared" si="65"/>
        <v>600</v>
      </c>
      <c r="Y332" s="36">
        <f>IFERROR(IF(X332=0,"",ROUNDUP(X332/H332,0)*0.02175),"")</f>
        <v>0.86999999999999988</v>
      </c>
      <c r="Z332" s="56"/>
      <c r="AA332" s="57"/>
      <c r="AE332" s="64"/>
      <c r="BB332" s="251" t="s">
        <v>1</v>
      </c>
      <c r="BL332" s="64">
        <f t="shared" si="66"/>
        <v>619.20000000000005</v>
      </c>
      <c r="BM332" s="64">
        <f t="shared" si="67"/>
        <v>619.20000000000005</v>
      </c>
      <c r="BN332" s="64">
        <f t="shared" si="68"/>
        <v>0.83333333333333326</v>
      </c>
      <c r="BO332" s="64">
        <f t="shared" si="69"/>
        <v>0.83333333333333326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3.0667499999999999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2100</v>
      </c>
      <c r="X337" s="372">
        <f>IFERROR(SUM(X326:X335),"0")</f>
        <v>2115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700</v>
      </c>
      <c r="X339" s="37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5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46.666666666666664</v>
      </c>
      <c r="X342" s="372">
        <f>IFERROR(X339/H339,"0")+IFERROR(X340/H340,"0")+IFERROR(X341/H341,"0")</f>
        <v>47</v>
      </c>
      <c r="Y342" s="372">
        <f>IFERROR(IF(Y339="",0,Y339),"0")+IFERROR(IF(Y340="",0,Y340),"0")+IFERROR(IF(Y341="",0,Y341),"0")</f>
        <v>1.0222499999999999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700</v>
      </c>
      <c r="X343" s="372">
        <f>IFERROR(SUM(X339:X341),"0")</f>
        <v>705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500</v>
      </c>
      <c r="X368" s="371">
        <f>IFERROR(IF(W368="",0,CEILING((W368/$H368),1)*$H368),"")</f>
        <v>507</v>
      </c>
      <c r="Y368" s="36">
        <f>IFERROR(IF(X368=0,"",ROUNDUP(X368/H368,0)*0.02175),"")</f>
        <v>1.4137499999999998</v>
      </c>
      <c r="Z368" s="56"/>
      <c r="AA368" s="57"/>
      <c r="AE368" s="64"/>
      <c r="BB368" s="268" t="s">
        <v>1</v>
      </c>
      <c r="BL368" s="64">
        <f>IFERROR(W368*I368/H368,"0")</f>
        <v>536.15384615384619</v>
      </c>
      <c r="BM368" s="64">
        <f>IFERROR(X368*I368/H368,"0")</f>
        <v>543.66000000000008</v>
      </c>
      <c r="BN368" s="64">
        <f>IFERROR(1/J368*(W368/H368),"0")</f>
        <v>1.1446886446886446</v>
      </c>
      <c r="BO368" s="64">
        <f>IFERROR(1/J368*(X368/H368),"0")</f>
        <v>1.1607142857142856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64.102564102564102</v>
      </c>
      <c r="X372" s="372">
        <f>IFERROR(X368/H368,"0")+IFERROR(X369/H369,"0")+IFERROR(X370/H370,"0")+IFERROR(X371/H371,"0")</f>
        <v>65</v>
      </c>
      <c r="Y372" s="372">
        <f>IFERROR(IF(Y368="",0,Y368),"0")+IFERROR(IF(Y369="",0,Y369),"0")+IFERROR(IF(Y370="",0,Y370),"0")+IFERROR(IF(Y371="",0,Y371),"0")</f>
        <v>1.4137499999999998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500</v>
      </c>
      <c r="X373" s="372">
        <f>IFERROR(SUM(X368:X371),"0")</f>
        <v>507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1100</v>
      </c>
      <c r="X457" s="371">
        <f t="shared" si="81"/>
        <v>1103.52</v>
      </c>
      <c r="Y457" s="36">
        <f t="shared" si="82"/>
        <v>2.4996399999999999</v>
      </c>
      <c r="Z457" s="56"/>
      <c r="AA457" s="57"/>
      <c r="AE457" s="64"/>
      <c r="BB457" s="312" t="s">
        <v>1</v>
      </c>
      <c r="BL457" s="64">
        <f t="shared" si="83"/>
        <v>1175</v>
      </c>
      <c r="BM457" s="64">
        <f t="shared" si="84"/>
        <v>1178.76</v>
      </c>
      <c r="BN457" s="64">
        <f t="shared" si="85"/>
        <v>2.0032051282051282</v>
      </c>
      <c r="BO457" s="64">
        <f t="shared" si="86"/>
        <v>2.0096153846153846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1100</v>
      </c>
      <c r="X461" s="371">
        <f t="shared" si="81"/>
        <v>1103.52</v>
      </c>
      <c r="Y461" s="36">
        <f t="shared" si="82"/>
        <v>2.4996399999999999</v>
      </c>
      <c r="Z461" s="56"/>
      <c r="AA461" s="57"/>
      <c r="AE461" s="64"/>
      <c r="BB461" s="316" t="s">
        <v>1</v>
      </c>
      <c r="BL461" s="64">
        <f t="shared" si="83"/>
        <v>1175</v>
      </c>
      <c r="BM461" s="64">
        <f t="shared" si="84"/>
        <v>1178.76</v>
      </c>
      <c r="BN461" s="64">
        <f t="shared" si="85"/>
        <v>2.0032051282051282</v>
      </c>
      <c r="BO461" s="64">
        <f t="shared" si="86"/>
        <v>2.0096153846153846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416.66666666666663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418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4.9992799999999997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2200</v>
      </c>
      <c r="X469" s="372">
        <f>IFERROR(SUM(X456:X467),"0")</f>
        <v>2207.04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1200</v>
      </c>
      <c r="X471" s="371">
        <f>IFERROR(IF(W471="",0,CEILING((W471/$H471),1)*$H471),"")</f>
        <v>1203.8400000000001</v>
      </c>
      <c r="Y471" s="36">
        <f>IFERROR(IF(X471=0,"",ROUNDUP(X471/H471,0)*0.01196),"")</f>
        <v>2.72688</v>
      </c>
      <c r="Z471" s="56"/>
      <c r="AA471" s="57"/>
      <c r="AE471" s="64"/>
      <c r="BB471" s="323" t="s">
        <v>1</v>
      </c>
      <c r="BL471" s="64">
        <f>IFERROR(W471*I471/H471,"0")</f>
        <v>1281.8181818181818</v>
      </c>
      <c r="BM471" s="64">
        <f>IFERROR(X471*I471/H471,"0")</f>
        <v>1285.92</v>
      </c>
      <c r="BN471" s="64">
        <f>IFERROR(1/J471*(W471/H471),"0")</f>
        <v>2.1853146853146854</v>
      </c>
      <c r="BO471" s="64">
        <f>IFERROR(1/J471*(X471/H471),"0")</f>
        <v>2.1923076923076925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227.27272727272725</v>
      </c>
      <c r="X473" s="372">
        <f>IFERROR(X471/H471,"0")+IFERROR(X472/H472,"0")</f>
        <v>228.00000000000003</v>
      </c>
      <c r="Y473" s="372">
        <f>IFERROR(IF(Y471="",0,Y471),"0")+IFERROR(IF(Y472="",0,Y472),"0")</f>
        <v>2.72688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1200</v>
      </c>
      <c r="X474" s="372">
        <f>IFERROR(SUM(X471:X472),"0")</f>
        <v>1203.8400000000001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600</v>
      </c>
      <c r="X476" s="371">
        <f t="shared" ref="X476:X481" si="87">IFERROR(IF(W476="",0,CEILING((W476/$H476),1)*$H476),"")</f>
        <v>601.92000000000007</v>
      </c>
      <c r="Y476" s="36">
        <f>IFERROR(IF(X476=0,"",ROUNDUP(X476/H476,0)*0.01196),"")</f>
        <v>1.36344</v>
      </c>
      <c r="Z476" s="56"/>
      <c r="AA476" s="57"/>
      <c r="AE476" s="64"/>
      <c r="BB476" s="325" t="s">
        <v>1</v>
      </c>
      <c r="BL476" s="64">
        <f t="shared" ref="BL476:BL481" si="88">IFERROR(W476*I476/H476,"0")</f>
        <v>640.90909090909088</v>
      </c>
      <c r="BM476" s="64">
        <f t="shared" ref="BM476:BM481" si="89">IFERROR(X476*I476/H476,"0")</f>
        <v>642.96</v>
      </c>
      <c r="BN476" s="64">
        <f t="shared" ref="BN476:BN481" si="90">IFERROR(1/J476*(W476/H476),"0")</f>
        <v>1.0926573426573427</v>
      </c>
      <c r="BO476" s="64">
        <f t="shared" ref="BO476:BO481" si="91">IFERROR(1/J476*(X476/H476),"0")</f>
        <v>1.0961538461538463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600</v>
      </c>
      <c r="X477" s="371">
        <f t="shared" si="87"/>
        <v>601.92000000000007</v>
      </c>
      <c r="Y477" s="36">
        <f>IFERROR(IF(X477=0,"",ROUNDUP(X477/H477,0)*0.01196),"")</f>
        <v>1.36344</v>
      </c>
      <c r="Z477" s="56"/>
      <c r="AA477" s="57"/>
      <c r="AE477" s="64"/>
      <c r="BB477" s="326" t="s">
        <v>1</v>
      </c>
      <c r="BL477" s="64">
        <f t="shared" si="88"/>
        <v>640.90909090909088</v>
      </c>
      <c r="BM477" s="64">
        <f t="shared" si="89"/>
        <v>642.96</v>
      </c>
      <c r="BN477" s="64">
        <f t="shared" si="90"/>
        <v>1.0926573426573427</v>
      </c>
      <c r="BO477" s="64">
        <f t="shared" si="91"/>
        <v>1.0961538461538463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600</v>
      </c>
      <c r="X478" s="371">
        <f t="shared" si="87"/>
        <v>601.92000000000007</v>
      </c>
      <c r="Y478" s="36">
        <f>IFERROR(IF(X478=0,"",ROUNDUP(X478/H478,0)*0.01196),"")</f>
        <v>1.36344</v>
      </c>
      <c r="Z478" s="56"/>
      <c r="AA478" s="57"/>
      <c r="AE478" s="64"/>
      <c r="BB478" s="327" t="s">
        <v>1</v>
      </c>
      <c r="BL478" s="64">
        <f t="shared" si="88"/>
        <v>640.90909090909088</v>
      </c>
      <c r="BM478" s="64">
        <f t="shared" si="89"/>
        <v>642.96</v>
      </c>
      <c r="BN478" s="64">
        <f t="shared" si="90"/>
        <v>1.0926573426573427</v>
      </c>
      <c r="BO478" s="64">
        <f t="shared" si="91"/>
        <v>1.0961538461538463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340.90909090909088</v>
      </c>
      <c r="X482" s="372">
        <f>IFERROR(X476/H476,"0")+IFERROR(X477/H477,"0")+IFERROR(X478/H478,"0")+IFERROR(X479/H479,"0")+IFERROR(X480/H480,"0")+IFERROR(X481/H481,"0")</f>
        <v>342.00000000000006</v>
      </c>
      <c r="Y482" s="372">
        <f>IFERROR(IF(Y476="",0,Y476),"0")+IFERROR(IF(Y477="",0,Y477),"0")+IFERROR(IF(Y478="",0,Y478),"0")+IFERROR(IF(Y479="",0,Y479),"0")+IFERROR(IF(Y480="",0,Y480),"0")+IFERROR(IF(Y481="",0,Y481),"0")</f>
        <v>4.0903200000000002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1800</v>
      </c>
      <c r="X483" s="372">
        <f>IFERROR(SUM(X476:X481),"0")</f>
        <v>1805.7600000000002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8500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8543.64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8980.2993006993001</v>
      </c>
      <c r="X538" s="372">
        <f>IFERROR(SUM(BM22:BM534),"0")</f>
        <v>9026.2200000000012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9355.2993006993001</v>
      </c>
      <c r="X540" s="372">
        <f>GrossWeightTotalR+PalletQtyTotalR*25</f>
        <v>9401.2200000000012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1235.6177156177155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1241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17.319229999999997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2820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507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5216.6400000000003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 235,62"/>
        <filter val="1 800,00"/>
        <filter val="140,00"/>
        <filter val="15"/>
        <filter val="2 100,00"/>
        <filter val="2 200,00"/>
        <filter val="227,27"/>
        <filter val="340,91"/>
        <filter val="416,67"/>
        <filter val="46,67"/>
        <filter val="500,00"/>
        <filter val="600,00"/>
        <filter val="64,10"/>
        <filter val="700,00"/>
        <filter val="8 500,00"/>
        <filter val="8 980,30"/>
        <filter val="800,00"/>
        <filter val="9 355,3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