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3050EA-22E1-4B42-AAE0-F56BB1A2C4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BN357" i="1"/>
  <c r="BL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Y346" i="1"/>
  <c r="X346" i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N340" i="1"/>
  <c r="BL340" i="1"/>
  <c r="X340" i="1"/>
  <c r="BO340" i="1" s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BN330" i="1"/>
  <c r="BL330" i="1"/>
  <c r="X330" i="1"/>
  <c r="O330" i="1"/>
  <c r="BN329" i="1"/>
  <c r="BL329" i="1"/>
  <c r="X329" i="1"/>
  <c r="BO329" i="1" s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X318" i="1" s="1"/>
  <c r="O316" i="1"/>
  <c r="W314" i="1"/>
  <c r="W313" i="1"/>
  <c r="BN312" i="1"/>
  <c r="BL312" i="1"/>
  <c r="X312" i="1"/>
  <c r="O312" i="1"/>
  <c r="BN311" i="1"/>
  <c r="BL311" i="1"/>
  <c r="X311" i="1"/>
  <c r="O311" i="1"/>
  <c r="BN310" i="1"/>
  <c r="BL310" i="1"/>
  <c r="X310" i="1"/>
  <c r="BO310" i="1" s="1"/>
  <c r="O310" i="1"/>
  <c r="W308" i="1"/>
  <c r="W307" i="1"/>
  <c r="BN306" i="1"/>
  <c r="BL306" i="1"/>
  <c r="X306" i="1"/>
  <c r="X307" i="1" s="1"/>
  <c r="O306" i="1"/>
  <c r="W303" i="1"/>
  <c r="W302" i="1"/>
  <c r="BN301" i="1"/>
  <c r="BL301" i="1"/>
  <c r="X301" i="1"/>
  <c r="BO301" i="1" s="1"/>
  <c r="O301" i="1"/>
  <c r="BN300" i="1"/>
  <c r="BL300" i="1"/>
  <c r="X300" i="1"/>
  <c r="X302" i="1" s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BO284" i="1" s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W246" i="1"/>
  <c r="W245" i="1"/>
  <c r="BN244" i="1"/>
  <c r="BL244" i="1"/>
  <c r="X244" i="1"/>
  <c r="BO244" i="1" s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O238" i="1"/>
  <c r="BN237" i="1"/>
  <c r="BL237" i="1"/>
  <c r="X237" i="1"/>
  <c r="O237" i="1"/>
  <c r="BN236" i="1"/>
  <c r="BL236" i="1"/>
  <c r="X236" i="1"/>
  <c r="BO236" i="1" s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N232" i="1"/>
  <c r="BL232" i="1"/>
  <c r="X232" i="1"/>
  <c r="BO232" i="1" s="1"/>
  <c r="O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O225" i="1"/>
  <c r="BN224" i="1"/>
  <c r="BL224" i="1"/>
  <c r="X224" i="1"/>
  <c r="O224" i="1"/>
  <c r="BN223" i="1"/>
  <c r="BL223" i="1"/>
  <c r="X223" i="1"/>
  <c r="BO223" i="1" s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W218" i="1"/>
  <c r="X217" i="1"/>
  <c r="W217" i="1"/>
  <c r="BO216" i="1"/>
  <c r="BN216" i="1"/>
  <c r="BM216" i="1"/>
  <c r="BL216" i="1"/>
  <c r="Y216" i="1"/>
  <c r="X216" i="1"/>
  <c r="O216" i="1"/>
  <c r="BN215" i="1"/>
  <c r="BL215" i="1"/>
  <c r="X215" i="1"/>
  <c r="O215" i="1"/>
  <c r="W213" i="1"/>
  <c r="W212" i="1"/>
  <c r="BN211" i="1"/>
  <c r="BL211" i="1"/>
  <c r="X211" i="1"/>
  <c r="O211" i="1"/>
  <c r="BN210" i="1"/>
  <c r="BL210" i="1"/>
  <c r="X210" i="1"/>
  <c r="BO210" i="1" s="1"/>
  <c r="O210" i="1"/>
  <c r="BN209" i="1"/>
  <c r="BL209" i="1"/>
  <c r="X209" i="1"/>
  <c r="O209" i="1"/>
  <c r="BN208" i="1"/>
  <c r="BL208" i="1"/>
  <c r="X208" i="1"/>
  <c r="O208" i="1"/>
  <c r="BN207" i="1"/>
  <c r="BL207" i="1"/>
  <c r="X207" i="1"/>
  <c r="O207" i="1"/>
  <c r="BN206" i="1"/>
  <c r="BL206" i="1"/>
  <c r="X206" i="1"/>
  <c r="BO206" i="1" s="1"/>
  <c r="O206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O200" i="1"/>
  <c r="BN199" i="1"/>
  <c r="BL199" i="1"/>
  <c r="X199" i="1"/>
  <c r="BO199" i="1" s="1"/>
  <c r="O199" i="1"/>
  <c r="BN198" i="1"/>
  <c r="BL198" i="1"/>
  <c r="X198" i="1"/>
  <c r="O198" i="1"/>
  <c r="W196" i="1"/>
  <c r="W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O188" i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O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O173" i="1"/>
  <c r="BN172" i="1"/>
  <c r="BL172" i="1"/>
  <c r="X172" i="1"/>
  <c r="O172" i="1"/>
  <c r="BN171" i="1"/>
  <c r="BL171" i="1"/>
  <c r="X171" i="1"/>
  <c r="BO171" i="1" s="1"/>
  <c r="O171" i="1"/>
  <c r="W169" i="1"/>
  <c r="W168" i="1"/>
  <c r="BN167" i="1"/>
  <c r="BL167" i="1"/>
  <c r="X167" i="1"/>
  <c r="BO167" i="1" s="1"/>
  <c r="O167" i="1"/>
  <c r="BN166" i="1"/>
  <c r="BL166" i="1"/>
  <c r="X166" i="1"/>
  <c r="X168" i="1" s="1"/>
  <c r="O166" i="1"/>
  <c r="W164" i="1"/>
  <c r="W163" i="1"/>
  <c r="BN162" i="1"/>
  <c r="BL162" i="1"/>
  <c r="X162" i="1"/>
  <c r="O162" i="1"/>
  <c r="BO161" i="1"/>
  <c r="BN161" i="1"/>
  <c r="BM161" i="1"/>
  <c r="BL161" i="1"/>
  <c r="Y161" i="1"/>
  <c r="X161" i="1"/>
  <c r="O161" i="1"/>
  <c r="W158" i="1"/>
  <c r="W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O153" i="1"/>
  <c r="BN152" i="1"/>
  <c r="BL152" i="1"/>
  <c r="X152" i="1"/>
  <c r="O152" i="1"/>
  <c r="BN151" i="1"/>
  <c r="BL151" i="1"/>
  <c r="X151" i="1"/>
  <c r="O151" i="1"/>
  <c r="BO150" i="1"/>
  <c r="BN150" i="1"/>
  <c r="BM150" i="1"/>
  <c r="BL150" i="1"/>
  <c r="Y150" i="1"/>
  <c r="X150" i="1"/>
  <c r="O150" i="1"/>
  <c r="BN149" i="1"/>
  <c r="BL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N142" i="1"/>
  <c r="BL142" i="1"/>
  <c r="X142" i="1"/>
  <c r="O142" i="1"/>
  <c r="BN141" i="1"/>
  <c r="BL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O134" i="1"/>
  <c r="BN133" i="1"/>
  <c r="BL133" i="1"/>
  <c r="X133" i="1"/>
  <c r="O133" i="1"/>
  <c r="BN132" i="1"/>
  <c r="BL132" i="1"/>
  <c r="X132" i="1"/>
  <c r="BO132" i="1" s="1"/>
  <c r="O132" i="1"/>
  <c r="BN131" i="1"/>
  <c r="BL131" i="1"/>
  <c r="X131" i="1"/>
  <c r="O131" i="1"/>
  <c r="W128" i="1"/>
  <c r="W127" i="1"/>
  <c r="BN126" i="1"/>
  <c r="BL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BO105" i="1"/>
  <c r="BN105" i="1"/>
  <c r="BM105" i="1"/>
  <c r="BL105" i="1"/>
  <c r="Y105" i="1"/>
  <c r="X105" i="1"/>
  <c r="W103" i="1"/>
  <c r="W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BO97" i="1" s="1"/>
  <c r="O97" i="1"/>
  <c r="BN96" i="1"/>
  <c r="BL96" i="1"/>
  <c r="X96" i="1"/>
  <c r="O96" i="1"/>
  <c r="BN95" i="1"/>
  <c r="BL95" i="1"/>
  <c r="X95" i="1"/>
  <c r="O95" i="1"/>
  <c r="W93" i="1"/>
  <c r="W92" i="1"/>
  <c r="BN91" i="1"/>
  <c r="BL91" i="1"/>
  <c r="X91" i="1"/>
  <c r="BO91" i="1" s="1"/>
  <c r="O91" i="1"/>
  <c r="BN90" i="1"/>
  <c r="BL90" i="1"/>
  <c r="X90" i="1"/>
  <c r="O90" i="1"/>
  <c r="BN89" i="1"/>
  <c r="BL89" i="1"/>
  <c r="X89" i="1"/>
  <c r="BO89" i="1" s="1"/>
  <c r="O89" i="1"/>
  <c r="BO88" i="1"/>
  <c r="BN88" i="1"/>
  <c r="BM88" i="1"/>
  <c r="BL88" i="1"/>
  <c r="Y88" i="1"/>
  <c r="X88" i="1"/>
  <c r="O88" i="1"/>
  <c r="W86" i="1"/>
  <c r="W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O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O51" i="1"/>
  <c r="W47" i="1"/>
  <c r="W46" i="1"/>
  <c r="BN45" i="1"/>
  <c r="BL45" i="1"/>
  <c r="X45" i="1"/>
  <c r="O45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547" i="1" s="1"/>
  <c r="H10" i="1"/>
  <c r="A9" i="1"/>
  <c r="A10" i="1" s="1"/>
  <c r="D7" i="1"/>
  <c r="P6" i="1"/>
  <c r="O2" i="1"/>
  <c r="BO82" i="1" l="1"/>
  <c r="BM82" i="1"/>
  <c r="Y82" i="1"/>
  <c r="BO110" i="1"/>
  <c r="BM110" i="1"/>
  <c r="Y110" i="1"/>
  <c r="BO131" i="1"/>
  <c r="BM131" i="1"/>
  <c r="Y131" i="1"/>
  <c r="BO154" i="1"/>
  <c r="BM154" i="1"/>
  <c r="Y154" i="1"/>
  <c r="BO185" i="1"/>
  <c r="BM185" i="1"/>
  <c r="Y185" i="1"/>
  <c r="BO208" i="1"/>
  <c r="BM208" i="1"/>
  <c r="Y208" i="1"/>
  <c r="BO238" i="1"/>
  <c r="BM238" i="1"/>
  <c r="Y238" i="1"/>
  <c r="BO264" i="1"/>
  <c r="BM264" i="1"/>
  <c r="Y264" i="1"/>
  <c r="BO312" i="1"/>
  <c r="BM312" i="1"/>
  <c r="Y312" i="1"/>
  <c r="BO334" i="1"/>
  <c r="BM334" i="1"/>
  <c r="Y334" i="1"/>
  <c r="BO371" i="1"/>
  <c r="BM371" i="1"/>
  <c r="Y371" i="1"/>
  <c r="BO403" i="1"/>
  <c r="BM403" i="1"/>
  <c r="Y403" i="1"/>
  <c r="BO464" i="1"/>
  <c r="BM464" i="1"/>
  <c r="Y464" i="1"/>
  <c r="Y23" i="1"/>
  <c r="BM23" i="1"/>
  <c r="W537" i="1"/>
  <c r="Y33" i="1"/>
  <c r="BM33" i="1"/>
  <c r="Y70" i="1"/>
  <c r="BM70" i="1"/>
  <c r="BO74" i="1"/>
  <c r="BM74" i="1"/>
  <c r="Y74" i="1"/>
  <c r="BO96" i="1"/>
  <c r="BM96" i="1"/>
  <c r="Y96" i="1"/>
  <c r="BO120" i="1"/>
  <c r="BM120" i="1"/>
  <c r="Y120" i="1"/>
  <c r="BO143" i="1"/>
  <c r="BM143" i="1"/>
  <c r="Y143" i="1"/>
  <c r="BO173" i="1"/>
  <c r="BM173" i="1"/>
  <c r="Y173" i="1"/>
  <c r="BO193" i="1"/>
  <c r="BM193" i="1"/>
  <c r="Y193" i="1"/>
  <c r="BO225" i="1"/>
  <c r="BM225" i="1"/>
  <c r="Y225" i="1"/>
  <c r="X250" i="1"/>
  <c r="X249" i="1"/>
  <c r="BO248" i="1"/>
  <c r="BM248" i="1"/>
  <c r="Y248" i="1"/>
  <c r="Y249" i="1" s="1"/>
  <c r="BO252" i="1"/>
  <c r="BM252" i="1"/>
  <c r="Y252" i="1"/>
  <c r="BO291" i="1"/>
  <c r="BM291" i="1"/>
  <c r="Y291" i="1"/>
  <c r="BO327" i="1"/>
  <c r="BM327" i="1"/>
  <c r="Y327" i="1"/>
  <c r="BO357" i="1"/>
  <c r="BM357" i="1"/>
  <c r="Y357" i="1"/>
  <c r="BO391" i="1"/>
  <c r="BM391" i="1"/>
  <c r="Y391" i="1"/>
  <c r="BO427" i="1"/>
  <c r="BM427" i="1"/>
  <c r="Y427" i="1"/>
  <c r="BO480" i="1"/>
  <c r="BM480" i="1"/>
  <c r="Y480" i="1"/>
  <c r="J9" i="1"/>
  <c r="W538" i="1"/>
  <c r="X35" i="1"/>
  <c r="BO27" i="1"/>
  <c r="BM27" i="1"/>
  <c r="Y27" i="1"/>
  <c r="X39" i="1"/>
  <c r="X38" i="1"/>
  <c r="BO37" i="1"/>
  <c r="BM37" i="1"/>
  <c r="Y37" i="1"/>
  <c r="Y38" i="1" s="1"/>
  <c r="X43" i="1"/>
  <c r="X42" i="1"/>
  <c r="BO41" i="1"/>
  <c r="BM41" i="1"/>
  <c r="Y41" i="1"/>
  <c r="Y42" i="1" s="1"/>
  <c r="X47" i="1"/>
  <c r="X46" i="1"/>
  <c r="BO45" i="1"/>
  <c r="BM45" i="1"/>
  <c r="Y45" i="1"/>
  <c r="Y46" i="1" s="1"/>
  <c r="BO51" i="1"/>
  <c r="BM51" i="1"/>
  <c r="Y51" i="1"/>
  <c r="BO72" i="1"/>
  <c r="BM72" i="1"/>
  <c r="Y72" i="1"/>
  <c r="BO80" i="1"/>
  <c r="BM80" i="1"/>
  <c r="Y80" i="1"/>
  <c r="BO90" i="1"/>
  <c r="BM90" i="1"/>
  <c r="Y90" i="1"/>
  <c r="BO108" i="1"/>
  <c r="BM108" i="1"/>
  <c r="Y108" i="1"/>
  <c r="BO116" i="1"/>
  <c r="BM116" i="1"/>
  <c r="Y116" i="1"/>
  <c r="BO126" i="1"/>
  <c r="BM126" i="1"/>
  <c r="Y126" i="1"/>
  <c r="BO141" i="1"/>
  <c r="BM141" i="1"/>
  <c r="Y141" i="1"/>
  <c r="BO152" i="1"/>
  <c r="BM152" i="1"/>
  <c r="Y152" i="1"/>
  <c r="F9" i="1"/>
  <c r="F10" i="1"/>
  <c r="BO31" i="1"/>
  <c r="BM31" i="1"/>
  <c r="Y31" i="1"/>
  <c r="BO68" i="1"/>
  <c r="BM68" i="1"/>
  <c r="Y68" i="1"/>
  <c r="BO76" i="1"/>
  <c r="BM76" i="1"/>
  <c r="Y76" i="1"/>
  <c r="BO84" i="1"/>
  <c r="BM84" i="1"/>
  <c r="Y84" i="1"/>
  <c r="BO98" i="1"/>
  <c r="BM98" i="1"/>
  <c r="Y98" i="1"/>
  <c r="BO112" i="1"/>
  <c r="BM112" i="1"/>
  <c r="Y112" i="1"/>
  <c r="BO122" i="1"/>
  <c r="BM122" i="1"/>
  <c r="Y122" i="1"/>
  <c r="BO133" i="1"/>
  <c r="BM133" i="1"/>
  <c r="Y133" i="1"/>
  <c r="H547" i="1"/>
  <c r="BO148" i="1"/>
  <c r="BM148" i="1"/>
  <c r="Y148" i="1"/>
  <c r="BO156" i="1"/>
  <c r="BM156" i="1"/>
  <c r="Y156" i="1"/>
  <c r="X352" i="1"/>
  <c r="X351" i="1"/>
  <c r="BO350" i="1"/>
  <c r="BM350" i="1"/>
  <c r="Y350" i="1"/>
  <c r="Y351" i="1" s="1"/>
  <c r="BO355" i="1"/>
  <c r="BM355" i="1"/>
  <c r="Y355" i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W539" i="1"/>
  <c r="D547" i="1"/>
  <c r="E547" i="1"/>
  <c r="X92" i="1"/>
  <c r="X102" i="1"/>
  <c r="X118" i="1"/>
  <c r="X128" i="1"/>
  <c r="Y167" i="1"/>
  <c r="BM167" i="1"/>
  <c r="Y171" i="1"/>
  <c r="BM171" i="1"/>
  <c r="Y179" i="1"/>
  <c r="BM179" i="1"/>
  <c r="Y183" i="1"/>
  <c r="BM183" i="1"/>
  <c r="Y187" i="1"/>
  <c r="BM187" i="1"/>
  <c r="Y191" i="1"/>
  <c r="BM191" i="1"/>
  <c r="Y199" i="1"/>
  <c r="BM199" i="1"/>
  <c r="Y206" i="1"/>
  <c r="BM206" i="1"/>
  <c r="Y210" i="1"/>
  <c r="BM210" i="1"/>
  <c r="Y223" i="1"/>
  <c r="BM223" i="1"/>
  <c r="Y232" i="1"/>
  <c r="BM232" i="1"/>
  <c r="Y236" i="1"/>
  <c r="BM236" i="1"/>
  <c r="Y240" i="1"/>
  <c r="BM240" i="1"/>
  <c r="Y244" i="1"/>
  <c r="BM244" i="1"/>
  <c r="Y254" i="1"/>
  <c r="BM254" i="1"/>
  <c r="Y262" i="1"/>
  <c r="BM262" i="1"/>
  <c r="Y266" i="1"/>
  <c r="BM266" i="1"/>
  <c r="X280" i="1"/>
  <c r="Y284" i="1"/>
  <c r="BM284" i="1"/>
  <c r="Y293" i="1"/>
  <c r="BM293" i="1"/>
  <c r="Y301" i="1"/>
  <c r="BM301" i="1"/>
  <c r="Y306" i="1"/>
  <c r="Y307" i="1" s="1"/>
  <c r="BM306" i="1"/>
  <c r="BO306" i="1"/>
  <c r="Y310" i="1"/>
  <c r="BM310" i="1"/>
  <c r="Y316" i="1"/>
  <c r="Y317" i="1" s="1"/>
  <c r="BM316" i="1"/>
  <c r="BO316" i="1"/>
  <c r="X317" i="1"/>
  <c r="Y320" i="1"/>
  <c r="Y321" i="1" s="1"/>
  <c r="BM320" i="1"/>
  <c r="BO320" i="1"/>
  <c r="X321" i="1"/>
  <c r="Y329" i="1"/>
  <c r="BM329" i="1"/>
  <c r="Y332" i="1"/>
  <c r="BM332" i="1"/>
  <c r="Y340" i="1"/>
  <c r="BM340" i="1"/>
  <c r="BO346" i="1"/>
  <c r="BM346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X24" i="1"/>
  <c r="X34" i="1"/>
  <c r="X62" i="1"/>
  <c r="X85" i="1"/>
  <c r="X93" i="1"/>
  <c r="X103" i="1"/>
  <c r="X117" i="1"/>
  <c r="X127" i="1"/>
  <c r="X136" i="1"/>
  <c r="BO142" i="1"/>
  <c r="BM142" i="1"/>
  <c r="Y142" i="1"/>
  <c r="Y144" i="1" s="1"/>
  <c r="BO151" i="1"/>
  <c r="BM151" i="1"/>
  <c r="Y151" i="1"/>
  <c r="BO155" i="1"/>
  <c r="BM155" i="1"/>
  <c r="Y155" i="1"/>
  <c r="BO172" i="1"/>
  <c r="BM172" i="1"/>
  <c r="Y172" i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BO200" i="1"/>
  <c r="BM200" i="1"/>
  <c r="Y200" i="1"/>
  <c r="BO209" i="1"/>
  <c r="BM209" i="1"/>
  <c r="Y209" i="1"/>
  <c r="BO222" i="1"/>
  <c r="BM222" i="1"/>
  <c r="Y222" i="1"/>
  <c r="BO226" i="1"/>
  <c r="BM226" i="1"/>
  <c r="Y226" i="1"/>
  <c r="X228" i="1"/>
  <c r="L547" i="1"/>
  <c r="N547" i="1"/>
  <c r="X246" i="1"/>
  <c r="BO231" i="1"/>
  <c r="BM231" i="1"/>
  <c r="Y231" i="1"/>
  <c r="BO235" i="1"/>
  <c r="BM235" i="1"/>
  <c r="Y235" i="1"/>
  <c r="BO239" i="1"/>
  <c r="BM239" i="1"/>
  <c r="Y239" i="1"/>
  <c r="BO243" i="1"/>
  <c r="BM243" i="1"/>
  <c r="Y243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X275" i="1"/>
  <c r="BO285" i="1"/>
  <c r="BM285" i="1"/>
  <c r="Y285" i="1"/>
  <c r="X287" i="1"/>
  <c r="O547" i="1"/>
  <c r="X297" i="1"/>
  <c r="BO290" i="1"/>
  <c r="BM290" i="1"/>
  <c r="Y290" i="1"/>
  <c r="X298" i="1"/>
  <c r="BO294" i="1"/>
  <c r="BM294" i="1"/>
  <c r="Y294" i="1"/>
  <c r="BO311" i="1"/>
  <c r="BM311" i="1"/>
  <c r="Y311" i="1"/>
  <c r="Y313" i="1" s="1"/>
  <c r="X313" i="1"/>
  <c r="X54" i="1"/>
  <c r="H9" i="1"/>
  <c r="Y22" i="1"/>
  <c r="BM22" i="1"/>
  <c r="BO22" i="1"/>
  <c r="W541" i="1"/>
  <c r="X25" i="1"/>
  <c r="Y28" i="1"/>
  <c r="BM28" i="1"/>
  <c r="Y30" i="1"/>
  <c r="BM30" i="1"/>
  <c r="Y32" i="1"/>
  <c r="BM32" i="1"/>
  <c r="C547" i="1"/>
  <c r="Y52" i="1"/>
  <c r="Y53" i="1" s="1"/>
  <c r="BM52" i="1"/>
  <c r="X53" i="1"/>
  <c r="Y57" i="1"/>
  <c r="Y61" i="1" s="1"/>
  <c r="BM57" i="1"/>
  <c r="BO57" i="1"/>
  <c r="Y59" i="1"/>
  <c r="BM59" i="1"/>
  <c r="Y60" i="1"/>
  <c r="BM60" i="1"/>
  <c r="X61" i="1"/>
  <c r="Y65" i="1"/>
  <c r="Y85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BM89" i="1"/>
  <c r="Y91" i="1"/>
  <c r="BM91" i="1"/>
  <c r="Y95" i="1"/>
  <c r="Y102" i="1" s="1"/>
  <c r="BM95" i="1"/>
  <c r="BO95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F547" i="1"/>
  <c r="X137" i="1"/>
  <c r="Y132" i="1"/>
  <c r="BM132" i="1"/>
  <c r="BO134" i="1"/>
  <c r="BM134" i="1"/>
  <c r="Y134" i="1"/>
  <c r="X144" i="1"/>
  <c r="BO149" i="1"/>
  <c r="BM149" i="1"/>
  <c r="Y149" i="1"/>
  <c r="BO153" i="1"/>
  <c r="BM153" i="1"/>
  <c r="Y153" i="1"/>
  <c r="X157" i="1"/>
  <c r="BO162" i="1"/>
  <c r="BM162" i="1"/>
  <c r="Y162" i="1"/>
  <c r="Y163" i="1" s="1"/>
  <c r="X164" i="1"/>
  <c r="X169" i="1"/>
  <c r="BO166" i="1"/>
  <c r="BM166" i="1"/>
  <c r="Y166" i="1"/>
  <c r="Y168" i="1" s="1"/>
  <c r="X175" i="1"/>
  <c r="BO174" i="1"/>
  <c r="BM174" i="1"/>
  <c r="Y174" i="1"/>
  <c r="X176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3" i="1"/>
  <c r="BO198" i="1"/>
  <c r="BM198" i="1"/>
  <c r="Y198" i="1"/>
  <c r="X202" i="1"/>
  <c r="BO207" i="1"/>
  <c r="BM207" i="1"/>
  <c r="Y207" i="1"/>
  <c r="BO211" i="1"/>
  <c r="BM211" i="1"/>
  <c r="Y211" i="1"/>
  <c r="X213" i="1"/>
  <c r="X218" i="1"/>
  <c r="BO215" i="1"/>
  <c r="BM215" i="1"/>
  <c r="Y215" i="1"/>
  <c r="Y217" i="1" s="1"/>
  <c r="X227" i="1"/>
  <c r="BO224" i="1"/>
  <c r="BM224" i="1"/>
  <c r="Y224" i="1"/>
  <c r="BO233" i="1"/>
  <c r="BM233" i="1"/>
  <c r="Y233" i="1"/>
  <c r="BO237" i="1"/>
  <c r="BM237" i="1"/>
  <c r="Y237" i="1"/>
  <c r="BO241" i="1"/>
  <c r="BM241" i="1"/>
  <c r="Y241" i="1"/>
  <c r="X245" i="1"/>
  <c r="BO253" i="1"/>
  <c r="BM253" i="1"/>
  <c r="Y253" i="1"/>
  <c r="Y256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X343" i="1"/>
  <c r="BO356" i="1"/>
  <c r="BM356" i="1"/>
  <c r="Y356" i="1"/>
  <c r="X360" i="1"/>
  <c r="BO364" i="1"/>
  <c r="BM364" i="1"/>
  <c r="Y364" i="1"/>
  <c r="Y365" i="1" s="1"/>
  <c r="X366" i="1"/>
  <c r="X373" i="1"/>
  <c r="BO368" i="1"/>
  <c r="BM368" i="1"/>
  <c r="Y368" i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R547" i="1"/>
  <c r="G547" i="1"/>
  <c r="X145" i="1"/>
  <c r="X158" i="1"/>
  <c r="I547" i="1"/>
  <c r="X163" i="1"/>
  <c r="J547" i="1"/>
  <c r="X212" i="1"/>
  <c r="X256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303" i="1"/>
  <c r="BO300" i="1"/>
  <c r="BM300" i="1"/>
  <c r="Y300" i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Y360" i="1" s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P547" i="1"/>
  <c r="X308" i="1"/>
  <c r="S547" i="1"/>
  <c r="X383" i="1"/>
  <c r="BO413" i="1"/>
  <c r="BM413" i="1"/>
  <c r="Y413" i="1"/>
  <c r="Y415" i="1" s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302" i="1" l="1"/>
  <c r="Y286" i="1"/>
  <c r="Y202" i="1"/>
  <c r="Y24" i="1"/>
  <c r="Y520" i="1"/>
  <c r="Y212" i="1"/>
  <c r="Y157" i="1"/>
  <c r="Y136" i="1"/>
  <c r="Y127" i="1"/>
  <c r="Y117" i="1"/>
  <c r="Y175" i="1"/>
  <c r="W540" i="1"/>
  <c r="Y482" i="1"/>
  <c r="Y92" i="1"/>
  <c r="Y34" i="1"/>
  <c r="Y227" i="1"/>
  <c r="Y504" i="1"/>
  <c r="Y511" i="1"/>
  <c r="Y535" i="1"/>
  <c r="Y488" i="1"/>
  <c r="Y431" i="1"/>
  <c r="Y399" i="1"/>
  <c r="Y195" i="1"/>
  <c r="X537" i="1"/>
  <c r="X539" i="1"/>
  <c r="Y268" i="1"/>
  <c r="X541" i="1"/>
  <c r="Y468" i="1"/>
  <c r="Y451" i="1"/>
  <c r="Y336" i="1"/>
  <c r="Y405" i="1"/>
  <c r="Y372" i="1"/>
  <c r="Y342" i="1"/>
  <c r="X538" i="1"/>
  <c r="X540" i="1" s="1"/>
  <c r="Y297" i="1"/>
  <c r="Y274" i="1"/>
  <c r="Y245" i="1"/>
  <c r="Y542" i="1" l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<sst xmlns="http://schemas.openxmlformats.org/spreadsheetml/2006/main" count="2314" uniqueCount="768">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</sst>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45440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Вторник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0.375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400</v>
      </c>
      <c r="X51" s="371">
        <f>IFERROR(IF(W51="",0,CEILING((W51/$H51),1)*$H51),"")</f>
        <v>410.40000000000003</v>
      </c>
      <c r="Y51" s="36">
        <f>IFERROR(IF(X51=0,"",ROUNDUP(X51/H51,0)*0.02175),"")</f>
        <v>0.8264999999999999</v>
      </c>
      <c r="Z51" s="56"/>
      <c r="AA51" s="57"/>
      <c r="AE51" s="64"/>
      <c r="BB51" s="77" t="s">
        <v>1</v>
      </c>
      <c r="BL51" s="64">
        <f>IFERROR(W51*I51/H51,"0")</f>
        <v>417.77777777777777</v>
      </c>
      <c r="BM51" s="64">
        <f>IFERROR(X51*I51/H51,"0")</f>
        <v>428.64</v>
      </c>
      <c r="BN51" s="64">
        <f>IFERROR(1/J51*(W51/H51),"0")</f>
        <v>0.66137566137566139</v>
      </c>
      <c r="BO51" s="64">
        <f>IFERROR(1/J51*(X51/H51),"0")</f>
        <v>0.67857142857142849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37.037037037037038</v>
      </c>
      <c r="X53" s="372">
        <f>IFERROR(X51/H51,"0")+IFERROR(X52/H52,"0")</f>
        <v>38</v>
      </c>
      <c r="Y53" s="372">
        <f>IFERROR(IF(Y51="",0,Y51),"0")+IFERROR(IF(Y52="",0,Y52),"0")</f>
        <v>0.8264999999999999</v>
      </c>
      <c r="Z53" s="373"/>
      <c r="AA53" s="373"/>
    </row>
    <row r="54" spans="1:67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400</v>
      </c>
      <c r="X54" s="372">
        <f>IFERROR(SUM(X51:X52),"0")</f>
        <v>410.40000000000003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100</v>
      </c>
      <c r="X57" s="371">
        <f>IFERROR(IF(W57="",0,CEILING((W57/$H57),1)*$H57),"")</f>
        <v>108</v>
      </c>
      <c r="Y57" s="36">
        <f>IFERROR(IF(X57=0,"",ROUNDUP(X57/H57,0)*0.02175),"")</f>
        <v>0.21749999999999997</v>
      </c>
      <c r="Z57" s="56"/>
      <c r="AA57" s="57"/>
      <c r="AE57" s="64"/>
      <c r="BB57" s="79" t="s">
        <v>1</v>
      </c>
      <c r="BL57" s="64">
        <f>IFERROR(W57*I57/H57,"0")</f>
        <v>104.44444444444444</v>
      </c>
      <c r="BM57" s="64">
        <f>IFERROR(X57*I57/H57,"0")</f>
        <v>112.8</v>
      </c>
      <c r="BN57" s="64">
        <f>IFERROR(1/J57*(W57/H57),"0")</f>
        <v>0.16534391534391535</v>
      </c>
      <c r="BO57" s="64">
        <f>IFERROR(1/J57*(X57/H57),"0")</f>
        <v>0.17857142857142855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9.2592592592592595</v>
      </c>
      <c r="X61" s="372">
        <f>IFERROR(X57/H57,"0")+IFERROR(X58/H58,"0")+IFERROR(X59/H59,"0")+IFERROR(X60/H60,"0")</f>
        <v>10</v>
      </c>
      <c r="Y61" s="372">
        <f>IFERROR(IF(Y57="",0,Y57),"0")+IFERROR(IF(Y58="",0,Y58),"0")+IFERROR(IF(Y59="",0,Y59),"0")+IFERROR(IF(Y60="",0,Y60),"0")</f>
        <v>0.21749999999999997</v>
      </c>
      <c r="Z61" s="373"/>
      <c r="AA61" s="373"/>
    </row>
    <row r="62" spans="1:67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100</v>
      </c>
      <c r="X62" s="372">
        <f>IFERROR(SUM(X57:X60),"0")</f>
        <v>108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500</v>
      </c>
      <c r="X66" s="371">
        <f t="shared" si="6"/>
        <v>503.99999999999994</v>
      </c>
      <c r="Y66" s="36">
        <f t="shared" si="7"/>
        <v>0.9787499999999999</v>
      </c>
      <c r="Z66" s="56"/>
      <c r="AA66" s="57"/>
      <c r="AE66" s="64"/>
      <c r="BB66" s="84" t="s">
        <v>1</v>
      </c>
      <c r="BL66" s="64">
        <f t="shared" si="8"/>
        <v>521.42857142857144</v>
      </c>
      <c r="BM66" s="64">
        <f t="shared" si="9"/>
        <v>525.6</v>
      </c>
      <c r="BN66" s="64">
        <f t="shared" si="10"/>
        <v>0.79719387755102045</v>
      </c>
      <c r="BO66" s="64">
        <f t="shared" si="11"/>
        <v>0.80357142857142849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500</v>
      </c>
      <c r="X69" s="371">
        <f t="shared" si="6"/>
        <v>507.6</v>
      </c>
      <c r="Y69" s="36">
        <f t="shared" si="7"/>
        <v>1.0222499999999999</v>
      </c>
      <c r="Z69" s="56"/>
      <c r="AA69" s="57"/>
      <c r="AE69" s="64"/>
      <c r="BB69" s="87" t="s">
        <v>1</v>
      </c>
      <c r="BL69" s="64">
        <f t="shared" si="8"/>
        <v>522.22222222222217</v>
      </c>
      <c r="BM69" s="64">
        <f t="shared" si="9"/>
        <v>530.16</v>
      </c>
      <c r="BN69" s="64">
        <f t="shared" si="10"/>
        <v>0.82671957671957652</v>
      </c>
      <c r="BO69" s="64">
        <f t="shared" si="11"/>
        <v>0.83928571428571419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150</v>
      </c>
      <c r="X70" s="371">
        <f t="shared" si="6"/>
        <v>156.79999999999998</v>
      </c>
      <c r="Y70" s="36">
        <f t="shared" si="7"/>
        <v>0.30449999999999999</v>
      </c>
      <c r="Z70" s="56"/>
      <c r="AA70" s="57"/>
      <c r="AE70" s="64"/>
      <c r="BB70" s="88" t="s">
        <v>1</v>
      </c>
      <c r="BL70" s="64">
        <f t="shared" si="8"/>
        <v>156.42857142857144</v>
      </c>
      <c r="BM70" s="64">
        <f t="shared" si="9"/>
        <v>163.51999999999998</v>
      </c>
      <c r="BN70" s="64">
        <f t="shared" si="10"/>
        <v>0.23915816326530615</v>
      </c>
      <c r="BO70" s="64">
        <f t="shared" si="11"/>
        <v>0.25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104.33201058201058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106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2.3054999999999999</v>
      </c>
      <c r="Z85" s="373"/>
      <c r="AA85" s="373"/>
    </row>
    <row r="86" spans="1:67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1150</v>
      </c>
      <c r="X86" s="372">
        <f>IFERROR(SUM(X65:X84),"0")</f>
        <v>1168.3999999999999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150</v>
      </c>
      <c r="X107" s="371">
        <f t="shared" si="18"/>
        <v>151.20000000000002</v>
      </c>
      <c r="Y107" s="36">
        <f>IFERROR(IF(X107=0,"",ROUNDUP(X107/H107,0)*0.02175),"")</f>
        <v>0.39149999999999996</v>
      </c>
      <c r="Z107" s="56"/>
      <c r="AA107" s="57"/>
      <c r="AE107" s="64"/>
      <c r="BB107" s="116" t="s">
        <v>1</v>
      </c>
      <c r="BL107" s="64">
        <f t="shared" si="19"/>
        <v>160.07142857142858</v>
      </c>
      <c r="BM107" s="64">
        <f t="shared" si="20"/>
        <v>161.35200000000003</v>
      </c>
      <c r="BN107" s="64">
        <f t="shared" si="21"/>
        <v>0.31887755102040816</v>
      </c>
      <c r="BO107" s="64">
        <f t="shared" si="22"/>
        <v>0.3214285714285714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100</v>
      </c>
      <c r="X109" s="371">
        <f t="shared" si="18"/>
        <v>100.80000000000001</v>
      </c>
      <c r="Y109" s="36">
        <f>IFERROR(IF(X109=0,"",ROUNDUP(X109/H109,0)*0.02175),"")</f>
        <v>0.26100000000000001</v>
      </c>
      <c r="Z109" s="56"/>
      <c r="AA109" s="57"/>
      <c r="AE109" s="64"/>
      <c r="BB109" s="118" t="s">
        <v>1</v>
      </c>
      <c r="BL109" s="64">
        <f t="shared" si="19"/>
        <v>106.71428571428572</v>
      </c>
      <c r="BM109" s="64">
        <f t="shared" si="20"/>
        <v>107.56800000000001</v>
      </c>
      <c r="BN109" s="64">
        <f t="shared" si="21"/>
        <v>0.21258503401360543</v>
      </c>
      <c r="BO109" s="64">
        <f t="shared" si="22"/>
        <v>0.21428571428571427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29.761904761904763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30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0.65249999999999997</v>
      </c>
      <c r="Z117" s="373"/>
      <c r="AA117" s="373"/>
    </row>
    <row r="118" spans="1:67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250</v>
      </c>
      <c r="X118" s="372">
        <f>IFERROR(SUM(X105:X116),"0")</f>
        <v>252.00000000000003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idden="1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hidden="1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100</v>
      </c>
      <c r="X131" s="371">
        <f>IFERROR(IF(W131="",0,CEILING((W131/$H131),1)*$H131),"")</f>
        <v>100.80000000000001</v>
      </c>
      <c r="Y131" s="36">
        <f>IFERROR(IF(X131=0,"",ROUNDUP(X131/H131,0)*0.02175),"")</f>
        <v>0.26100000000000001</v>
      </c>
      <c r="Z131" s="56"/>
      <c r="AA131" s="57"/>
      <c r="AE131" s="64"/>
      <c r="BB131" s="133" t="s">
        <v>1</v>
      </c>
      <c r="BL131" s="64">
        <f>IFERROR(W131*I131/H131,"0")</f>
        <v>106.64285714285715</v>
      </c>
      <c r="BM131" s="64">
        <f>IFERROR(X131*I131/H131,"0")</f>
        <v>107.49600000000001</v>
      </c>
      <c r="BN131" s="64">
        <f>IFERROR(1/J131*(W131/H131),"0")</f>
        <v>0.21258503401360543</v>
      </c>
      <c r="BO131" s="64">
        <f>IFERROR(1/J131*(X131/H131),"0")</f>
        <v>0.21428571428571427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90</v>
      </c>
      <c r="X134" s="371">
        <f>IFERROR(IF(W134="",0,CEILING((W134/$H134),1)*$H134),"")</f>
        <v>91.800000000000011</v>
      </c>
      <c r="Y134" s="36">
        <f>IFERROR(IF(X134=0,"",ROUNDUP(X134/H134,0)*0.00753),"")</f>
        <v>0.25602000000000003</v>
      </c>
      <c r="Z134" s="56"/>
      <c r="AA134" s="57"/>
      <c r="AE134" s="64"/>
      <c r="BB134" s="136" t="s">
        <v>1</v>
      </c>
      <c r="BL134" s="64">
        <f>IFERROR(W134*I134/H134,"0")</f>
        <v>99.066666666666663</v>
      </c>
      <c r="BM134" s="64">
        <f>IFERROR(X134*I134/H134,"0")</f>
        <v>101.048</v>
      </c>
      <c r="BN134" s="64">
        <f>IFERROR(1/J134*(W134/H134),"0")</f>
        <v>0.21367521367521364</v>
      </c>
      <c r="BO134" s="64">
        <f>IFERROR(1/J134*(X134/H134),"0")</f>
        <v>0.21794871794871795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45.238095238095234</v>
      </c>
      <c r="X136" s="372">
        <f>IFERROR(X131/H131,"0")+IFERROR(X132/H132,"0")+IFERROR(X133/H133,"0")+IFERROR(X134/H134,"0")+IFERROR(X135/H135,"0")</f>
        <v>46</v>
      </c>
      <c r="Y136" s="372">
        <f>IFERROR(IF(Y131="",0,Y131),"0")+IFERROR(IF(Y132="",0,Y132),"0")+IFERROR(IF(Y133="",0,Y133),"0")+IFERROR(IF(Y134="",0,Y134),"0")+IFERROR(IF(Y135="",0,Y135),"0")</f>
        <v>0.51702000000000004</v>
      </c>
      <c r="Z136" s="373"/>
      <c r="AA136" s="373"/>
    </row>
    <row r="137" spans="1:67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190</v>
      </c>
      <c r="X137" s="372">
        <f>IFERROR(SUM(X131:X135),"0")</f>
        <v>192.60000000000002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idden="1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hidden="1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hidden="1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hidden="1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hidden="1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hidden="1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250</v>
      </c>
      <c r="X183" s="371">
        <f t="shared" si="33"/>
        <v>252.29999999999998</v>
      </c>
      <c r="Y183" s="36">
        <f>IFERROR(IF(X183=0,"",ROUNDUP(X183/H183,0)*0.02175),"")</f>
        <v>0.63074999999999992</v>
      </c>
      <c r="Z183" s="56"/>
      <c r="AA183" s="57"/>
      <c r="AE183" s="64"/>
      <c r="BB183" s="163" t="s">
        <v>1</v>
      </c>
      <c r="BL183" s="64">
        <f t="shared" si="34"/>
        <v>266.20689655172418</v>
      </c>
      <c r="BM183" s="64">
        <f t="shared" si="35"/>
        <v>268.65600000000001</v>
      </c>
      <c r="BN183" s="64">
        <f t="shared" si="36"/>
        <v>0.51313628899835795</v>
      </c>
      <c r="BO183" s="64">
        <f t="shared" si="37"/>
        <v>0.51785714285714279</v>
      </c>
    </row>
    <row r="184" spans="1:67" ht="27" hidden="1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520</v>
      </c>
      <c r="X191" s="371">
        <f t="shared" si="33"/>
        <v>520.79999999999995</v>
      </c>
      <c r="Y191" s="36">
        <f t="shared" si="38"/>
        <v>1.63401</v>
      </c>
      <c r="Z191" s="56"/>
      <c r="AA191" s="57"/>
      <c r="AE191" s="64"/>
      <c r="BB191" s="171" t="s">
        <v>1</v>
      </c>
      <c r="BL191" s="64">
        <f t="shared" si="34"/>
        <v>578.93333333333339</v>
      </c>
      <c r="BM191" s="64">
        <f t="shared" si="35"/>
        <v>579.82399999999996</v>
      </c>
      <c r="BN191" s="64">
        <f t="shared" si="36"/>
        <v>1.3888888888888891</v>
      </c>
      <c r="BO191" s="64">
        <f t="shared" si="37"/>
        <v>1.391025641025641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hidden="1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245.40229885057474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246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2.2647599999999999</v>
      </c>
      <c r="Z195" s="373"/>
      <c r="AA195" s="373"/>
    </row>
    <row r="196" spans="1:67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770</v>
      </c>
      <c r="X196" s="372">
        <f>IFERROR(SUM(X178:X194),"0")</f>
        <v>773.09999999999991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hidden="1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hidden="1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idden="1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hidden="1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idden="1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hidden="1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150</v>
      </c>
      <c r="X271" s="371">
        <f>IFERROR(IF(W271="",0,CEILING((W271/$H271),1)*$H271),"")</f>
        <v>151.20000000000002</v>
      </c>
      <c r="Y271" s="36">
        <f>IFERROR(IF(X271=0,"",ROUNDUP(X271/H271,0)*0.02175),"")</f>
        <v>0.39149999999999996</v>
      </c>
      <c r="Z271" s="56"/>
      <c r="AA271" s="57"/>
      <c r="AE271" s="64"/>
      <c r="BB271" s="221" t="s">
        <v>1</v>
      </c>
      <c r="BL271" s="64">
        <f>IFERROR(W271*I271/H271,"0")</f>
        <v>160.07142857142858</v>
      </c>
      <c r="BM271" s="64">
        <f>IFERROR(X271*I271/H271,"0")</f>
        <v>161.35200000000003</v>
      </c>
      <c r="BN271" s="64">
        <f>IFERROR(1/J271*(W271/H271),"0")</f>
        <v>0.31887755102040816</v>
      </c>
      <c r="BO271" s="64">
        <f>IFERROR(1/J271*(X271/H271),"0")</f>
        <v>0.3214285714285714</v>
      </c>
    </row>
    <row r="272" spans="1:67" ht="27" hidden="1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17.857142857142858</v>
      </c>
      <c r="X274" s="372">
        <f>IFERROR(X271/H271,"0")+IFERROR(X272/H272,"0")+IFERROR(X273/H273,"0")</f>
        <v>18</v>
      </c>
      <c r="Y274" s="372">
        <f>IFERROR(IF(Y271="",0,Y271),"0")+IFERROR(IF(Y272="",0,Y272),"0")+IFERROR(IF(Y273="",0,Y273),"0")</f>
        <v>0.39149999999999996</v>
      </c>
      <c r="Z274" s="373"/>
      <c r="AA274" s="373"/>
    </row>
    <row r="275" spans="1:67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150</v>
      </c>
      <c r="X275" s="372">
        <f>IFERROR(SUM(X271:X273),"0")</f>
        <v>151.20000000000002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17</v>
      </c>
      <c r="X279" s="371">
        <f>IFERROR(IF(W279="",0,CEILING((W279/$H279),1)*$H279),"")</f>
        <v>17.849999999999998</v>
      </c>
      <c r="Y279" s="36">
        <f>IFERROR(IF(X279=0,"",ROUNDUP(X279/H279,0)*0.00753),"")</f>
        <v>5.271E-2</v>
      </c>
      <c r="Z279" s="56"/>
      <c r="AA279" s="57"/>
      <c r="AE279" s="64"/>
      <c r="BB279" s="226" t="s">
        <v>1</v>
      </c>
      <c r="BL279" s="64">
        <f>IFERROR(W279*I279/H279,"0")</f>
        <v>19.333333333333332</v>
      </c>
      <c r="BM279" s="64">
        <f>IFERROR(X279*I279/H279,"0")</f>
        <v>20.299999999999997</v>
      </c>
      <c r="BN279" s="64">
        <f>IFERROR(1/J279*(W279/H279),"0")</f>
        <v>4.2735042735042736E-2</v>
      </c>
      <c r="BO279" s="64">
        <f>IFERROR(1/J279*(X279/H279),"0")</f>
        <v>4.4871794871794872E-2</v>
      </c>
    </row>
    <row r="280" spans="1:67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6.666666666666667</v>
      </c>
      <c r="X280" s="372">
        <f>IFERROR(X277/H277,"0")+IFERROR(X278/H278,"0")+IFERROR(X279/H279,"0")</f>
        <v>7</v>
      </c>
      <c r="Y280" s="372">
        <f>IFERROR(IF(Y277="",0,Y277),"0")+IFERROR(IF(Y278="",0,Y278),"0")+IFERROR(IF(Y279="",0,Y279),"0")</f>
        <v>5.271E-2</v>
      </c>
      <c r="Z280" s="373"/>
      <c r="AA280" s="373"/>
    </row>
    <row r="281" spans="1:67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17</v>
      </c>
      <c r="X281" s="372">
        <f>IFERROR(SUM(X277:X279),"0")</f>
        <v>17.849999999999998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30</v>
      </c>
      <c r="X306" s="371">
        <f>IFERROR(IF(W306="",0,CEILING((W306/$H306),1)*$H306),"")</f>
        <v>30.6</v>
      </c>
      <c r="Y306" s="36">
        <f>IFERROR(IF(X306=0,"",ROUNDUP(X306/H306,0)*0.00753),"")</f>
        <v>0.12801000000000001</v>
      </c>
      <c r="Z306" s="56"/>
      <c r="AA306" s="57"/>
      <c r="AE306" s="64"/>
      <c r="BB306" s="239" t="s">
        <v>1</v>
      </c>
      <c r="BL306" s="64">
        <f>IFERROR(W306*I306/H306,"0")</f>
        <v>34.133333333333333</v>
      </c>
      <c r="BM306" s="64">
        <f>IFERROR(X306*I306/H306,"0")</f>
        <v>34.816000000000003</v>
      </c>
      <c r="BN306" s="64">
        <f>IFERROR(1/J306*(W306/H306),"0")</f>
        <v>0.10683760683760685</v>
      </c>
      <c r="BO306" s="64">
        <f>IFERROR(1/J306*(X306/H306),"0")</f>
        <v>0.10897435897435898</v>
      </c>
    </row>
    <row r="307" spans="1:67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16.666666666666668</v>
      </c>
      <c r="X307" s="372">
        <f>IFERROR(X306/H306,"0")</f>
        <v>17</v>
      </c>
      <c r="Y307" s="372">
        <f>IFERROR(IF(Y306="",0,Y306),"0")</f>
        <v>0.12801000000000001</v>
      </c>
      <c r="Z307" s="373"/>
      <c r="AA307" s="373"/>
    </row>
    <row r="308" spans="1:67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30</v>
      </c>
      <c r="X308" s="372">
        <f>IFERROR(SUM(X306:X306),"0")</f>
        <v>30.6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1000</v>
      </c>
      <c r="X328" s="371">
        <f t="shared" si="65"/>
        <v>1005</v>
      </c>
      <c r="Y328" s="36">
        <f>IFERROR(IF(X328=0,"",ROUNDUP(X328/H328,0)*0.02175),"")</f>
        <v>1.4572499999999999</v>
      </c>
      <c r="Z328" s="56"/>
      <c r="AA328" s="57"/>
      <c r="AE328" s="64"/>
      <c r="BB328" s="247" t="s">
        <v>1</v>
      </c>
      <c r="BL328" s="64">
        <f t="shared" si="66"/>
        <v>1032</v>
      </c>
      <c r="BM328" s="64">
        <f t="shared" si="67"/>
        <v>1037.1600000000001</v>
      </c>
      <c r="BN328" s="64">
        <f t="shared" si="68"/>
        <v>1.3888888888888888</v>
      </c>
      <c r="BO328" s="64">
        <f t="shared" si="69"/>
        <v>1.3958333333333333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1000</v>
      </c>
      <c r="X329" s="371">
        <f t="shared" si="65"/>
        <v>1005</v>
      </c>
      <c r="Y329" s="36">
        <f>IFERROR(IF(X329=0,"",ROUNDUP(X329/H329,0)*0.02175),"")</f>
        <v>1.4572499999999999</v>
      </c>
      <c r="Z329" s="56"/>
      <c r="AA329" s="57"/>
      <c r="AE329" s="64"/>
      <c r="BB329" s="248" t="s">
        <v>1</v>
      </c>
      <c r="BL329" s="64">
        <f t="shared" si="66"/>
        <v>1032</v>
      </c>
      <c r="BM329" s="64">
        <f t="shared" si="67"/>
        <v>1037.1600000000001</v>
      </c>
      <c r="BN329" s="64">
        <f t="shared" si="68"/>
        <v>1.3888888888888888</v>
      </c>
      <c r="BO329" s="64">
        <f t="shared" si="69"/>
        <v>1.3958333333333333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600</v>
      </c>
      <c r="X332" s="371">
        <f t="shared" si="65"/>
        <v>600</v>
      </c>
      <c r="Y332" s="36">
        <f>IFERROR(IF(X332=0,"",ROUNDUP(X332/H332,0)*0.02175),"")</f>
        <v>0.86999999999999988</v>
      </c>
      <c r="Z332" s="56"/>
      <c r="AA332" s="57"/>
      <c r="AE332" s="64"/>
      <c r="BB332" s="251" t="s">
        <v>1</v>
      </c>
      <c r="BL332" s="64">
        <f t="shared" si="66"/>
        <v>619.20000000000005</v>
      </c>
      <c r="BM332" s="64">
        <f t="shared" si="67"/>
        <v>619.20000000000005</v>
      </c>
      <c r="BN332" s="64">
        <f t="shared" si="68"/>
        <v>0.83333333333333326</v>
      </c>
      <c r="BO332" s="64">
        <f t="shared" si="69"/>
        <v>0.83333333333333326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173.33333333333334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174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3.7844999999999995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2600</v>
      </c>
      <c r="X337" s="372">
        <f>IFERROR(SUM(X326:X335),"0")</f>
        <v>2610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800</v>
      </c>
      <c r="X339" s="371">
        <f>IFERROR(IF(W339="",0,CEILING((W339/$H339),1)*$H339),"")</f>
        <v>810</v>
      </c>
      <c r="Y339" s="36">
        <f>IFERROR(IF(X339=0,"",ROUNDUP(X339/H339,0)*0.02175),"")</f>
        <v>1.1744999999999999</v>
      </c>
      <c r="Z339" s="56"/>
      <c r="AA339" s="57"/>
      <c r="AE339" s="64"/>
      <c r="BB339" s="255" t="s">
        <v>1</v>
      </c>
      <c r="BL339" s="64">
        <f>IFERROR(W339*I339/H339,"0")</f>
        <v>825.6</v>
      </c>
      <c r="BM339" s="64">
        <f>IFERROR(X339*I339/H339,"0")</f>
        <v>835.92000000000007</v>
      </c>
      <c r="BN339" s="64">
        <f>IFERROR(1/J339*(W339/H339),"0")</f>
        <v>1.1111111111111112</v>
      </c>
      <c r="BO339" s="64">
        <f>IFERROR(1/J339*(X339/H339),"0")</f>
        <v>1.125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53.333333333333336</v>
      </c>
      <c r="X342" s="372">
        <f>IFERROR(X339/H339,"0")+IFERROR(X340/H340,"0")+IFERROR(X341/H341,"0")</f>
        <v>54</v>
      </c>
      <c r="Y342" s="372">
        <f>IFERROR(IF(Y339="",0,Y339),"0")+IFERROR(IF(Y340="",0,Y340),"0")+IFERROR(IF(Y341="",0,Y341),"0")</f>
        <v>1.1744999999999999</v>
      </c>
      <c r="Z342" s="373"/>
      <c r="AA342" s="373"/>
    </row>
    <row r="343" spans="1:67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800</v>
      </c>
      <c r="X343" s="372">
        <f>IFERROR(SUM(X339:X341),"0")</f>
        <v>810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hidden="1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hidden="1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hidden="1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150</v>
      </c>
      <c r="X355" s="371">
        <f>IFERROR(IF(W355="",0,CEILING((W355/$H355),1)*$H355),"")</f>
        <v>156</v>
      </c>
      <c r="Y355" s="36">
        <f>IFERROR(IF(X355=0,"",ROUNDUP(X355/H355,0)*0.02175),"")</f>
        <v>0.28275</v>
      </c>
      <c r="Z355" s="56"/>
      <c r="AA355" s="57"/>
      <c r="AE355" s="64"/>
      <c r="BB355" s="261" t="s">
        <v>1</v>
      </c>
      <c r="BL355" s="64">
        <f>IFERROR(W355*I355/H355,"0")</f>
        <v>156</v>
      </c>
      <c r="BM355" s="64">
        <f>IFERROR(X355*I355/H355,"0")</f>
        <v>162.24</v>
      </c>
      <c r="BN355" s="64">
        <f>IFERROR(1/J355*(W355/H355),"0")</f>
        <v>0.2232142857142857</v>
      </c>
      <c r="BO355" s="64">
        <f>IFERROR(1/J355*(X355/H355),"0")</f>
        <v>0.23214285714285712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12.5</v>
      </c>
      <c r="X360" s="372">
        <f>IFERROR(X355/H355,"0")+IFERROR(X356/H356,"0")+IFERROR(X357/H357,"0")+IFERROR(X358/H358,"0")+IFERROR(X359/H359,"0")</f>
        <v>13</v>
      </c>
      <c r="Y360" s="372">
        <f>IFERROR(IF(Y355="",0,Y355),"0")+IFERROR(IF(Y356="",0,Y356),"0")+IFERROR(IF(Y357="",0,Y357),"0")+IFERROR(IF(Y358="",0,Y358),"0")+IFERROR(IF(Y359="",0,Y359),"0")</f>
        <v>0.28275</v>
      </c>
      <c r="Z360" s="373"/>
      <c r="AA360" s="373"/>
    </row>
    <row r="361" spans="1:67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150</v>
      </c>
      <c r="X361" s="372">
        <f>IFERROR(SUM(X355:X359),"0")</f>
        <v>156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hidden="1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68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67" hidden="1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idden="1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hidden="1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500</v>
      </c>
      <c r="X457" s="371">
        <f t="shared" si="81"/>
        <v>501.6</v>
      </c>
      <c r="Y457" s="36">
        <f t="shared" si="82"/>
        <v>1.1362000000000001</v>
      </c>
      <c r="Z457" s="56"/>
      <c r="AA457" s="57"/>
      <c r="AE457" s="64"/>
      <c r="BB457" s="312" t="s">
        <v>1</v>
      </c>
      <c r="BL457" s="64">
        <f t="shared" si="83"/>
        <v>534.09090909090912</v>
      </c>
      <c r="BM457" s="64">
        <f t="shared" si="84"/>
        <v>535.79999999999995</v>
      </c>
      <c r="BN457" s="64">
        <f t="shared" si="85"/>
        <v>0.91054778554778548</v>
      </c>
      <c r="BO457" s="64">
        <f t="shared" si="86"/>
        <v>0.91346153846153855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150</v>
      </c>
      <c r="X459" s="371">
        <f t="shared" si="81"/>
        <v>153.12</v>
      </c>
      <c r="Y459" s="36">
        <f t="shared" si="82"/>
        <v>0.34683999999999998</v>
      </c>
      <c r="Z459" s="56"/>
      <c r="AA459" s="57"/>
      <c r="AE459" s="64"/>
      <c r="BB459" s="314" t="s">
        <v>1</v>
      </c>
      <c r="BL459" s="64">
        <f t="shared" si="83"/>
        <v>160.22727272727272</v>
      </c>
      <c r="BM459" s="64">
        <f t="shared" si="84"/>
        <v>163.56</v>
      </c>
      <c r="BN459" s="64">
        <f t="shared" si="85"/>
        <v>0.27316433566433568</v>
      </c>
      <c r="BO459" s="64">
        <f t="shared" si="86"/>
        <v>0.27884615384615385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400</v>
      </c>
      <c r="X461" s="371">
        <f t="shared" si="81"/>
        <v>401.28000000000003</v>
      </c>
      <c r="Y461" s="36">
        <f t="shared" si="82"/>
        <v>0.90895999999999999</v>
      </c>
      <c r="Z461" s="56"/>
      <c r="AA461" s="57"/>
      <c r="AE461" s="64"/>
      <c r="BB461" s="316" t="s">
        <v>1</v>
      </c>
      <c r="BL461" s="64">
        <f t="shared" si="83"/>
        <v>427.27272727272725</v>
      </c>
      <c r="BM461" s="64">
        <f t="shared" si="84"/>
        <v>428.64</v>
      </c>
      <c r="BN461" s="64">
        <f t="shared" si="85"/>
        <v>0.72843822843822836</v>
      </c>
      <c r="BO461" s="64">
        <f t="shared" si="86"/>
        <v>0.73076923076923084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198.86363636363635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200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2.3920000000000003</v>
      </c>
      <c r="Z468" s="373"/>
      <c r="AA468" s="373"/>
    </row>
    <row r="469" spans="1:67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1050</v>
      </c>
      <c r="X469" s="372">
        <f>IFERROR(SUM(X456:X467),"0")</f>
        <v>1056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300</v>
      </c>
      <c r="X471" s="371">
        <f>IFERROR(IF(W471="",0,CEILING((W471/$H471),1)*$H471),"")</f>
        <v>300.96000000000004</v>
      </c>
      <c r="Y471" s="36">
        <f>IFERROR(IF(X471=0,"",ROUNDUP(X471/H471,0)*0.01196),"")</f>
        <v>0.68171999999999999</v>
      </c>
      <c r="Z471" s="56"/>
      <c r="AA471" s="57"/>
      <c r="AE471" s="64"/>
      <c r="BB471" s="323" t="s">
        <v>1</v>
      </c>
      <c r="BL471" s="64">
        <f>IFERROR(W471*I471/H471,"0")</f>
        <v>320.45454545454544</v>
      </c>
      <c r="BM471" s="64">
        <f>IFERROR(X471*I471/H471,"0")</f>
        <v>321.48</v>
      </c>
      <c r="BN471" s="64">
        <f>IFERROR(1/J471*(W471/H471),"0")</f>
        <v>0.54632867132867136</v>
      </c>
      <c r="BO471" s="64">
        <f>IFERROR(1/J471*(X471/H471),"0")</f>
        <v>0.54807692307692313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56.818181818181813</v>
      </c>
      <c r="X473" s="372">
        <f>IFERROR(X471/H471,"0")+IFERROR(X472/H472,"0")</f>
        <v>57.000000000000007</v>
      </c>
      <c r="Y473" s="372">
        <f>IFERROR(IF(Y471="",0,Y471),"0")+IFERROR(IF(Y472="",0,Y472),"0")</f>
        <v>0.68171999999999999</v>
      </c>
      <c r="Z473" s="373"/>
      <c r="AA473" s="373"/>
    </row>
    <row r="474" spans="1:67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300</v>
      </c>
      <c r="X474" s="372">
        <f>IFERROR(SUM(X471:X472),"0")</f>
        <v>300.96000000000004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200</v>
      </c>
      <c r="X476" s="371">
        <f t="shared" ref="X476:X481" si="87">IFERROR(IF(W476="",0,CEILING((W476/$H476),1)*$H476),"")</f>
        <v>200.64000000000001</v>
      </c>
      <c r="Y476" s="36">
        <f>IFERROR(IF(X476=0,"",ROUNDUP(X476/H476,0)*0.01196),"")</f>
        <v>0.45448</v>
      </c>
      <c r="Z476" s="56"/>
      <c r="AA476" s="57"/>
      <c r="AE476" s="64"/>
      <c r="BB476" s="325" t="s">
        <v>1</v>
      </c>
      <c r="BL476" s="64">
        <f t="shared" ref="BL476:BL481" si="88">IFERROR(W476*I476/H476,"0")</f>
        <v>213.63636363636363</v>
      </c>
      <c r="BM476" s="64">
        <f t="shared" ref="BM476:BM481" si="89">IFERROR(X476*I476/H476,"0")</f>
        <v>214.32</v>
      </c>
      <c r="BN476" s="64">
        <f t="shared" ref="BN476:BN481" si="90">IFERROR(1/J476*(W476/H476),"0")</f>
        <v>0.36421911421911418</v>
      </c>
      <c r="BO476" s="64">
        <f t="shared" ref="BO476:BO481" si="91">IFERROR(1/J476*(X476/H476),"0")</f>
        <v>0.36538461538461542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200</v>
      </c>
      <c r="X477" s="371">
        <f t="shared" si="87"/>
        <v>200.64000000000001</v>
      </c>
      <c r="Y477" s="36">
        <f>IFERROR(IF(X477=0,"",ROUNDUP(X477/H477,0)*0.01196),"")</f>
        <v>0.45448</v>
      </c>
      <c r="Z477" s="56"/>
      <c r="AA477" s="57"/>
      <c r="AE477" s="64"/>
      <c r="BB477" s="326" t="s">
        <v>1</v>
      </c>
      <c r="BL477" s="64">
        <f t="shared" si="88"/>
        <v>213.63636363636363</v>
      </c>
      <c r="BM477" s="64">
        <f t="shared" si="89"/>
        <v>214.32</v>
      </c>
      <c r="BN477" s="64">
        <f t="shared" si="90"/>
        <v>0.36421911421911418</v>
      </c>
      <c r="BO477" s="64">
        <f t="shared" si="91"/>
        <v>0.36538461538461542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250</v>
      </c>
      <c r="X478" s="371">
        <f t="shared" si="87"/>
        <v>253.44</v>
      </c>
      <c r="Y478" s="36">
        <f>IFERROR(IF(X478=0,"",ROUNDUP(X478/H478,0)*0.01196),"")</f>
        <v>0.57408000000000003</v>
      </c>
      <c r="Z478" s="56"/>
      <c r="AA478" s="57"/>
      <c r="AE478" s="64"/>
      <c r="BB478" s="327" t="s">
        <v>1</v>
      </c>
      <c r="BL478" s="64">
        <f t="shared" si="88"/>
        <v>267.04545454545456</v>
      </c>
      <c r="BM478" s="64">
        <f t="shared" si="89"/>
        <v>270.71999999999997</v>
      </c>
      <c r="BN478" s="64">
        <f t="shared" si="90"/>
        <v>0.45527389277389274</v>
      </c>
      <c r="BO478" s="64">
        <f t="shared" si="91"/>
        <v>0.46153846153846156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123.10606060606059</v>
      </c>
      <c r="X482" s="372">
        <f>IFERROR(X476/H476,"0")+IFERROR(X477/H477,"0")+IFERROR(X478/H478,"0")+IFERROR(X479/H479,"0")+IFERROR(X480/H480,"0")+IFERROR(X481/H481,"0")</f>
        <v>124</v>
      </c>
      <c r="Y482" s="372">
        <f>IFERROR(IF(Y476="",0,Y476),"0")+IFERROR(IF(Y477="",0,Y477),"0")+IFERROR(IF(Y478="",0,Y478),"0")+IFERROR(IF(Y479="",0,Y479),"0")+IFERROR(IF(Y480="",0,Y480),"0")+IFERROR(IF(Y481="",0,Y481),"0")</f>
        <v>1.4830399999999999</v>
      </c>
      <c r="Z482" s="373"/>
      <c r="AA482" s="373"/>
    </row>
    <row r="483" spans="1:67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650</v>
      </c>
      <c r="X483" s="372">
        <f>IFERROR(SUM(X476:X481),"0")</f>
        <v>654.72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hidden="1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hidden="1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hidden="1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8607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8691.83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9054.6387868836155</v>
      </c>
      <c r="X538" s="372">
        <f>IFERROR(SUM(BM22:BM534),"0")</f>
        <v>9143.652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15</v>
      </c>
      <c r="X539" s="38">
        <f>ROUNDUP(SUM(BO22:BO534),0)</f>
        <v>15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9429.6387868836155</v>
      </c>
      <c r="X540" s="372">
        <f>GrossWeightTotalR+PalletQtyTotalR*25</f>
        <v>9518.652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1130.1756273739031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1140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17.154510000000002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410.40000000000003</v>
      </c>
      <c r="D547" s="46">
        <f>IFERROR(X57*1,"0")+IFERROR(X58*1,"0")+IFERROR(X59*1,"0")+IFERROR(X60*1,"0")</f>
        <v>108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1420.3999999999999</v>
      </c>
      <c r="F547" s="46">
        <f>IFERROR(X131*1,"0")+IFERROR(X132*1,"0")+IFERROR(X133*1,"0")+IFERROR(X134*1,"0")+IFERROR(X135*1,"0")</f>
        <v>192.60000000000002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773.09999999999991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169.05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169.05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30.6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3420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156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2011.6800000000003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50,00"/>
        <filter val="1 130,18"/>
        <filter val="1 150,00"/>
        <filter val="100,00"/>
        <filter val="104,33"/>
        <filter val="12,50"/>
        <filter val="123,11"/>
        <filter val="15"/>
        <filter val="150,00"/>
        <filter val="16,67"/>
        <filter val="17,00"/>
        <filter val="17,86"/>
        <filter val="173,33"/>
        <filter val="190,00"/>
        <filter val="198,86"/>
        <filter val="2 600,00"/>
        <filter val="200,00"/>
        <filter val="245,40"/>
        <filter val="250,00"/>
        <filter val="29,76"/>
        <filter val="30,00"/>
        <filter val="300,00"/>
        <filter val="37,04"/>
        <filter val="400,00"/>
        <filter val="45,24"/>
        <filter val="500,00"/>
        <filter val="520,00"/>
        <filter val="53,33"/>
        <filter val="56,82"/>
        <filter val="6,67"/>
        <filter val="600,00"/>
        <filter val="650,00"/>
        <filter val="770,00"/>
        <filter val="8 607,00"/>
        <filter val="800,00"/>
        <filter val="9 054,64"/>
        <filter val="9 429,64"/>
        <filter val="9,26"/>
        <filter val="90,00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2024-05-24T11:47:35Z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