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5,24 ПОКОМ филиалы\"/>
    </mc:Choice>
  </mc:AlternateContent>
  <xr:revisionPtr revIDLastSave="0" documentId="13_ncr:1_{A9EAED6D-E7C5-47C1-99D6-5DD45A3862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3" i="1" l="1"/>
  <c r="AC98" i="1" l="1"/>
  <c r="AC94" i="1"/>
  <c r="AC10" i="1"/>
  <c r="AC11" i="1"/>
  <c r="AC12" i="1"/>
  <c r="AC13" i="1"/>
  <c r="AC14" i="1"/>
  <c r="AC15" i="1"/>
  <c r="AC17" i="1"/>
  <c r="AC22" i="1"/>
  <c r="AC24" i="1"/>
  <c r="AC32" i="1"/>
  <c r="AC36" i="1"/>
  <c r="AC37" i="1"/>
  <c r="AC45" i="1"/>
  <c r="AC46" i="1"/>
  <c r="AC48" i="1"/>
  <c r="AC49" i="1"/>
  <c r="AC50" i="1"/>
  <c r="AC57" i="1"/>
  <c r="AC58" i="1"/>
  <c r="AC64" i="1"/>
  <c r="AC65" i="1"/>
  <c r="AC66" i="1"/>
  <c r="AC68" i="1"/>
  <c r="AC70" i="1"/>
  <c r="AC72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L7" i="1"/>
  <c r="P7" i="1" s="1"/>
  <c r="L8" i="1"/>
  <c r="P8" i="1" s="1"/>
  <c r="Q8" i="1" s="1"/>
  <c r="AC8" i="1" s="1"/>
  <c r="L9" i="1"/>
  <c r="P9" i="1" s="1"/>
  <c r="L10" i="1"/>
  <c r="P10" i="1" s="1"/>
  <c r="T10" i="1" s="1"/>
  <c r="L11" i="1"/>
  <c r="P11" i="1" s="1"/>
  <c r="U11" i="1" s="1"/>
  <c r="L12" i="1"/>
  <c r="P12" i="1" s="1"/>
  <c r="T12" i="1" s="1"/>
  <c r="L13" i="1"/>
  <c r="P13" i="1" s="1"/>
  <c r="U13" i="1" s="1"/>
  <c r="L14" i="1"/>
  <c r="P14" i="1" s="1"/>
  <c r="T14" i="1" s="1"/>
  <c r="L15" i="1"/>
  <c r="P15" i="1" s="1"/>
  <c r="U15" i="1" s="1"/>
  <c r="L16" i="1"/>
  <c r="P16" i="1" s="1"/>
  <c r="L17" i="1"/>
  <c r="P17" i="1" s="1"/>
  <c r="L18" i="1"/>
  <c r="P18" i="1" s="1"/>
  <c r="L19" i="1"/>
  <c r="P19" i="1" s="1"/>
  <c r="U19" i="1" s="1"/>
  <c r="L20" i="1"/>
  <c r="P20" i="1" s="1"/>
  <c r="L21" i="1"/>
  <c r="P21" i="1" s="1"/>
  <c r="U21" i="1" s="1"/>
  <c r="L22" i="1"/>
  <c r="P22" i="1" s="1"/>
  <c r="T22" i="1" s="1"/>
  <c r="L23" i="1"/>
  <c r="P23" i="1" s="1"/>
  <c r="L24" i="1"/>
  <c r="P24" i="1" s="1"/>
  <c r="T24" i="1" s="1"/>
  <c r="L25" i="1"/>
  <c r="P25" i="1" s="1"/>
  <c r="U25" i="1" s="1"/>
  <c r="L26" i="1"/>
  <c r="P26" i="1" s="1"/>
  <c r="L27" i="1"/>
  <c r="P27" i="1" s="1"/>
  <c r="U27" i="1" s="1"/>
  <c r="L28" i="1"/>
  <c r="P28" i="1" s="1"/>
  <c r="Q28" i="1" s="1"/>
  <c r="L29" i="1"/>
  <c r="P29" i="1" s="1"/>
  <c r="U29" i="1" s="1"/>
  <c r="L30" i="1"/>
  <c r="P30" i="1" s="1"/>
  <c r="L31" i="1"/>
  <c r="P31" i="1" s="1"/>
  <c r="U31" i="1" s="1"/>
  <c r="L32" i="1"/>
  <c r="P32" i="1" s="1"/>
  <c r="T32" i="1" s="1"/>
  <c r="L33" i="1"/>
  <c r="P33" i="1" s="1"/>
  <c r="Q33" i="1" s="1"/>
  <c r="L34" i="1"/>
  <c r="P34" i="1" s="1"/>
  <c r="L35" i="1"/>
  <c r="P35" i="1" s="1"/>
  <c r="Q35" i="1" s="1"/>
  <c r="L36" i="1"/>
  <c r="P36" i="1" s="1"/>
  <c r="T36" i="1" s="1"/>
  <c r="L37" i="1"/>
  <c r="P37" i="1" s="1"/>
  <c r="L38" i="1"/>
  <c r="P38" i="1" s="1"/>
  <c r="Q38" i="1" s="1"/>
  <c r="AC38" i="1" s="1"/>
  <c r="L39" i="1"/>
  <c r="P39" i="1" s="1"/>
  <c r="Q39" i="1" s="1"/>
  <c r="L40" i="1"/>
  <c r="P40" i="1" s="1"/>
  <c r="L41" i="1"/>
  <c r="P41" i="1" s="1"/>
  <c r="L42" i="1"/>
  <c r="P42" i="1" s="1"/>
  <c r="Q42" i="1" s="1"/>
  <c r="AC42" i="1" s="1"/>
  <c r="L43" i="1"/>
  <c r="P43" i="1" s="1"/>
  <c r="L44" i="1"/>
  <c r="P44" i="1" s="1"/>
  <c r="Q44" i="1" s="1"/>
  <c r="AC44" i="1" s="1"/>
  <c r="L45" i="1"/>
  <c r="P45" i="1" s="1"/>
  <c r="L46" i="1"/>
  <c r="P46" i="1" s="1"/>
  <c r="T46" i="1" s="1"/>
  <c r="L47" i="1"/>
  <c r="P47" i="1" s="1"/>
  <c r="L48" i="1"/>
  <c r="P48" i="1" s="1"/>
  <c r="T48" i="1" s="1"/>
  <c r="L49" i="1"/>
  <c r="P49" i="1" s="1"/>
  <c r="U49" i="1" s="1"/>
  <c r="L50" i="1"/>
  <c r="P50" i="1" s="1"/>
  <c r="T50" i="1" s="1"/>
  <c r="L51" i="1"/>
  <c r="P51" i="1" s="1"/>
  <c r="U51" i="1" s="1"/>
  <c r="L52" i="1"/>
  <c r="P52" i="1" s="1"/>
  <c r="L53" i="1"/>
  <c r="P53" i="1" s="1"/>
  <c r="U53" i="1" s="1"/>
  <c r="L54" i="1"/>
  <c r="P54" i="1" s="1"/>
  <c r="L55" i="1"/>
  <c r="P55" i="1" s="1"/>
  <c r="U55" i="1" s="1"/>
  <c r="L56" i="1"/>
  <c r="P56" i="1" s="1"/>
  <c r="L57" i="1"/>
  <c r="P57" i="1" s="1"/>
  <c r="U57" i="1" s="1"/>
  <c r="L58" i="1"/>
  <c r="P58" i="1" s="1"/>
  <c r="T58" i="1" s="1"/>
  <c r="L59" i="1"/>
  <c r="P59" i="1" s="1"/>
  <c r="U59" i="1" s="1"/>
  <c r="L60" i="1"/>
  <c r="P60" i="1" s="1"/>
  <c r="L61" i="1"/>
  <c r="P61" i="1" s="1"/>
  <c r="U61" i="1" s="1"/>
  <c r="L62" i="1"/>
  <c r="P62" i="1" s="1"/>
  <c r="L63" i="1"/>
  <c r="P63" i="1" s="1"/>
  <c r="U63" i="1" s="1"/>
  <c r="L64" i="1"/>
  <c r="P64" i="1" s="1"/>
  <c r="T64" i="1" s="1"/>
  <c r="L65" i="1"/>
  <c r="P65" i="1" s="1"/>
  <c r="U65" i="1" s="1"/>
  <c r="L66" i="1"/>
  <c r="P66" i="1" s="1"/>
  <c r="T66" i="1" s="1"/>
  <c r="L67" i="1"/>
  <c r="P67" i="1" s="1"/>
  <c r="L68" i="1"/>
  <c r="P68" i="1" s="1"/>
  <c r="T68" i="1" s="1"/>
  <c r="L69" i="1"/>
  <c r="P69" i="1" s="1"/>
  <c r="U69" i="1" s="1"/>
  <c r="L70" i="1"/>
  <c r="P70" i="1" s="1"/>
  <c r="T70" i="1" s="1"/>
  <c r="L71" i="1"/>
  <c r="P71" i="1" s="1"/>
  <c r="L72" i="1"/>
  <c r="P72" i="1" s="1"/>
  <c r="T72" i="1" s="1"/>
  <c r="L73" i="1"/>
  <c r="P73" i="1" s="1"/>
  <c r="U73" i="1" s="1"/>
  <c r="L74" i="1"/>
  <c r="P74" i="1" s="1"/>
  <c r="L75" i="1"/>
  <c r="P75" i="1" s="1"/>
  <c r="U75" i="1" s="1"/>
  <c r="L76" i="1"/>
  <c r="P76" i="1" s="1"/>
  <c r="L77" i="1"/>
  <c r="P77" i="1" s="1"/>
  <c r="U77" i="1" s="1"/>
  <c r="L78" i="1"/>
  <c r="P78" i="1" s="1"/>
  <c r="T78" i="1" s="1"/>
  <c r="L79" i="1"/>
  <c r="P79" i="1" s="1"/>
  <c r="U79" i="1" s="1"/>
  <c r="L80" i="1"/>
  <c r="P80" i="1" s="1"/>
  <c r="T80" i="1" s="1"/>
  <c r="L81" i="1"/>
  <c r="P81" i="1" s="1"/>
  <c r="L82" i="1"/>
  <c r="P82" i="1" s="1"/>
  <c r="U82" i="1" s="1"/>
  <c r="L83" i="1"/>
  <c r="P83" i="1" s="1"/>
  <c r="U83" i="1" s="1"/>
  <c r="L84" i="1"/>
  <c r="P84" i="1" s="1"/>
  <c r="T84" i="1" s="1"/>
  <c r="L85" i="1"/>
  <c r="P85" i="1" s="1"/>
  <c r="L86" i="1"/>
  <c r="P86" i="1" s="1"/>
  <c r="U86" i="1" s="1"/>
  <c r="L87" i="1"/>
  <c r="P87" i="1" s="1"/>
  <c r="U87" i="1" s="1"/>
  <c r="L88" i="1"/>
  <c r="P88" i="1" s="1"/>
  <c r="T88" i="1" s="1"/>
  <c r="L89" i="1"/>
  <c r="P89" i="1" s="1"/>
  <c r="L90" i="1"/>
  <c r="P90" i="1" s="1"/>
  <c r="U90" i="1" s="1"/>
  <c r="L91" i="1"/>
  <c r="P91" i="1" s="1"/>
  <c r="U91" i="1" s="1"/>
  <c r="L92" i="1"/>
  <c r="P92" i="1" s="1"/>
  <c r="T92" i="1" s="1"/>
  <c r="L93" i="1"/>
  <c r="P93" i="1" s="1"/>
  <c r="Q93" i="1" s="1"/>
  <c r="L94" i="1"/>
  <c r="P94" i="1" s="1"/>
  <c r="U94" i="1" s="1"/>
  <c r="L95" i="1"/>
  <c r="P95" i="1" s="1"/>
  <c r="L96" i="1"/>
  <c r="P96" i="1" s="1"/>
  <c r="Q96" i="1" s="1"/>
  <c r="L97" i="1"/>
  <c r="P97" i="1" s="1"/>
  <c r="L98" i="1"/>
  <c r="P98" i="1" s="1"/>
  <c r="U98" i="1" s="1"/>
  <c r="L99" i="1"/>
  <c r="P99" i="1" s="1"/>
  <c r="L100" i="1"/>
  <c r="P100" i="1" s="1"/>
  <c r="Q100" i="1" s="1"/>
  <c r="L101" i="1"/>
  <c r="P101" i="1" s="1"/>
  <c r="L6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69" i="1" l="1"/>
  <c r="Q34" i="1"/>
  <c r="AC34" i="1" s="1"/>
  <c r="Q16" i="1"/>
  <c r="AC16" i="1" s="1"/>
  <c r="Q40" i="1"/>
  <c r="AC40" i="1" s="1"/>
  <c r="Q75" i="1"/>
  <c r="AC75" i="1" s="1"/>
  <c r="U101" i="1"/>
  <c r="U99" i="1"/>
  <c r="U97" i="1"/>
  <c r="U95" i="1"/>
  <c r="Q95" i="1"/>
  <c r="U93" i="1"/>
  <c r="U89" i="1"/>
  <c r="T89" i="1"/>
  <c r="U85" i="1"/>
  <c r="T85" i="1"/>
  <c r="U81" i="1"/>
  <c r="T81" i="1"/>
  <c r="U71" i="1"/>
  <c r="Q71" i="1"/>
  <c r="AC71" i="1" s="1"/>
  <c r="U67" i="1"/>
  <c r="Q67" i="1"/>
  <c r="AC67" i="1" s="1"/>
  <c r="U47" i="1"/>
  <c r="Q47" i="1"/>
  <c r="AC47" i="1" s="1"/>
  <c r="U45" i="1"/>
  <c r="T45" i="1"/>
  <c r="U43" i="1"/>
  <c r="Q43" i="1"/>
  <c r="AC43" i="1" s="1"/>
  <c r="U41" i="1"/>
  <c r="U39" i="1"/>
  <c r="AC39" i="1"/>
  <c r="U37" i="1"/>
  <c r="T37" i="1"/>
  <c r="U35" i="1"/>
  <c r="AC35" i="1"/>
  <c r="U33" i="1"/>
  <c r="U23" i="1"/>
  <c r="AC23" i="1"/>
  <c r="U17" i="1"/>
  <c r="T17" i="1"/>
  <c r="U9" i="1"/>
  <c r="Q9" i="1"/>
  <c r="U7" i="1"/>
  <c r="Q7" i="1"/>
  <c r="AC7" i="1" s="1"/>
  <c r="T87" i="1"/>
  <c r="T57" i="1"/>
  <c r="AC27" i="1"/>
  <c r="AC31" i="1"/>
  <c r="Q51" i="1"/>
  <c r="AC51" i="1" s="1"/>
  <c r="AC55" i="1"/>
  <c r="Q61" i="1"/>
  <c r="K5" i="1"/>
  <c r="L5" i="1"/>
  <c r="T91" i="1"/>
  <c r="T83" i="1"/>
  <c r="T65" i="1"/>
  <c r="T49" i="1"/>
  <c r="T13" i="1"/>
  <c r="AC19" i="1"/>
  <c r="Q29" i="1"/>
  <c r="Q53" i="1"/>
  <c r="Q59" i="1"/>
  <c r="AC59" i="1" s="1"/>
  <c r="Q63" i="1"/>
  <c r="AC63" i="1" s="1"/>
  <c r="Q73" i="1"/>
  <c r="Q77" i="1"/>
  <c r="AC96" i="1"/>
  <c r="AC100" i="1"/>
  <c r="T44" i="1"/>
  <c r="T42" i="1"/>
  <c r="T38" i="1"/>
  <c r="T16" i="1"/>
  <c r="T8" i="1"/>
  <c r="Q18" i="1"/>
  <c r="AC18" i="1" s="1"/>
  <c r="AC20" i="1"/>
  <c r="AC26" i="1"/>
  <c r="AC28" i="1"/>
  <c r="Q30" i="1"/>
  <c r="AC30" i="1" s="1"/>
  <c r="Q52" i="1"/>
  <c r="AC52" i="1" s="1"/>
  <c r="Q54" i="1"/>
  <c r="AC54" i="1" s="1"/>
  <c r="AC56" i="1"/>
  <c r="Q60" i="1"/>
  <c r="AC60" i="1" s="1"/>
  <c r="Q62" i="1"/>
  <c r="AC62" i="1" s="1"/>
  <c r="Q74" i="1"/>
  <c r="AC74" i="1" s="1"/>
  <c r="Q76" i="1"/>
  <c r="AC76" i="1" s="1"/>
  <c r="U100" i="1"/>
  <c r="U96" i="1"/>
  <c r="U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8" i="1"/>
  <c r="T94" i="1"/>
  <c r="T90" i="1"/>
  <c r="T86" i="1"/>
  <c r="T82" i="1"/>
  <c r="T79" i="1"/>
  <c r="T55" i="1"/>
  <c r="T15" i="1"/>
  <c r="T11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P6" i="1"/>
  <c r="Q6" i="1" s="1"/>
  <c r="AC6" i="1" s="1"/>
  <c r="T34" i="1" l="1"/>
  <c r="T40" i="1"/>
  <c r="T71" i="1"/>
  <c r="T23" i="1"/>
  <c r="T18" i="1"/>
  <c r="T7" i="1"/>
  <c r="T39" i="1"/>
  <c r="T30" i="1"/>
  <c r="T31" i="1"/>
  <c r="T47" i="1"/>
  <c r="T63" i="1"/>
  <c r="Q5" i="1"/>
  <c r="T26" i="1"/>
  <c r="T52" i="1"/>
  <c r="T56" i="1"/>
  <c r="T62" i="1"/>
  <c r="T76" i="1"/>
  <c r="T73" i="1"/>
  <c r="AC73" i="1"/>
  <c r="T29" i="1"/>
  <c r="AC29" i="1"/>
  <c r="T96" i="1"/>
  <c r="T61" i="1"/>
  <c r="AC61" i="1"/>
  <c r="T9" i="1"/>
  <c r="AC9" i="1"/>
  <c r="T33" i="1"/>
  <c r="AC33" i="1"/>
  <c r="AC41" i="1"/>
  <c r="T41" i="1"/>
  <c r="T93" i="1"/>
  <c r="AC93" i="1"/>
  <c r="T95" i="1"/>
  <c r="AC95" i="1"/>
  <c r="T97" i="1"/>
  <c r="AC97" i="1"/>
  <c r="T99" i="1"/>
  <c r="AC99" i="1"/>
  <c r="T101" i="1"/>
  <c r="AC101" i="1"/>
  <c r="T19" i="1"/>
  <c r="T27" i="1"/>
  <c r="T35" i="1"/>
  <c r="T43" i="1"/>
  <c r="T51" i="1"/>
  <c r="T59" i="1"/>
  <c r="T67" i="1"/>
  <c r="T75" i="1"/>
  <c r="T20" i="1"/>
  <c r="T28" i="1"/>
  <c r="T54" i="1"/>
  <c r="T60" i="1"/>
  <c r="T74" i="1"/>
  <c r="AC77" i="1"/>
  <c r="T77" i="1"/>
  <c r="T53" i="1"/>
  <c r="AC53" i="1"/>
  <c r="T25" i="1"/>
  <c r="AC25" i="1"/>
  <c r="T100" i="1"/>
  <c r="T69" i="1"/>
  <c r="AC69" i="1"/>
  <c r="AC21" i="1"/>
  <c r="T21" i="1"/>
  <c r="P5" i="1"/>
  <c r="U6" i="1"/>
  <c r="T6" i="1"/>
  <c r="AC5" i="1" l="1"/>
</calcChain>
</file>

<file path=xl/sharedStrings.xml><?xml version="1.0" encoding="utf-8"?>
<sst xmlns="http://schemas.openxmlformats.org/spreadsheetml/2006/main" count="368" uniqueCount="140">
  <si>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</si>
  <si>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</si>
  <si>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</si>
  <si>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</si>
  <si>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</si>
  <si>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</si>
  <si>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</si>
  <si>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</si>
  <si>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</si>
  <si>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</si>
  <si>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</si>
  <si>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</si>
  <si>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</si>
  <si>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</si>
  <si>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</si>
  <si>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</si>
  <si>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</si>
  <si>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</si>
  <si>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</si>
  <si>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</si>
  <si>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</si>
  <si>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</si>
  <si>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18,05,</t>
  </si>
  <si>
    <t>20,01,</t>
  </si>
  <si>
    <t>22,05,</t>
  </si>
  <si>
    <t>16,05,</t>
  </si>
  <si>
    <t>15,05,</t>
  </si>
  <si>
    <t>09,05,</t>
  </si>
  <si>
    <t>08,05,</t>
  </si>
  <si>
    <t>02,05,</t>
  </si>
  <si>
    <t>01,05,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</si>
  <si>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</si>
  <si>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</si>
  <si>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</si>
  <si>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</si>
  <si>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</si>
  <si>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</si>
  <si>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</si>
  <si>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</si>
  <si>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</si>
  <si>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</si>
  <si>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</si>
  <si>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</si>
  <si>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</si>
  <si>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</si>
  <si>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</si>
  <si>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</si>
  <si>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</si>
  <si>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</si>
  <si>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</si>
  <si>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</si>
  <si>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</si>
  <si>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</si>
  <si>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</si>
  <si>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</si>
  <si>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</si>
  <si>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</si>
  <si>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</si>
  <si>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</si>
  <si>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</si>
  <si>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</si>
  <si>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</si>
  <si>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</si>
  <si>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</si>
  <si>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</si>
  <si>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</si>
  <si>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</si>
  <si>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</si>
  <si>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</si>
  <si>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</si>
  <si>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</si>
  <si>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</si>
  <si>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</si>
  <si>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</si>
  <si>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</si>
  <si>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</si>
  <si>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</si>
  <si>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ротация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</si>
  <si>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</si>
  <si>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</si>
  <si>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</si>
  <si>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</si>
  <si>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</si>
  <si>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</si>
  <si>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</si>
  <si>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</si>
  <si>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</si>
  <si>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</si>
  <si>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</si>
  <si>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</si>
  <si>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</si>
  <si>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</si>
  <si>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</si>
  <si>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</si>
  <si>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</si>
  <si>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</si>
  <si>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</si>
  <si>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</si>
  <si>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</si>
  <si>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</si>
  <si>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</si>
  <si>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</si>
  <si>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</si>
  <si>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</si>
  <si>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</si>
  <si>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</si>
  <si>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</si>
  <si>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</si>
  <si>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</si>
  <si>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</si>
  <si>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</si>
  <si>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</si>
  <si>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</si>
  <si>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</si>
  <si>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</si>
  <si>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</si>
  <si>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</si>
  <si>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</si>
  <si>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</si>
  <si>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</si>
  <si>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</si>
  <si>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</si>
  <si>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</si>
  <si>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</si>
  <si>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</si>
  <si>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</si>
  <si>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</si>
  <si>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</si>
  <si>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новинка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</si>
  <si>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</si>
  <si>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</si>
  <si>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</si>
  <si>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</si>
  <si>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</si>
  <si>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</si>
  <si>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</si>
  <si>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с/к колбасы «Ветчина Балыкбургская с мраморным балыком» ф/в 0,1 нарезка ТМ «Баварушка»</t>
  </si>
  <si>
    <t>новинка / завод не дал</t>
  </si>
  <si>
    <t>заказ</t>
  </si>
  <si>
    <t>25,05,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</si>
</sst>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8" sqref="AE8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28515625" style="8" customWidth="1"/>
    <col min="8" max="8" width="5.28515625" customWidth="1"/>
    <col min="9" max="9" width="12.7109375" customWidth="1"/>
    <col min="10" max="18" width="6.5703125" customWidth="1"/>
    <col min="19" max="19" width="21.5703125" customWidth="1"/>
    <col min="20" max="21" width="5" customWidth="1"/>
    <col min="22" max="27" width="6.140625" customWidth="1"/>
    <col min="28" max="28" width="29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138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139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28194.143999999997</v>
      </c>
      <c r="F5" s="4">
        <f>SUM(F6:F496)</f>
        <v>9232.739999999998</v>
      </c>
      <c r="G5" s="6"/>
      <c r="H5" s="1"/>
      <c r="I5" s="1"/>
      <c r="J5" s="4">
        <f t="shared" ref="J5:R5" si="0">SUM(J6:J496)</f>
        <v>27667.553</v>
      </c>
      <c r="K5" s="4">
        <f t="shared" si="0"/>
        <v>526.59100000000012</v>
      </c>
      <c r="L5" s="4">
        <f t="shared" si="0"/>
        <v>22184.823</v>
      </c>
      <c r="M5" s="4">
        <f t="shared" si="0"/>
        <v>6009.3209999999999</v>
      </c>
      <c r="N5" s="4">
        <f t="shared" si="0"/>
        <v>8631.085699999996</v>
      </c>
      <c r="O5" s="4">
        <f t="shared" si="0"/>
        <v>7606.1664999999994</v>
      </c>
      <c r="P5" s="4">
        <f t="shared" si="0"/>
        <v>4436.9646000000012</v>
      </c>
      <c r="Q5" s="4">
        <f t="shared" si="0"/>
        <v>20556.368400000014</v>
      </c>
      <c r="R5" s="4">
        <f t="shared" si="0"/>
        <v>0</v>
      </c>
      <c r="S5" s="1"/>
      <c r="T5" s="1"/>
      <c r="U5" s="1"/>
      <c r="V5" s="4">
        <f t="shared" ref="V5:AA5" si="1">SUM(V6:V496)</f>
        <v>3855.9174000000003</v>
      </c>
      <c r="W5" s="4">
        <f t="shared" si="1"/>
        <v>3894.8354000000004</v>
      </c>
      <c r="X5" s="4">
        <f t="shared" si="1"/>
        <v>3700.0029999999974</v>
      </c>
      <c r="Y5" s="4">
        <f t="shared" si="1"/>
        <v>3675.5529999999999</v>
      </c>
      <c r="Z5" s="4">
        <f t="shared" si="1"/>
        <v>4691.5402000000013</v>
      </c>
      <c r="AA5" s="4">
        <f t="shared" si="1"/>
        <v>4855.7634000000016</v>
      </c>
      <c r="AB5" s="1"/>
      <c r="AC5" s="4">
        <f>SUM(AC6:AC496)</f>
        <v>17413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124.48099999999999</v>
      </c>
      <c r="D6" s="1">
        <v>102.681</v>
      </c>
      <c r="E6" s="1">
        <v>81.632000000000005</v>
      </c>
      <c r="F6" s="1">
        <v>132.84899999999999</v>
      </c>
      <c r="G6" s="6">
        <v>1</v>
      </c>
      <c r="H6" s="1">
        <v>50</v>
      </c>
      <c r="I6" s="1" t="s">
        <v>33</v>
      </c>
      <c r="J6" s="1">
        <v>79</v>
      </c>
      <c r="K6" s="1">
        <f t="shared" ref="K6:K37" si="2">E6-J6</f>
        <v>2.632000000000005</v>
      </c>
      <c r="L6" s="1">
        <f>E6-M6</f>
        <v>81.632000000000005</v>
      </c>
      <c r="M6" s="1"/>
      <c r="N6" s="1"/>
      <c r="O6" s="1"/>
      <c r="P6" s="1">
        <f>L6/5</f>
        <v>16.3264</v>
      </c>
      <c r="Q6" s="5">
        <f>10*P6-O6-N6-F6</f>
        <v>30.41500000000002</v>
      </c>
      <c r="R6" s="5"/>
      <c r="S6" s="1"/>
      <c r="T6" s="1">
        <f>(F6+N6+O6+Q6)/P6</f>
        <v>10</v>
      </c>
      <c r="U6" s="1">
        <f>(F6+N6+O6)/P6</f>
        <v>8.1370663465307711</v>
      </c>
      <c r="V6" s="1">
        <v>15.2372</v>
      </c>
      <c r="W6" s="1">
        <v>13.842000000000001</v>
      </c>
      <c r="X6" s="1">
        <v>21.0306</v>
      </c>
      <c r="Y6" s="1">
        <v>22.175799999999999</v>
      </c>
      <c r="Z6" s="1">
        <v>22.532800000000002</v>
      </c>
      <c r="AA6" s="1">
        <v>22.2044</v>
      </c>
      <c r="AB6" s="1"/>
      <c r="AC6" s="1">
        <f>ROUND(Q6*G6,0)</f>
        <v>30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415.87200000000001</v>
      </c>
      <c r="D7" s="1">
        <v>184.44499999999999</v>
      </c>
      <c r="E7" s="1">
        <v>400.654</v>
      </c>
      <c r="F7" s="1">
        <v>157.63900000000001</v>
      </c>
      <c r="G7" s="6">
        <v>1</v>
      </c>
      <c r="H7" s="1">
        <v>45</v>
      </c>
      <c r="I7" s="1" t="s">
        <v>33</v>
      </c>
      <c r="J7" s="1">
        <v>349</v>
      </c>
      <c r="K7" s="1">
        <f t="shared" si="2"/>
        <v>51.653999999999996</v>
      </c>
      <c r="L7" s="1">
        <f t="shared" ref="L7:L69" si="3">E7-M7</f>
        <v>400.654</v>
      </c>
      <c r="M7" s="1"/>
      <c r="N7" s="1"/>
      <c r="O7" s="1">
        <v>198.63179999999991</v>
      </c>
      <c r="P7" s="1">
        <f t="shared" ref="P7:P69" si="4">L7/5</f>
        <v>80.130799999999994</v>
      </c>
      <c r="Q7" s="5">
        <f t="shared" ref="Q7:Q9" si="5">10*P7-O7-N7-F7</f>
        <v>445.0372000000001</v>
      </c>
      <c r="R7" s="5"/>
      <c r="S7" s="1"/>
      <c r="T7" s="1">
        <f t="shared" ref="T7:T70" si="6">(F7+N7+O7+Q7)/P7</f>
        <v>10</v>
      </c>
      <c r="U7" s="1">
        <f t="shared" ref="U7:U70" si="7">(F7+N7+O7)/P7</f>
        <v>4.4461156009923766</v>
      </c>
      <c r="V7" s="1">
        <v>62.422800000000002</v>
      </c>
      <c r="W7" s="1">
        <v>59.4024</v>
      </c>
      <c r="X7" s="1">
        <v>65.5916</v>
      </c>
      <c r="Y7" s="1">
        <v>64.77000000000001</v>
      </c>
      <c r="Z7" s="1">
        <v>78.042000000000002</v>
      </c>
      <c r="AA7" s="1">
        <v>84.7928</v>
      </c>
      <c r="AB7" s="1"/>
      <c r="AC7" s="1">
        <f t="shared" ref="AC7:AC69" si="8">ROUND(Q7*G7,0)</f>
        <v>445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489.23200000000003</v>
      </c>
      <c r="D8" s="1">
        <v>228.523</v>
      </c>
      <c r="E8" s="1">
        <v>648.15200000000004</v>
      </c>
      <c r="F8" s="1">
        <v>15.162000000000001</v>
      </c>
      <c r="G8" s="6">
        <v>1</v>
      </c>
      <c r="H8" s="1">
        <v>45</v>
      </c>
      <c r="I8" s="1" t="s">
        <v>33</v>
      </c>
      <c r="J8" s="1">
        <v>575.80399999999997</v>
      </c>
      <c r="K8" s="1">
        <f t="shared" si="2"/>
        <v>72.34800000000007</v>
      </c>
      <c r="L8" s="1">
        <f t="shared" si="3"/>
        <v>541.26800000000003</v>
      </c>
      <c r="M8" s="1">
        <v>106.884</v>
      </c>
      <c r="N8" s="1"/>
      <c r="O8" s="1">
        <v>503.88779999999991</v>
      </c>
      <c r="P8" s="1">
        <f t="shared" si="4"/>
        <v>108.25360000000001</v>
      </c>
      <c r="Q8" s="5">
        <f t="shared" si="5"/>
        <v>563.48620000000005</v>
      </c>
      <c r="R8" s="5"/>
      <c r="S8" s="1"/>
      <c r="T8" s="1">
        <f t="shared" si="6"/>
        <v>10</v>
      </c>
      <c r="U8" s="1">
        <f t="shared" si="7"/>
        <v>4.7947578648654625</v>
      </c>
      <c r="V8" s="1">
        <v>88.404799999999994</v>
      </c>
      <c r="W8" s="1">
        <v>79.38239999999999</v>
      </c>
      <c r="X8" s="1">
        <v>72.005600000000001</v>
      </c>
      <c r="Y8" s="1">
        <v>75.447199999999995</v>
      </c>
      <c r="Z8" s="1">
        <v>93.42519999999999</v>
      </c>
      <c r="AA8" s="1">
        <v>93.337599999999995</v>
      </c>
      <c r="AB8" s="1"/>
      <c r="AC8" s="1">
        <f t="shared" si="8"/>
        <v>563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>
        <v>169.46600000000001</v>
      </c>
      <c r="D9" s="1"/>
      <c r="E9" s="1">
        <v>126.873</v>
      </c>
      <c r="F9" s="1">
        <v>14.824999999999999</v>
      </c>
      <c r="G9" s="6">
        <v>1</v>
      </c>
      <c r="H9" s="1">
        <v>40</v>
      </c>
      <c r="I9" s="1" t="s">
        <v>33</v>
      </c>
      <c r="J9" s="1">
        <v>115.7</v>
      </c>
      <c r="K9" s="1">
        <f t="shared" si="2"/>
        <v>11.173000000000002</v>
      </c>
      <c r="L9" s="1">
        <f t="shared" si="3"/>
        <v>126.873</v>
      </c>
      <c r="M9" s="1"/>
      <c r="N9" s="1">
        <v>130</v>
      </c>
      <c r="O9" s="1">
        <v>24.76179999999999</v>
      </c>
      <c r="P9" s="1">
        <f t="shared" si="4"/>
        <v>25.374600000000001</v>
      </c>
      <c r="Q9" s="5">
        <f t="shared" si="5"/>
        <v>84.159200000000013</v>
      </c>
      <c r="R9" s="5"/>
      <c r="S9" s="1"/>
      <c r="T9" s="1">
        <f t="shared" si="6"/>
        <v>9.9999999999999982</v>
      </c>
      <c r="U9" s="1">
        <f t="shared" si="7"/>
        <v>6.6833289982896273</v>
      </c>
      <c r="V9" s="1">
        <v>25.3278</v>
      </c>
      <c r="W9" s="1">
        <v>27.041399999999999</v>
      </c>
      <c r="X9" s="1">
        <v>21.080400000000001</v>
      </c>
      <c r="Y9" s="1">
        <v>22.059000000000001</v>
      </c>
      <c r="Z9" s="1">
        <v>29.8264</v>
      </c>
      <c r="AA9" s="1">
        <v>28.430599999999998</v>
      </c>
      <c r="AB9" s="1"/>
      <c r="AC9" s="1">
        <f t="shared" si="8"/>
        <v>84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4" t="s">
        <v>37</v>
      </c>
      <c r="B10" s="14" t="s">
        <v>38</v>
      </c>
      <c r="C10" s="14"/>
      <c r="D10" s="14"/>
      <c r="E10" s="14"/>
      <c r="F10" s="14"/>
      <c r="G10" s="15">
        <v>0</v>
      </c>
      <c r="H10" s="14">
        <v>45</v>
      </c>
      <c r="I10" s="14" t="s">
        <v>33</v>
      </c>
      <c r="J10" s="14"/>
      <c r="K10" s="14">
        <f t="shared" si="2"/>
        <v>0</v>
      </c>
      <c r="L10" s="14">
        <f t="shared" si="3"/>
        <v>0</v>
      </c>
      <c r="M10" s="14"/>
      <c r="N10" s="14"/>
      <c r="O10" s="14"/>
      <c r="P10" s="14">
        <f t="shared" si="4"/>
        <v>0</v>
      </c>
      <c r="Q10" s="16"/>
      <c r="R10" s="16"/>
      <c r="S10" s="14"/>
      <c r="T10" s="14" t="e">
        <f t="shared" si="6"/>
        <v>#DIV/0!</v>
      </c>
      <c r="U10" s="14" t="e">
        <f t="shared" si="7"/>
        <v>#DIV/0!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 t="s">
        <v>39</v>
      </c>
      <c r="AC10" s="14">
        <f t="shared" si="8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4" t="s">
        <v>40</v>
      </c>
      <c r="B11" s="14" t="s">
        <v>38</v>
      </c>
      <c r="C11" s="14"/>
      <c r="D11" s="14"/>
      <c r="E11" s="14"/>
      <c r="F11" s="14"/>
      <c r="G11" s="15">
        <v>0</v>
      </c>
      <c r="H11" s="14">
        <v>45</v>
      </c>
      <c r="I11" s="14" t="s">
        <v>33</v>
      </c>
      <c r="J11" s="14"/>
      <c r="K11" s="14">
        <f t="shared" si="2"/>
        <v>0</v>
      </c>
      <c r="L11" s="14">
        <f t="shared" si="3"/>
        <v>0</v>
      </c>
      <c r="M11" s="14"/>
      <c r="N11" s="14"/>
      <c r="O11" s="14"/>
      <c r="P11" s="14">
        <f t="shared" si="4"/>
        <v>0</v>
      </c>
      <c r="Q11" s="16"/>
      <c r="R11" s="16"/>
      <c r="S11" s="14"/>
      <c r="T11" s="14" t="e">
        <f t="shared" si="6"/>
        <v>#DIV/0!</v>
      </c>
      <c r="U11" s="14" t="e">
        <f t="shared" si="7"/>
        <v>#DIV/0!</v>
      </c>
      <c r="V11" s="14">
        <v>0</v>
      </c>
      <c r="W11" s="14">
        <v>0</v>
      </c>
      <c r="X11" s="14">
        <v>0</v>
      </c>
      <c r="Y11" s="14">
        <v>-0.2</v>
      </c>
      <c r="Z11" s="14">
        <v>0.6</v>
      </c>
      <c r="AA11" s="14">
        <v>7.4</v>
      </c>
      <c r="AB11" s="14" t="s">
        <v>39</v>
      </c>
      <c r="AC11" s="14">
        <f t="shared" si="8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4" t="s">
        <v>41</v>
      </c>
      <c r="B12" s="14" t="s">
        <v>38</v>
      </c>
      <c r="C12" s="14"/>
      <c r="D12" s="14"/>
      <c r="E12" s="14"/>
      <c r="F12" s="14"/>
      <c r="G12" s="15">
        <v>0</v>
      </c>
      <c r="H12" s="14">
        <v>180</v>
      </c>
      <c r="I12" s="14" t="s">
        <v>33</v>
      </c>
      <c r="J12" s="14"/>
      <c r="K12" s="14">
        <f t="shared" si="2"/>
        <v>0</v>
      </c>
      <c r="L12" s="14">
        <f t="shared" si="3"/>
        <v>0</v>
      </c>
      <c r="M12" s="14"/>
      <c r="N12" s="14"/>
      <c r="O12" s="14"/>
      <c r="P12" s="14">
        <f t="shared" si="4"/>
        <v>0</v>
      </c>
      <c r="Q12" s="16"/>
      <c r="R12" s="16"/>
      <c r="S12" s="14"/>
      <c r="T12" s="14" t="e">
        <f t="shared" si="6"/>
        <v>#DIV/0!</v>
      </c>
      <c r="U12" s="14" t="e">
        <f t="shared" si="7"/>
        <v>#DIV/0!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 t="s">
        <v>39</v>
      </c>
      <c r="AC12" s="14">
        <f t="shared" si="8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42</v>
      </c>
      <c r="B13" s="10" t="s">
        <v>38</v>
      </c>
      <c r="C13" s="10"/>
      <c r="D13" s="10">
        <v>40</v>
      </c>
      <c r="E13" s="10">
        <v>40</v>
      </c>
      <c r="F13" s="10"/>
      <c r="G13" s="11">
        <v>0</v>
      </c>
      <c r="H13" s="10" t="e">
        <v>#N/A</v>
      </c>
      <c r="I13" s="10" t="s">
        <v>43</v>
      </c>
      <c r="J13" s="10">
        <v>40</v>
      </c>
      <c r="K13" s="10">
        <f t="shared" si="2"/>
        <v>0</v>
      </c>
      <c r="L13" s="10">
        <f t="shared" si="3"/>
        <v>0</v>
      </c>
      <c r="M13" s="10">
        <v>40</v>
      </c>
      <c r="N13" s="10"/>
      <c r="O13" s="10"/>
      <c r="P13" s="10">
        <f t="shared" si="4"/>
        <v>0</v>
      </c>
      <c r="Q13" s="12"/>
      <c r="R13" s="12"/>
      <c r="S13" s="10"/>
      <c r="T13" s="10" t="e">
        <f t="shared" si="6"/>
        <v>#DIV/0!</v>
      </c>
      <c r="U13" s="10" t="e">
        <f t="shared" si="7"/>
        <v>#DIV/0!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/>
      <c r="AC13" s="10">
        <f t="shared" si="8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44</v>
      </c>
      <c r="B14" s="14" t="s">
        <v>38</v>
      </c>
      <c r="C14" s="14"/>
      <c r="D14" s="14"/>
      <c r="E14" s="14"/>
      <c r="F14" s="14"/>
      <c r="G14" s="15">
        <v>0</v>
      </c>
      <c r="H14" s="14">
        <v>40</v>
      </c>
      <c r="I14" s="14" t="s">
        <v>33</v>
      </c>
      <c r="J14" s="14"/>
      <c r="K14" s="14">
        <f t="shared" si="2"/>
        <v>0</v>
      </c>
      <c r="L14" s="14">
        <f t="shared" si="3"/>
        <v>0</v>
      </c>
      <c r="M14" s="14"/>
      <c r="N14" s="14"/>
      <c r="O14" s="14"/>
      <c r="P14" s="14">
        <f t="shared" si="4"/>
        <v>0</v>
      </c>
      <c r="Q14" s="16"/>
      <c r="R14" s="16"/>
      <c r="S14" s="14"/>
      <c r="T14" s="14" t="e">
        <f t="shared" si="6"/>
        <v>#DIV/0!</v>
      </c>
      <c r="U14" s="14" t="e">
        <f t="shared" si="7"/>
        <v>#DIV/0!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 t="s">
        <v>39</v>
      </c>
      <c r="AC14" s="14">
        <f t="shared" si="8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4" t="s">
        <v>45</v>
      </c>
      <c r="B15" s="14" t="s">
        <v>38</v>
      </c>
      <c r="C15" s="14"/>
      <c r="D15" s="14"/>
      <c r="E15" s="14"/>
      <c r="F15" s="14"/>
      <c r="G15" s="15">
        <v>0</v>
      </c>
      <c r="H15" s="14">
        <v>50</v>
      </c>
      <c r="I15" s="14" t="s">
        <v>33</v>
      </c>
      <c r="J15" s="14"/>
      <c r="K15" s="14">
        <f t="shared" si="2"/>
        <v>0</v>
      </c>
      <c r="L15" s="14">
        <f t="shared" si="3"/>
        <v>0</v>
      </c>
      <c r="M15" s="14"/>
      <c r="N15" s="14"/>
      <c r="O15" s="14"/>
      <c r="P15" s="14">
        <f t="shared" si="4"/>
        <v>0</v>
      </c>
      <c r="Q15" s="16"/>
      <c r="R15" s="16"/>
      <c r="S15" s="14"/>
      <c r="T15" s="14" t="e">
        <f t="shared" si="6"/>
        <v>#DIV/0!</v>
      </c>
      <c r="U15" s="14" t="e">
        <f t="shared" si="7"/>
        <v>#DIV/0!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 t="s">
        <v>39</v>
      </c>
      <c r="AC15" s="14">
        <f t="shared" si="8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38</v>
      </c>
      <c r="C16" s="1">
        <v>245</v>
      </c>
      <c r="D16" s="1">
        <v>45</v>
      </c>
      <c r="E16" s="1">
        <v>142</v>
      </c>
      <c r="F16" s="1">
        <v>111</v>
      </c>
      <c r="G16" s="6">
        <v>0.17</v>
      </c>
      <c r="H16" s="1">
        <v>120</v>
      </c>
      <c r="I16" s="1" t="s">
        <v>33</v>
      </c>
      <c r="J16" s="1">
        <v>137</v>
      </c>
      <c r="K16" s="1">
        <f t="shared" si="2"/>
        <v>5</v>
      </c>
      <c r="L16" s="1">
        <f t="shared" si="3"/>
        <v>142</v>
      </c>
      <c r="M16" s="1"/>
      <c r="N16" s="1"/>
      <c r="O16" s="1"/>
      <c r="P16" s="1">
        <f t="shared" si="4"/>
        <v>28.4</v>
      </c>
      <c r="Q16" s="5">
        <f>9*P16-O16-N16-F16</f>
        <v>144.6</v>
      </c>
      <c r="R16" s="5"/>
      <c r="S16" s="1"/>
      <c r="T16" s="1">
        <f t="shared" si="6"/>
        <v>9</v>
      </c>
      <c r="U16" s="1">
        <f t="shared" si="7"/>
        <v>3.9084507042253525</v>
      </c>
      <c r="V16" s="1">
        <v>13.4</v>
      </c>
      <c r="W16" s="1">
        <v>16.600000000000001</v>
      </c>
      <c r="X16" s="1">
        <v>23.8</v>
      </c>
      <c r="Y16" s="1">
        <v>26.2</v>
      </c>
      <c r="Z16" s="1">
        <v>30.6</v>
      </c>
      <c r="AA16" s="1">
        <v>30.2</v>
      </c>
      <c r="AB16" s="1"/>
      <c r="AC16" s="1">
        <f t="shared" si="8"/>
        <v>25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4" t="s">
        <v>47</v>
      </c>
      <c r="B17" s="14" t="s">
        <v>38</v>
      </c>
      <c r="C17" s="14"/>
      <c r="D17" s="14"/>
      <c r="E17" s="14">
        <v>-1</v>
      </c>
      <c r="F17" s="14"/>
      <c r="G17" s="15">
        <v>0</v>
      </c>
      <c r="H17" s="14">
        <v>45</v>
      </c>
      <c r="I17" s="14" t="s">
        <v>33</v>
      </c>
      <c r="J17" s="14"/>
      <c r="K17" s="14">
        <f t="shared" si="2"/>
        <v>-1</v>
      </c>
      <c r="L17" s="14">
        <f t="shared" si="3"/>
        <v>-1</v>
      </c>
      <c r="M17" s="14"/>
      <c r="N17" s="14"/>
      <c r="O17" s="14"/>
      <c r="P17" s="14">
        <f t="shared" si="4"/>
        <v>-0.2</v>
      </c>
      <c r="Q17" s="16"/>
      <c r="R17" s="16"/>
      <c r="S17" s="14"/>
      <c r="T17" s="14">
        <f t="shared" si="6"/>
        <v>0</v>
      </c>
      <c r="U17" s="14">
        <f t="shared" si="7"/>
        <v>0</v>
      </c>
      <c r="V17" s="14">
        <v>0</v>
      </c>
      <c r="W17" s="14">
        <v>-0.2</v>
      </c>
      <c r="X17" s="14">
        <v>-0.8</v>
      </c>
      <c r="Y17" s="14">
        <v>-0.4</v>
      </c>
      <c r="Z17" s="14">
        <v>-1</v>
      </c>
      <c r="AA17" s="14">
        <v>-0.4</v>
      </c>
      <c r="AB17" s="14" t="s">
        <v>39</v>
      </c>
      <c r="AC17" s="14">
        <f t="shared" si="8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38</v>
      </c>
      <c r="C18" s="1">
        <v>148</v>
      </c>
      <c r="D18" s="1">
        <v>204</v>
      </c>
      <c r="E18" s="1">
        <v>213</v>
      </c>
      <c r="F18" s="1">
        <v>115</v>
      </c>
      <c r="G18" s="6">
        <v>0.35</v>
      </c>
      <c r="H18" s="1">
        <v>45</v>
      </c>
      <c r="I18" s="1" t="s">
        <v>33</v>
      </c>
      <c r="J18" s="1">
        <v>206</v>
      </c>
      <c r="K18" s="1">
        <f t="shared" si="2"/>
        <v>7</v>
      </c>
      <c r="L18" s="1">
        <f t="shared" si="3"/>
        <v>177</v>
      </c>
      <c r="M18" s="1">
        <v>36</v>
      </c>
      <c r="N18" s="1"/>
      <c r="O18" s="1">
        <v>22.600000000000019</v>
      </c>
      <c r="P18" s="1">
        <f t="shared" si="4"/>
        <v>35.4</v>
      </c>
      <c r="Q18" s="5">
        <f t="shared" ref="Q18" si="9">10*P18-O18-N18-F18</f>
        <v>216.39999999999998</v>
      </c>
      <c r="R18" s="5"/>
      <c r="S18" s="1"/>
      <c r="T18" s="1">
        <f t="shared" si="6"/>
        <v>10</v>
      </c>
      <c r="U18" s="1">
        <f t="shared" si="7"/>
        <v>3.8870056497175147</v>
      </c>
      <c r="V18" s="1">
        <v>26.6</v>
      </c>
      <c r="W18" s="1">
        <v>29</v>
      </c>
      <c r="X18" s="1">
        <v>32.6</v>
      </c>
      <c r="Y18" s="1">
        <v>29.4</v>
      </c>
      <c r="Z18" s="1">
        <v>33</v>
      </c>
      <c r="AA18" s="1">
        <v>32.200000000000003</v>
      </c>
      <c r="AB18" s="1"/>
      <c r="AC18" s="1">
        <f t="shared" si="8"/>
        <v>76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32</v>
      </c>
      <c r="C19" s="1">
        <v>553.24699999999996</v>
      </c>
      <c r="D19" s="1">
        <v>2.3130000000000002</v>
      </c>
      <c r="E19" s="1">
        <v>381.30599999999998</v>
      </c>
      <c r="F19" s="1">
        <v>132.964</v>
      </c>
      <c r="G19" s="6">
        <v>1</v>
      </c>
      <c r="H19" s="1">
        <v>55</v>
      </c>
      <c r="I19" s="1" t="s">
        <v>33</v>
      </c>
      <c r="J19" s="1">
        <v>351.52</v>
      </c>
      <c r="K19" s="1">
        <f t="shared" si="2"/>
        <v>29.786000000000001</v>
      </c>
      <c r="L19" s="1">
        <f t="shared" si="3"/>
        <v>381.30599999999998</v>
      </c>
      <c r="M19" s="1"/>
      <c r="N19" s="1">
        <v>120</v>
      </c>
      <c r="O19" s="1">
        <v>135.0928000000001</v>
      </c>
      <c r="P19" s="1">
        <f t="shared" si="4"/>
        <v>76.261200000000002</v>
      </c>
      <c r="Q19" s="5">
        <v>450</v>
      </c>
      <c r="R19" s="5"/>
      <c r="S19" s="1"/>
      <c r="T19" s="1">
        <f t="shared" si="6"/>
        <v>10.9892946872066</v>
      </c>
      <c r="U19" s="1">
        <f t="shared" si="7"/>
        <v>5.0885220793798167</v>
      </c>
      <c r="V19" s="1">
        <v>63.888800000000003</v>
      </c>
      <c r="W19" s="1">
        <v>62.904600000000002</v>
      </c>
      <c r="X19" s="1">
        <v>61.739400000000003</v>
      </c>
      <c r="Y19" s="1">
        <v>62.142399999999988</v>
      </c>
      <c r="Z19" s="1">
        <v>88.184200000000004</v>
      </c>
      <c r="AA19" s="1">
        <v>86.006799999999998</v>
      </c>
      <c r="AB19" s="1"/>
      <c r="AC19" s="1">
        <f t="shared" si="8"/>
        <v>450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32</v>
      </c>
      <c r="C20" s="1">
        <v>3716.8</v>
      </c>
      <c r="D20" s="1">
        <v>2055.5549999999998</v>
      </c>
      <c r="E20" s="1">
        <v>2396.627</v>
      </c>
      <c r="F20" s="1">
        <v>984.43799999999999</v>
      </c>
      <c r="G20" s="6">
        <v>1</v>
      </c>
      <c r="H20" s="1">
        <v>50</v>
      </c>
      <c r="I20" s="1" t="s">
        <v>33</v>
      </c>
      <c r="J20" s="1">
        <v>2385.5</v>
      </c>
      <c r="K20" s="1">
        <f t="shared" si="2"/>
        <v>11.126999999999953</v>
      </c>
      <c r="L20" s="1">
        <f t="shared" si="3"/>
        <v>2396.627</v>
      </c>
      <c r="M20" s="1"/>
      <c r="N20" s="1">
        <v>400</v>
      </c>
      <c r="O20" s="1">
        <v>947.32799999999907</v>
      </c>
      <c r="P20" s="1">
        <f t="shared" si="4"/>
        <v>479.3254</v>
      </c>
      <c r="Q20" s="5">
        <v>2900</v>
      </c>
      <c r="R20" s="5"/>
      <c r="S20" s="1"/>
      <c r="T20" s="1">
        <f t="shared" si="6"/>
        <v>10.914852415498949</v>
      </c>
      <c r="U20" s="1">
        <f t="shared" si="7"/>
        <v>4.8646827395335173</v>
      </c>
      <c r="V20" s="1">
        <v>370.08600000000001</v>
      </c>
      <c r="W20" s="1">
        <v>371.06619999999998</v>
      </c>
      <c r="X20" s="1">
        <v>370.78059999999999</v>
      </c>
      <c r="Y20" s="1">
        <v>382.54919999999998</v>
      </c>
      <c r="Z20" s="1">
        <v>517.16019999999992</v>
      </c>
      <c r="AA20" s="1">
        <v>528.39179999999999</v>
      </c>
      <c r="AB20" s="1"/>
      <c r="AC20" s="1">
        <f t="shared" si="8"/>
        <v>2900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32</v>
      </c>
      <c r="C21" s="1">
        <v>583.76800000000003</v>
      </c>
      <c r="D21" s="1"/>
      <c r="E21" s="1">
        <v>475.91800000000001</v>
      </c>
      <c r="F21" s="1">
        <v>43.561999999999998</v>
      </c>
      <c r="G21" s="6">
        <v>1</v>
      </c>
      <c r="H21" s="1">
        <v>55</v>
      </c>
      <c r="I21" s="1" t="s">
        <v>33</v>
      </c>
      <c r="J21" s="1">
        <v>439.98</v>
      </c>
      <c r="K21" s="1">
        <f t="shared" si="2"/>
        <v>35.937999999999988</v>
      </c>
      <c r="L21" s="1">
        <f t="shared" si="3"/>
        <v>475.91800000000001</v>
      </c>
      <c r="M21" s="1"/>
      <c r="N21" s="1">
        <v>370</v>
      </c>
      <c r="O21" s="1">
        <v>254.21600000000001</v>
      </c>
      <c r="P21" s="1">
        <f t="shared" si="4"/>
        <v>95.183599999999998</v>
      </c>
      <c r="Q21" s="5">
        <v>370</v>
      </c>
      <c r="R21" s="5"/>
      <c r="S21" s="1"/>
      <c r="T21" s="1">
        <f t="shared" si="6"/>
        <v>10.902907643753757</v>
      </c>
      <c r="U21" s="1">
        <f t="shared" si="7"/>
        <v>7.0156833740266187</v>
      </c>
      <c r="V21" s="1">
        <v>89.67</v>
      </c>
      <c r="W21" s="1">
        <v>87.135199999999998</v>
      </c>
      <c r="X21" s="1">
        <v>62.279599999999988</v>
      </c>
      <c r="Y21" s="1">
        <v>68.598000000000027</v>
      </c>
      <c r="Z21" s="1">
        <v>100.85120000000001</v>
      </c>
      <c r="AA21" s="1">
        <v>99.796400000000006</v>
      </c>
      <c r="AB21" s="1"/>
      <c r="AC21" s="1">
        <f t="shared" si="8"/>
        <v>370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52</v>
      </c>
      <c r="B22" s="14" t="s">
        <v>32</v>
      </c>
      <c r="C22" s="14"/>
      <c r="D22" s="14"/>
      <c r="E22" s="14"/>
      <c r="F22" s="14"/>
      <c r="G22" s="15">
        <v>0</v>
      </c>
      <c r="H22" s="14">
        <v>60</v>
      </c>
      <c r="I22" s="14" t="s">
        <v>33</v>
      </c>
      <c r="J22" s="14"/>
      <c r="K22" s="14">
        <f t="shared" si="2"/>
        <v>0</v>
      </c>
      <c r="L22" s="14">
        <f t="shared" si="3"/>
        <v>0</v>
      </c>
      <c r="M22" s="14"/>
      <c r="N22" s="14"/>
      <c r="O22" s="14"/>
      <c r="P22" s="14">
        <f t="shared" si="4"/>
        <v>0</v>
      </c>
      <c r="Q22" s="16"/>
      <c r="R22" s="16"/>
      <c r="S22" s="14"/>
      <c r="T22" s="14" t="e">
        <f t="shared" si="6"/>
        <v>#DIV/0!</v>
      </c>
      <c r="U22" s="14" t="e">
        <f t="shared" si="7"/>
        <v>#DIV/0!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 t="s">
        <v>39</v>
      </c>
      <c r="AC22" s="14">
        <f t="shared" si="8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32</v>
      </c>
      <c r="C23" s="1">
        <v>4728.2209999999995</v>
      </c>
      <c r="D23" s="1">
        <v>3007.6990000000001</v>
      </c>
      <c r="E23" s="1">
        <v>2708.3119999999999</v>
      </c>
      <c r="F23" s="1">
        <v>2376.5259999999998</v>
      </c>
      <c r="G23" s="6">
        <v>1</v>
      </c>
      <c r="H23" s="1">
        <v>60</v>
      </c>
      <c r="I23" s="1" t="s">
        <v>33</v>
      </c>
      <c r="J23" s="1">
        <v>2633.1</v>
      </c>
      <c r="K23" s="1">
        <f t="shared" si="2"/>
        <v>75.211999999999989</v>
      </c>
      <c r="L23" s="1">
        <f t="shared" si="3"/>
        <v>2708.3119999999999</v>
      </c>
      <c r="M23" s="1"/>
      <c r="N23" s="1">
        <v>500</v>
      </c>
      <c r="O23" s="1">
        <v>591.11879999999655</v>
      </c>
      <c r="P23" s="1">
        <f t="shared" si="4"/>
        <v>541.66239999999993</v>
      </c>
      <c r="Q23" s="5">
        <f>11*P23-O23-N23-F23</f>
        <v>2490.6416000000027</v>
      </c>
      <c r="R23" s="5"/>
      <c r="S23" s="1"/>
      <c r="T23" s="1">
        <f t="shared" si="6"/>
        <v>11</v>
      </c>
      <c r="U23" s="1">
        <f t="shared" si="7"/>
        <v>6.401856211544307</v>
      </c>
      <c r="V23" s="1">
        <v>492.25539999999972</v>
      </c>
      <c r="W23" s="1">
        <v>542.23199999999997</v>
      </c>
      <c r="X23" s="1">
        <v>580.44379999999978</v>
      </c>
      <c r="Y23" s="1">
        <v>575.58440000000041</v>
      </c>
      <c r="Z23" s="1">
        <v>707.80939999999987</v>
      </c>
      <c r="AA23" s="1">
        <v>723.20740000000001</v>
      </c>
      <c r="AB23" s="1"/>
      <c r="AC23" s="1">
        <f t="shared" si="8"/>
        <v>2491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4" t="s">
        <v>54</v>
      </c>
      <c r="B24" s="14" t="s">
        <v>32</v>
      </c>
      <c r="C24" s="14"/>
      <c r="D24" s="14"/>
      <c r="E24" s="14">
        <v>-0.8</v>
      </c>
      <c r="F24" s="14"/>
      <c r="G24" s="15">
        <v>0</v>
      </c>
      <c r="H24" s="14">
        <v>50</v>
      </c>
      <c r="I24" s="14" t="s">
        <v>33</v>
      </c>
      <c r="J24" s="14"/>
      <c r="K24" s="14">
        <f t="shared" si="2"/>
        <v>-0.8</v>
      </c>
      <c r="L24" s="14">
        <f t="shared" si="3"/>
        <v>-0.8</v>
      </c>
      <c r="M24" s="14"/>
      <c r="N24" s="14"/>
      <c r="O24" s="14"/>
      <c r="P24" s="14">
        <f t="shared" si="4"/>
        <v>-0.16</v>
      </c>
      <c r="Q24" s="16"/>
      <c r="R24" s="16"/>
      <c r="S24" s="14"/>
      <c r="T24" s="14">
        <f t="shared" si="6"/>
        <v>0</v>
      </c>
      <c r="U24" s="14">
        <f t="shared" si="7"/>
        <v>0</v>
      </c>
      <c r="V24" s="14">
        <v>-0.16</v>
      </c>
      <c r="W24" s="14">
        <v>0</v>
      </c>
      <c r="X24" s="14">
        <v>0</v>
      </c>
      <c r="Y24" s="14">
        <v>0</v>
      </c>
      <c r="Z24" s="14">
        <v>12.148400000000001</v>
      </c>
      <c r="AA24" s="14">
        <v>14.795199999999999</v>
      </c>
      <c r="AB24" s="14" t="s">
        <v>39</v>
      </c>
      <c r="AC24" s="14">
        <f t="shared" si="8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32</v>
      </c>
      <c r="C25" s="1">
        <v>585.32399999999996</v>
      </c>
      <c r="D25" s="1">
        <v>1.4159999999999999</v>
      </c>
      <c r="E25" s="1">
        <v>399.03</v>
      </c>
      <c r="F25" s="1">
        <v>150.732</v>
      </c>
      <c r="G25" s="6">
        <v>1</v>
      </c>
      <c r="H25" s="1">
        <v>55</v>
      </c>
      <c r="I25" s="1" t="s">
        <v>33</v>
      </c>
      <c r="J25" s="1">
        <v>366.01</v>
      </c>
      <c r="K25" s="1">
        <f t="shared" si="2"/>
        <v>33.019999999999982</v>
      </c>
      <c r="L25" s="1">
        <f t="shared" si="3"/>
        <v>399.03</v>
      </c>
      <c r="M25" s="1"/>
      <c r="N25" s="1">
        <v>200</v>
      </c>
      <c r="O25" s="1">
        <v>230.4191999999999</v>
      </c>
      <c r="P25" s="1">
        <f t="shared" si="4"/>
        <v>79.805999999999997</v>
      </c>
      <c r="Q25" s="5">
        <v>290</v>
      </c>
      <c r="R25" s="5"/>
      <c r="S25" s="1"/>
      <c r="T25" s="1">
        <f t="shared" si="6"/>
        <v>10.915860962834874</v>
      </c>
      <c r="U25" s="1">
        <f t="shared" si="7"/>
        <v>7.2820489687492156</v>
      </c>
      <c r="V25" s="1">
        <v>75.751599999999996</v>
      </c>
      <c r="W25" s="1">
        <v>74.527200000000008</v>
      </c>
      <c r="X25" s="1">
        <v>71.597999999999999</v>
      </c>
      <c r="Y25" s="1">
        <v>71.31</v>
      </c>
      <c r="Z25" s="1">
        <v>100.39279999999999</v>
      </c>
      <c r="AA25" s="1">
        <v>101.5564</v>
      </c>
      <c r="AB25" s="1"/>
      <c r="AC25" s="1">
        <f t="shared" si="8"/>
        <v>290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32</v>
      </c>
      <c r="C26" s="1">
        <v>3336.1260000000002</v>
      </c>
      <c r="D26" s="1">
        <v>4160.6289999999999</v>
      </c>
      <c r="E26" s="1">
        <v>2629.3829999999998</v>
      </c>
      <c r="F26" s="1">
        <v>1220.684</v>
      </c>
      <c r="G26" s="6">
        <v>1</v>
      </c>
      <c r="H26" s="1">
        <v>60</v>
      </c>
      <c r="I26" s="1" t="s">
        <v>33</v>
      </c>
      <c r="J26" s="1">
        <v>2560.1</v>
      </c>
      <c r="K26" s="1">
        <f t="shared" si="2"/>
        <v>69.282999999999902</v>
      </c>
      <c r="L26" s="1">
        <f t="shared" si="3"/>
        <v>2629.3829999999998</v>
      </c>
      <c r="M26" s="1"/>
      <c r="N26" s="1">
        <v>800</v>
      </c>
      <c r="O26" s="1">
        <v>929.99000000000024</v>
      </c>
      <c r="P26" s="1">
        <f t="shared" si="4"/>
        <v>525.87659999999994</v>
      </c>
      <c r="Q26" s="5">
        <v>2800</v>
      </c>
      <c r="R26" s="5"/>
      <c r="S26" s="1"/>
      <c r="T26" s="1">
        <f t="shared" si="6"/>
        <v>10.935405758689397</v>
      </c>
      <c r="U26" s="1">
        <f t="shared" si="7"/>
        <v>5.610962723954632</v>
      </c>
      <c r="V26" s="1">
        <v>434.07900000000012</v>
      </c>
      <c r="W26" s="1">
        <v>453.28640000000013</v>
      </c>
      <c r="X26" s="1">
        <v>454.1851999999999</v>
      </c>
      <c r="Y26" s="1">
        <v>433.8086000000003</v>
      </c>
      <c r="Z26" s="1">
        <v>538.44100000000003</v>
      </c>
      <c r="AA26" s="1">
        <v>563.98559999999998</v>
      </c>
      <c r="AB26" s="1"/>
      <c r="AC26" s="1">
        <f t="shared" si="8"/>
        <v>2800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32</v>
      </c>
      <c r="C27" s="1">
        <v>2042.9110000000001</v>
      </c>
      <c r="D27" s="1">
        <v>1163.74</v>
      </c>
      <c r="E27" s="1">
        <v>1754.8710000000001</v>
      </c>
      <c r="F27" s="1">
        <v>5.7939999999999996</v>
      </c>
      <c r="G27" s="6">
        <v>1</v>
      </c>
      <c r="H27" s="1">
        <v>60</v>
      </c>
      <c r="I27" s="1" t="s">
        <v>33</v>
      </c>
      <c r="J27" s="1">
        <v>1707.5</v>
      </c>
      <c r="K27" s="1">
        <f t="shared" si="2"/>
        <v>47.371000000000095</v>
      </c>
      <c r="L27" s="1">
        <f t="shared" si="3"/>
        <v>1754.8710000000001</v>
      </c>
      <c r="M27" s="1"/>
      <c r="N27" s="1">
        <v>1400</v>
      </c>
      <c r="O27" s="1">
        <v>734.38220000000001</v>
      </c>
      <c r="P27" s="1">
        <f t="shared" si="4"/>
        <v>350.9742</v>
      </c>
      <c r="Q27" s="5">
        <v>1700</v>
      </c>
      <c r="R27" s="5"/>
      <c r="S27" s="1"/>
      <c r="T27" s="1">
        <f t="shared" si="6"/>
        <v>10.9414771798041</v>
      </c>
      <c r="U27" s="1">
        <f t="shared" si="7"/>
        <v>6.0978163067256794</v>
      </c>
      <c r="V27" s="1">
        <v>303.4126</v>
      </c>
      <c r="W27" s="1">
        <v>305.35700000000003</v>
      </c>
      <c r="X27" s="1">
        <v>244.59079999999989</v>
      </c>
      <c r="Y27" s="1">
        <v>221.88660000000019</v>
      </c>
      <c r="Z27" s="1">
        <v>315.65539999999999</v>
      </c>
      <c r="AA27" s="1">
        <v>343.12700000000001</v>
      </c>
      <c r="AB27" s="1"/>
      <c r="AC27" s="1">
        <f t="shared" si="8"/>
        <v>1700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32</v>
      </c>
      <c r="C28" s="1">
        <v>412.6</v>
      </c>
      <c r="D28" s="1"/>
      <c r="E28" s="1">
        <v>227.62</v>
      </c>
      <c r="F28" s="1">
        <v>137.91399999999999</v>
      </c>
      <c r="G28" s="6">
        <v>1</v>
      </c>
      <c r="H28" s="1">
        <v>60</v>
      </c>
      <c r="I28" s="1" t="s">
        <v>33</v>
      </c>
      <c r="J28" s="1">
        <v>212.63</v>
      </c>
      <c r="K28" s="1">
        <f t="shared" si="2"/>
        <v>14.990000000000009</v>
      </c>
      <c r="L28" s="1">
        <f t="shared" si="3"/>
        <v>227.62</v>
      </c>
      <c r="M28" s="1"/>
      <c r="N28" s="1"/>
      <c r="O28" s="1">
        <v>98.946800000000053</v>
      </c>
      <c r="P28" s="1">
        <f t="shared" si="4"/>
        <v>45.524000000000001</v>
      </c>
      <c r="Q28" s="5">
        <f>9*P28-O28-N28-F28</f>
        <v>172.85519999999997</v>
      </c>
      <c r="R28" s="5"/>
      <c r="S28" s="1"/>
      <c r="T28" s="1">
        <f t="shared" si="6"/>
        <v>9</v>
      </c>
      <c r="U28" s="1">
        <f t="shared" si="7"/>
        <v>5.2029874351990166</v>
      </c>
      <c r="V28" s="1">
        <v>39.190800000000003</v>
      </c>
      <c r="W28" s="1">
        <v>34.979199999999999</v>
      </c>
      <c r="X28" s="1">
        <v>30.741599999999998</v>
      </c>
      <c r="Y28" s="1">
        <v>39.302</v>
      </c>
      <c r="Z28" s="1">
        <v>55.815199999999997</v>
      </c>
      <c r="AA28" s="1">
        <v>51.426000000000002</v>
      </c>
      <c r="AB28" s="1"/>
      <c r="AC28" s="1">
        <f t="shared" si="8"/>
        <v>173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32</v>
      </c>
      <c r="C29" s="1">
        <v>254.79400000000001</v>
      </c>
      <c r="D29" s="1">
        <v>55.05</v>
      </c>
      <c r="E29" s="1">
        <v>138.31899999999999</v>
      </c>
      <c r="F29" s="1">
        <v>151.39599999999999</v>
      </c>
      <c r="G29" s="6">
        <v>1</v>
      </c>
      <c r="H29" s="1">
        <v>60</v>
      </c>
      <c r="I29" s="1" t="s">
        <v>33</v>
      </c>
      <c r="J29" s="1">
        <v>127.38</v>
      </c>
      <c r="K29" s="1">
        <f t="shared" si="2"/>
        <v>10.938999999999993</v>
      </c>
      <c r="L29" s="1">
        <f t="shared" si="3"/>
        <v>138.31899999999999</v>
      </c>
      <c r="M29" s="1"/>
      <c r="N29" s="1"/>
      <c r="O29" s="1">
        <v>27.521799999999981</v>
      </c>
      <c r="P29" s="1">
        <f t="shared" si="4"/>
        <v>27.663799999999998</v>
      </c>
      <c r="Q29" s="5">
        <f t="shared" ref="Q29:Q30" si="10">10*P29-O29-N29-F29</f>
        <v>97.720200000000006</v>
      </c>
      <c r="R29" s="5"/>
      <c r="S29" s="1"/>
      <c r="T29" s="1">
        <f t="shared" si="6"/>
        <v>10</v>
      </c>
      <c r="U29" s="1">
        <f t="shared" si="7"/>
        <v>6.4675785683817839</v>
      </c>
      <c r="V29" s="1">
        <v>26.6038</v>
      </c>
      <c r="W29" s="1">
        <v>26.090199999999999</v>
      </c>
      <c r="X29" s="1">
        <v>31.3812</v>
      </c>
      <c r="Y29" s="1">
        <v>34.524799999999999</v>
      </c>
      <c r="Z29" s="1">
        <v>19.306999999999999</v>
      </c>
      <c r="AA29" s="1">
        <v>18.289400000000001</v>
      </c>
      <c r="AB29" s="1"/>
      <c r="AC29" s="1">
        <f t="shared" si="8"/>
        <v>98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32</v>
      </c>
      <c r="C30" s="1">
        <v>323.89299999999997</v>
      </c>
      <c r="D30" s="1">
        <v>31.922999999999998</v>
      </c>
      <c r="E30" s="1">
        <v>209.72399999999999</v>
      </c>
      <c r="F30" s="1">
        <v>93.340999999999994</v>
      </c>
      <c r="G30" s="6">
        <v>1</v>
      </c>
      <c r="H30" s="1">
        <v>60</v>
      </c>
      <c r="I30" s="1" t="s">
        <v>33</v>
      </c>
      <c r="J30" s="1">
        <v>193.99</v>
      </c>
      <c r="K30" s="1">
        <f t="shared" si="2"/>
        <v>15.73399999999998</v>
      </c>
      <c r="L30" s="1">
        <f t="shared" si="3"/>
        <v>209.72399999999999</v>
      </c>
      <c r="M30" s="1"/>
      <c r="N30" s="1">
        <v>200</v>
      </c>
      <c r="O30" s="1">
        <v>65.67859999999996</v>
      </c>
      <c r="P30" s="1">
        <f t="shared" si="4"/>
        <v>41.944800000000001</v>
      </c>
      <c r="Q30" s="5">
        <f t="shared" si="10"/>
        <v>60.428400000000025</v>
      </c>
      <c r="R30" s="5"/>
      <c r="S30" s="1"/>
      <c r="T30" s="1">
        <f t="shared" si="6"/>
        <v>10</v>
      </c>
      <c r="U30" s="1">
        <f t="shared" si="7"/>
        <v>8.5593351261658164</v>
      </c>
      <c r="V30" s="1">
        <v>48.485599999999998</v>
      </c>
      <c r="W30" s="1">
        <v>48.835000000000001</v>
      </c>
      <c r="X30" s="1">
        <v>41.8628</v>
      </c>
      <c r="Y30" s="1">
        <v>43.278199999999998</v>
      </c>
      <c r="Z30" s="1">
        <v>53.483400000000003</v>
      </c>
      <c r="AA30" s="1">
        <v>52.948999999999998</v>
      </c>
      <c r="AB30" s="1"/>
      <c r="AC30" s="1">
        <f t="shared" si="8"/>
        <v>60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32</v>
      </c>
      <c r="C31" s="1">
        <v>63.81</v>
      </c>
      <c r="D31" s="1">
        <v>188.45</v>
      </c>
      <c r="E31" s="1">
        <v>83.897999999999996</v>
      </c>
      <c r="F31" s="1">
        <v>142.30699999999999</v>
      </c>
      <c r="G31" s="6">
        <v>1</v>
      </c>
      <c r="H31" s="1">
        <v>35</v>
      </c>
      <c r="I31" s="1" t="s">
        <v>33</v>
      </c>
      <c r="J31" s="1">
        <v>85.5</v>
      </c>
      <c r="K31" s="1">
        <f t="shared" si="2"/>
        <v>-1.6020000000000039</v>
      </c>
      <c r="L31" s="1">
        <f t="shared" si="3"/>
        <v>83.897999999999996</v>
      </c>
      <c r="M31" s="1"/>
      <c r="N31" s="1"/>
      <c r="O31" s="1"/>
      <c r="P31" s="1">
        <f t="shared" si="4"/>
        <v>16.779599999999999</v>
      </c>
      <c r="Q31" s="5">
        <v>10</v>
      </c>
      <c r="R31" s="5"/>
      <c r="S31" s="1"/>
      <c r="T31" s="1">
        <f t="shared" si="6"/>
        <v>9.0769148251448186</v>
      </c>
      <c r="U31" s="1">
        <f t="shared" si="7"/>
        <v>8.4809530620515385</v>
      </c>
      <c r="V31" s="1">
        <v>20.682600000000011</v>
      </c>
      <c r="W31" s="1">
        <v>21.10860000000001</v>
      </c>
      <c r="X31" s="1">
        <v>28.2014</v>
      </c>
      <c r="Y31" s="1">
        <v>26.904199999999989</v>
      </c>
      <c r="Z31" s="1">
        <v>21.5764</v>
      </c>
      <c r="AA31" s="1">
        <v>26.563000000000009</v>
      </c>
      <c r="AB31" s="1"/>
      <c r="AC31" s="1">
        <f t="shared" si="8"/>
        <v>10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62</v>
      </c>
      <c r="B32" s="10" t="s">
        <v>32</v>
      </c>
      <c r="C32" s="10"/>
      <c r="D32" s="10">
        <v>113.58199999999999</v>
      </c>
      <c r="E32" s="10">
        <v>-0.71</v>
      </c>
      <c r="F32" s="10"/>
      <c r="G32" s="11">
        <v>0</v>
      </c>
      <c r="H32" s="10">
        <v>40</v>
      </c>
      <c r="I32" s="10" t="s">
        <v>43</v>
      </c>
      <c r="J32" s="10"/>
      <c r="K32" s="10">
        <f t="shared" si="2"/>
        <v>-0.71</v>
      </c>
      <c r="L32" s="10">
        <f t="shared" si="3"/>
        <v>-0.71</v>
      </c>
      <c r="M32" s="10"/>
      <c r="N32" s="10"/>
      <c r="O32" s="10"/>
      <c r="P32" s="10">
        <f t="shared" si="4"/>
        <v>-0.14199999999999999</v>
      </c>
      <c r="Q32" s="12"/>
      <c r="R32" s="12"/>
      <c r="S32" s="10"/>
      <c r="T32" s="10">
        <f t="shared" si="6"/>
        <v>0</v>
      </c>
      <c r="U32" s="10">
        <f t="shared" si="7"/>
        <v>0</v>
      </c>
      <c r="V32" s="10">
        <v>0</v>
      </c>
      <c r="W32" s="10">
        <v>-0.1432000000000016</v>
      </c>
      <c r="X32" s="10">
        <v>-0.14319999999999999</v>
      </c>
      <c r="Y32" s="10">
        <v>0</v>
      </c>
      <c r="Z32" s="10">
        <v>0</v>
      </c>
      <c r="AA32" s="10">
        <v>0</v>
      </c>
      <c r="AB32" s="10"/>
      <c r="AC32" s="10">
        <f t="shared" si="8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63</v>
      </c>
      <c r="B33" s="1" t="s">
        <v>32</v>
      </c>
      <c r="C33" s="1">
        <v>306.73</v>
      </c>
      <c r="D33" s="1">
        <v>309.27499999999998</v>
      </c>
      <c r="E33" s="1">
        <v>303.291</v>
      </c>
      <c r="F33" s="1">
        <v>114.16200000000001</v>
      </c>
      <c r="G33" s="6">
        <v>1</v>
      </c>
      <c r="H33" s="1">
        <v>30</v>
      </c>
      <c r="I33" s="1" t="s">
        <v>33</v>
      </c>
      <c r="J33" s="1">
        <v>319.55500000000001</v>
      </c>
      <c r="K33" s="1">
        <f t="shared" si="2"/>
        <v>-16.26400000000001</v>
      </c>
      <c r="L33" s="1">
        <f t="shared" si="3"/>
        <v>174.86599999999999</v>
      </c>
      <c r="M33" s="1">
        <v>128.42500000000001</v>
      </c>
      <c r="N33" s="1"/>
      <c r="O33" s="1"/>
      <c r="P33" s="1">
        <f t="shared" si="4"/>
        <v>34.973199999999999</v>
      </c>
      <c r="Q33" s="5">
        <f>8*P33-O33-N33-F33</f>
        <v>165.62359999999998</v>
      </c>
      <c r="R33" s="5"/>
      <c r="S33" s="1"/>
      <c r="T33" s="1">
        <f t="shared" si="6"/>
        <v>8</v>
      </c>
      <c r="U33" s="1">
        <f t="shared" si="7"/>
        <v>3.2642709274530213</v>
      </c>
      <c r="V33" s="1">
        <v>24.952199999999991</v>
      </c>
      <c r="W33" s="1">
        <v>23.384799999999991</v>
      </c>
      <c r="X33" s="1">
        <v>25.696999999999999</v>
      </c>
      <c r="Y33" s="1">
        <v>25.1036</v>
      </c>
      <c r="Z33" s="1">
        <v>45.693800000000003</v>
      </c>
      <c r="AA33" s="1">
        <v>51.735799999999998</v>
      </c>
      <c r="AB33" s="1"/>
      <c r="AC33" s="1">
        <f t="shared" si="8"/>
        <v>166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64</v>
      </c>
      <c r="B34" s="1" t="s">
        <v>32</v>
      </c>
      <c r="C34" s="1">
        <v>321.55200000000002</v>
      </c>
      <c r="D34" s="1">
        <v>560.26599999999996</v>
      </c>
      <c r="E34" s="1">
        <v>750.24900000000002</v>
      </c>
      <c r="F34" s="1">
        <v>86.209000000000003</v>
      </c>
      <c r="G34" s="6">
        <v>1</v>
      </c>
      <c r="H34" s="1">
        <v>30</v>
      </c>
      <c r="I34" s="1" t="s">
        <v>33</v>
      </c>
      <c r="J34" s="1">
        <v>729.52800000000002</v>
      </c>
      <c r="K34" s="1">
        <f t="shared" si="2"/>
        <v>20.721000000000004</v>
      </c>
      <c r="L34" s="1">
        <f t="shared" si="3"/>
        <v>238.82100000000003</v>
      </c>
      <c r="M34" s="1">
        <v>511.428</v>
      </c>
      <c r="N34" s="1">
        <v>145</v>
      </c>
      <c r="O34" s="1">
        <v>45.605000000000082</v>
      </c>
      <c r="P34" s="1">
        <f t="shared" si="4"/>
        <v>47.764200000000002</v>
      </c>
      <c r="Q34" s="5">
        <f t="shared" ref="Q34:Q35" si="11">9*P34-O34-N34-F34</f>
        <v>153.06379999999996</v>
      </c>
      <c r="R34" s="5"/>
      <c r="S34" s="1"/>
      <c r="T34" s="1">
        <f t="shared" si="6"/>
        <v>9</v>
      </c>
      <c r="U34" s="1">
        <f t="shared" si="7"/>
        <v>5.7954283752266358</v>
      </c>
      <c r="V34" s="1">
        <v>48.299799999999998</v>
      </c>
      <c r="W34" s="1">
        <v>51.240000000000009</v>
      </c>
      <c r="X34" s="1">
        <v>46.248199999999997</v>
      </c>
      <c r="Y34" s="1">
        <v>44.32999999999997</v>
      </c>
      <c r="Z34" s="1">
        <v>62.77500000000002</v>
      </c>
      <c r="AA34" s="1">
        <v>62.402599999999993</v>
      </c>
      <c r="AB34" s="1"/>
      <c r="AC34" s="1">
        <f t="shared" si="8"/>
        <v>153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65</v>
      </c>
      <c r="B35" s="1" t="s">
        <v>32</v>
      </c>
      <c r="C35" s="1">
        <v>285.20600000000002</v>
      </c>
      <c r="D35" s="1">
        <v>231.654</v>
      </c>
      <c r="E35" s="1">
        <v>353.851</v>
      </c>
      <c r="F35" s="1">
        <v>88.751000000000005</v>
      </c>
      <c r="G35" s="6">
        <v>1</v>
      </c>
      <c r="H35" s="1">
        <v>30</v>
      </c>
      <c r="I35" s="1" t="s">
        <v>33</v>
      </c>
      <c r="J35" s="1">
        <v>357.71100000000001</v>
      </c>
      <c r="K35" s="1">
        <f t="shared" si="2"/>
        <v>-3.8600000000000136</v>
      </c>
      <c r="L35" s="1">
        <f t="shared" si="3"/>
        <v>249.34</v>
      </c>
      <c r="M35" s="1">
        <v>104.511</v>
      </c>
      <c r="N35" s="1">
        <v>125.5124999999999</v>
      </c>
      <c r="O35" s="1">
        <v>21.18950000000001</v>
      </c>
      <c r="P35" s="1">
        <f t="shared" si="4"/>
        <v>49.868000000000002</v>
      </c>
      <c r="Q35" s="5">
        <f t="shared" si="11"/>
        <v>213.35900000000012</v>
      </c>
      <c r="R35" s="5"/>
      <c r="S35" s="1"/>
      <c r="T35" s="1">
        <f t="shared" si="6"/>
        <v>9</v>
      </c>
      <c r="U35" s="1">
        <f t="shared" si="7"/>
        <v>4.7215248255394222</v>
      </c>
      <c r="V35" s="1">
        <v>46.636200000000002</v>
      </c>
      <c r="W35" s="1">
        <v>52.090200000000003</v>
      </c>
      <c r="X35" s="1">
        <v>50.55980000000001</v>
      </c>
      <c r="Y35" s="1">
        <v>48.6066</v>
      </c>
      <c r="Z35" s="1">
        <v>61.605200000000004</v>
      </c>
      <c r="AA35" s="1">
        <v>68.280600000000007</v>
      </c>
      <c r="AB35" s="1"/>
      <c r="AC35" s="1">
        <f t="shared" si="8"/>
        <v>213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4" t="s">
        <v>66</v>
      </c>
      <c r="B36" s="14" t="s">
        <v>32</v>
      </c>
      <c r="C36" s="14"/>
      <c r="D36" s="14"/>
      <c r="E36" s="14"/>
      <c r="F36" s="14"/>
      <c r="G36" s="15">
        <v>0</v>
      </c>
      <c r="H36" s="14">
        <v>45</v>
      </c>
      <c r="I36" s="14" t="s">
        <v>33</v>
      </c>
      <c r="J36" s="14"/>
      <c r="K36" s="14">
        <f t="shared" si="2"/>
        <v>0</v>
      </c>
      <c r="L36" s="14">
        <f t="shared" si="3"/>
        <v>0</v>
      </c>
      <c r="M36" s="14"/>
      <c r="N36" s="14"/>
      <c r="O36" s="14"/>
      <c r="P36" s="14">
        <f t="shared" si="4"/>
        <v>0</v>
      </c>
      <c r="Q36" s="16"/>
      <c r="R36" s="16"/>
      <c r="S36" s="14"/>
      <c r="T36" s="14" t="e">
        <f t="shared" si="6"/>
        <v>#DIV/0!</v>
      </c>
      <c r="U36" s="14" t="e">
        <f t="shared" si="7"/>
        <v>#DIV/0!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 t="s">
        <v>39</v>
      </c>
      <c r="AC36" s="14">
        <f t="shared" si="8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4" t="s">
        <v>67</v>
      </c>
      <c r="B37" s="14" t="s">
        <v>32</v>
      </c>
      <c r="C37" s="14"/>
      <c r="D37" s="14"/>
      <c r="E37" s="14"/>
      <c r="F37" s="14"/>
      <c r="G37" s="15">
        <v>0</v>
      </c>
      <c r="H37" s="14">
        <v>40</v>
      </c>
      <c r="I37" s="14" t="s">
        <v>33</v>
      </c>
      <c r="J37" s="14"/>
      <c r="K37" s="14">
        <f t="shared" si="2"/>
        <v>0</v>
      </c>
      <c r="L37" s="14">
        <f t="shared" si="3"/>
        <v>0</v>
      </c>
      <c r="M37" s="14"/>
      <c r="N37" s="14"/>
      <c r="O37" s="14"/>
      <c r="P37" s="14">
        <f t="shared" si="4"/>
        <v>0</v>
      </c>
      <c r="Q37" s="16"/>
      <c r="R37" s="16"/>
      <c r="S37" s="14"/>
      <c r="T37" s="14" t="e">
        <f t="shared" si="6"/>
        <v>#DIV/0!</v>
      </c>
      <c r="U37" s="14" t="e">
        <f t="shared" si="7"/>
        <v>#DIV/0!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 t="s">
        <v>39</v>
      </c>
      <c r="AC37" s="14">
        <f t="shared" si="8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32</v>
      </c>
      <c r="C38" s="1">
        <v>571.05399999999997</v>
      </c>
      <c r="D38" s="1">
        <v>319.57299999999998</v>
      </c>
      <c r="E38" s="1">
        <v>657.68100000000004</v>
      </c>
      <c r="F38" s="1">
        <v>102.53400000000001</v>
      </c>
      <c r="G38" s="6">
        <v>1</v>
      </c>
      <c r="H38" s="1">
        <v>40</v>
      </c>
      <c r="I38" s="1" t="s">
        <v>33</v>
      </c>
      <c r="J38" s="1">
        <v>607.97199999999998</v>
      </c>
      <c r="K38" s="1">
        <f t="shared" ref="K38:K68" si="12">E38-J38</f>
        <v>49.70900000000006</v>
      </c>
      <c r="L38" s="1">
        <f t="shared" si="3"/>
        <v>527.20900000000006</v>
      </c>
      <c r="M38" s="1">
        <v>130.47200000000001</v>
      </c>
      <c r="N38" s="1">
        <v>378.17360000000008</v>
      </c>
      <c r="O38" s="1">
        <v>216.67619999999999</v>
      </c>
      <c r="P38" s="1">
        <f t="shared" si="4"/>
        <v>105.44180000000001</v>
      </c>
      <c r="Q38" s="5">
        <f t="shared" ref="Q38:Q44" si="13">10*P38-O38-N38-F38</f>
        <v>357.03420000000006</v>
      </c>
      <c r="R38" s="5"/>
      <c r="S38" s="1"/>
      <c r="T38" s="1">
        <f t="shared" si="6"/>
        <v>10</v>
      </c>
      <c r="U38" s="1">
        <f t="shared" si="7"/>
        <v>6.6139216136295094</v>
      </c>
      <c r="V38" s="1">
        <v>103.89579999999999</v>
      </c>
      <c r="W38" s="1">
        <v>100.5866</v>
      </c>
      <c r="X38" s="1">
        <v>87.469799999999992</v>
      </c>
      <c r="Y38" s="1">
        <v>85.074400000000011</v>
      </c>
      <c r="Z38" s="1">
        <v>106.4546</v>
      </c>
      <c r="AA38" s="1">
        <v>111.9534</v>
      </c>
      <c r="AB38" s="1" t="s">
        <v>69</v>
      </c>
      <c r="AC38" s="1">
        <f t="shared" si="8"/>
        <v>357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70</v>
      </c>
      <c r="B39" s="1" t="s">
        <v>32</v>
      </c>
      <c r="C39" s="1">
        <v>114.07599999999999</v>
      </c>
      <c r="D39" s="1">
        <v>498.51400000000001</v>
      </c>
      <c r="E39" s="1">
        <v>526.13099999999997</v>
      </c>
      <c r="F39" s="1">
        <v>59.445</v>
      </c>
      <c r="G39" s="6">
        <v>1</v>
      </c>
      <c r="H39" s="1">
        <v>35</v>
      </c>
      <c r="I39" s="1" t="s">
        <v>33</v>
      </c>
      <c r="J39" s="1">
        <v>510.12299999999999</v>
      </c>
      <c r="K39" s="1">
        <f t="shared" si="12"/>
        <v>16.007999999999981</v>
      </c>
      <c r="L39" s="1">
        <f t="shared" si="3"/>
        <v>174.50799999999998</v>
      </c>
      <c r="M39" s="1">
        <v>351.62299999999999</v>
      </c>
      <c r="N39" s="1"/>
      <c r="O39" s="1">
        <v>65.50200000000001</v>
      </c>
      <c r="P39" s="1">
        <f t="shared" si="4"/>
        <v>34.901599999999995</v>
      </c>
      <c r="Q39" s="5">
        <f>9*P39-O39-N39-F39</f>
        <v>189.16739999999993</v>
      </c>
      <c r="R39" s="5"/>
      <c r="S39" s="1"/>
      <c r="T39" s="1">
        <f t="shared" si="6"/>
        <v>9</v>
      </c>
      <c r="U39" s="1">
        <f t="shared" si="7"/>
        <v>3.5799791413574167</v>
      </c>
      <c r="V39" s="1">
        <v>26.912400000000002</v>
      </c>
      <c r="W39" s="1">
        <v>24.250599999999999</v>
      </c>
      <c r="X39" s="1">
        <v>27.991800000000001</v>
      </c>
      <c r="Y39" s="1">
        <v>27.89299999999999</v>
      </c>
      <c r="Z39" s="1">
        <v>28.9678</v>
      </c>
      <c r="AA39" s="1">
        <v>30.135400000000001</v>
      </c>
      <c r="AB39" s="1"/>
      <c r="AC39" s="1">
        <f t="shared" si="8"/>
        <v>189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71</v>
      </c>
      <c r="B40" s="1" t="s">
        <v>32</v>
      </c>
      <c r="C40" s="1">
        <v>177.69399999999999</v>
      </c>
      <c r="D40" s="1"/>
      <c r="E40" s="1">
        <v>90.97</v>
      </c>
      <c r="F40" s="1">
        <v>79.063999999999993</v>
      </c>
      <c r="G40" s="6">
        <v>1</v>
      </c>
      <c r="H40" s="1">
        <v>45</v>
      </c>
      <c r="I40" s="1" t="s">
        <v>33</v>
      </c>
      <c r="J40" s="1">
        <v>89.4</v>
      </c>
      <c r="K40" s="1">
        <f t="shared" si="12"/>
        <v>1.5699999999999932</v>
      </c>
      <c r="L40" s="1">
        <f t="shared" si="3"/>
        <v>90.97</v>
      </c>
      <c r="M40" s="1"/>
      <c r="N40" s="1"/>
      <c r="O40" s="1"/>
      <c r="P40" s="1">
        <f t="shared" si="4"/>
        <v>18.193999999999999</v>
      </c>
      <c r="Q40" s="5">
        <f>9*P40-O40-N40-F40</f>
        <v>84.681999999999988</v>
      </c>
      <c r="R40" s="5"/>
      <c r="S40" s="1"/>
      <c r="T40" s="1">
        <f t="shared" si="6"/>
        <v>9</v>
      </c>
      <c r="U40" s="1">
        <f t="shared" si="7"/>
        <v>4.3456084423436296</v>
      </c>
      <c r="V40" s="1">
        <v>10.9002</v>
      </c>
      <c r="W40" s="1">
        <v>8.8469999999999995</v>
      </c>
      <c r="X40" s="1">
        <v>5.194</v>
      </c>
      <c r="Y40" s="1">
        <v>8.6112000000000002</v>
      </c>
      <c r="Z40" s="1">
        <v>18.109200000000001</v>
      </c>
      <c r="AA40" s="1">
        <v>17.8718</v>
      </c>
      <c r="AB40" s="1"/>
      <c r="AC40" s="1">
        <f t="shared" si="8"/>
        <v>85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72</v>
      </c>
      <c r="B41" s="1" t="s">
        <v>32</v>
      </c>
      <c r="C41" s="1">
        <v>82.994</v>
      </c>
      <c r="D41" s="1">
        <v>0.01</v>
      </c>
      <c r="E41" s="1">
        <v>58.366</v>
      </c>
      <c r="F41" s="1">
        <v>1.4339999999999999</v>
      </c>
      <c r="G41" s="6">
        <v>1</v>
      </c>
      <c r="H41" s="1">
        <v>30</v>
      </c>
      <c r="I41" s="1" t="s">
        <v>33</v>
      </c>
      <c r="J41" s="1">
        <v>79.400000000000006</v>
      </c>
      <c r="K41" s="1">
        <f t="shared" si="12"/>
        <v>-21.034000000000006</v>
      </c>
      <c r="L41" s="1">
        <f t="shared" si="3"/>
        <v>58.366</v>
      </c>
      <c r="M41" s="1"/>
      <c r="N41" s="1">
        <v>100</v>
      </c>
      <c r="O41" s="1">
        <v>71.115999999999985</v>
      </c>
      <c r="P41" s="1">
        <f t="shared" si="4"/>
        <v>11.6732</v>
      </c>
      <c r="Q41" s="5"/>
      <c r="R41" s="5"/>
      <c r="S41" s="1"/>
      <c r="T41" s="1">
        <f t="shared" si="6"/>
        <v>14.781722235548092</v>
      </c>
      <c r="U41" s="1">
        <f t="shared" si="7"/>
        <v>14.781722235548092</v>
      </c>
      <c r="V41" s="1">
        <v>21.805800000000001</v>
      </c>
      <c r="W41" s="1">
        <v>20.958200000000001</v>
      </c>
      <c r="X41" s="1">
        <v>10.283200000000001</v>
      </c>
      <c r="Y41" s="1">
        <v>10.319599999999999</v>
      </c>
      <c r="Z41" s="1">
        <v>16.9694</v>
      </c>
      <c r="AA41" s="1">
        <v>20.2044</v>
      </c>
      <c r="AB41" s="1"/>
      <c r="AC41" s="1">
        <f t="shared" si="8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73</v>
      </c>
      <c r="B42" s="1" t="s">
        <v>32</v>
      </c>
      <c r="C42" s="1">
        <v>491.88</v>
      </c>
      <c r="D42" s="1">
        <v>356.94299999999998</v>
      </c>
      <c r="E42" s="1">
        <v>432.62099999999998</v>
      </c>
      <c r="F42" s="1">
        <v>348.43400000000003</v>
      </c>
      <c r="G42" s="6">
        <v>1</v>
      </c>
      <c r="H42" s="1">
        <v>45</v>
      </c>
      <c r="I42" s="1" t="s">
        <v>33</v>
      </c>
      <c r="J42" s="1">
        <v>426.8</v>
      </c>
      <c r="K42" s="1">
        <f t="shared" si="12"/>
        <v>5.8209999999999695</v>
      </c>
      <c r="L42" s="1">
        <f t="shared" si="3"/>
        <v>432.62099999999998</v>
      </c>
      <c r="M42" s="1"/>
      <c r="N42" s="1"/>
      <c r="O42" s="1">
        <v>60.567199999999957</v>
      </c>
      <c r="P42" s="1">
        <f t="shared" si="4"/>
        <v>86.524199999999993</v>
      </c>
      <c r="Q42" s="5">
        <f t="shared" si="13"/>
        <v>456.24079999999998</v>
      </c>
      <c r="R42" s="5"/>
      <c r="S42" s="1"/>
      <c r="T42" s="1">
        <f t="shared" si="6"/>
        <v>10</v>
      </c>
      <c r="U42" s="1">
        <f t="shared" si="7"/>
        <v>4.7270151009775301</v>
      </c>
      <c r="V42" s="1">
        <v>71.262199999999993</v>
      </c>
      <c r="W42" s="1">
        <v>76.767799999999994</v>
      </c>
      <c r="X42" s="1">
        <v>98.536399999999986</v>
      </c>
      <c r="Y42" s="1">
        <v>97.0334</v>
      </c>
      <c r="Z42" s="1">
        <v>109.66719999999999</v>
      </c>
      <c r="AA42" s="1">
        <v>109.4006</v>
      </c>
      <c r="AB42" s="1"/>
      <c r="AC42" s="1">
        <f t="shared" si="8"/>
        <v>456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74</v>
      </c>
      <c r="B43" s="1" t="s">
        <v>32</v>
      </c>
      <c r="C43" s="1">
        <v>384.6</v>
      </c>
      <c r="D43" s="1">
        <v>382.66199999999998</v>
      </c>
      <c r="E43" s="1">
        <v>341.13400000000001</v>
      </c>
      <c r="F43" s="1">
        <v>386.709</v>
      </c>
      <c r="G43" s="6">
        <v>1</v>
      </c>
      <c r="H43" s="1">
        <v>45</v>
      </c>
      <c r="I43" s="1" t="s">
        <v>33</v>
      </c>
      <c r="J43" s="1">
        <v>337.63900000000001</v>
      </c>
      <c r="K43" s="1">
        <f t="shared" si="12"/>
        <v>3.4950000000000045</v>
      </c>
      <c r="L43" s="1">
        <f t="shared" si="3"/>
        <v>238.39500000000001</v>
      </c>
      <c r="M43" s="1">
        <v>102.739</v>
      </c>
      <c r="N43" s="1"/>
      <c r="O43" s="1"/>
      <c r="P43" s="1">
        <f t="shared" si="4"/>
        <v>47.679000000000002</v>
      </c>
      <c r="Q43" s="5">
        <f t="shared" si="13"/>
        <v>90.081000000000017</v>
      </c>
      <c r="R43" s="5"/>
      <c r="S43" s="1"/>
      <c r="T43" s="1">
        <f t="shared" si="6"/>
        <v>10</v>
      </c>
      <c r="U43" s="1">
        <f t="shared" si="7"/>
        <v>8.1106776568300507</v>
      </c>
      <c r="V43" s="1">
        <v>44.883000000000003</v>
      </c>
      <c r="W43" s="1">
        <v>51.944000000000003</v>
      </c>
      <c r="X43" s="1">
        <v>66.335799999999992</v>
      </c>
      <c r="Y43" s="1">
        <v>61.761400000000002</v>
      </c>
      <c r="Z43" s="1">
        <v>71.097000000000008</v>
      </c>
      <c r="AA43" s="1">
        <v>68.716999999999999</v>
      </c>
      <c r="AB43" s="1"/>
      <c r="AC43" s="1">
        <f t="shared" si="8"/>
        <v>90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75</v>
      </c>
      <c r="B44" s="1" t="s">
        <v>32</v>
      </c>
      <c r="C44" s="1">
        <v>104.98399999999999</v>
      </c>
      <c r="D44" s="1">
        <v>330.85899999999998</v>
      </c>
      <c r="E44" s="1">
        <v>237.953</v>
      </c>
      <c r="F44" s="1">
        <v>186.958</v>
      </c>
      <c r="G44" s="6">
        <v>1</v>
      </c>
      <c r="H44" s="1">
        <v>45</v>
      </c>
      <c r="I44" s="1" t="s">
        <v>33</v>
      </c>
      <c r="J44" s="1">
        <v>239.48</v>
      </c>
      <c r="K44" s="1">
        <f t="shared" si="12"/>
        <v>-1.5269999999999868</v>
      </c>
      <c r="L44" s="1">
        <f t="shared" si="3"/>
        <v>151.97300000000001</v>
      </c>
      <c r="M44" s="1">
        <v>85.98</v>
      </c>
      <c r="N44" s="1"/>
      <c r="O44" s="1"/>
      <c r="P44" s="1">
        <f t="shared" si="4"/>
        <v>30.394600000000004</v>
      </c>
      <c r="Q44" s="5">
        <f t="shared" si="13"/>
        <v>116.98800000000003</v>
      </c>
      <c r="R44" s="5"/>
      <c r="S44" s="1"/>
      <c r="T44" s="1">
        <f t="shared" si="6"/>
        <v>10</v>
      </c>
      <c r="U44" s="1">
        <f t="shared" si="7"/>
        <v>6.1510268271337667</v>
      </c>
      <c r="V44" s="1">
        <v>27.975999999999999</v>
      </c>
      <c r="W44" s="1">
        <v>29.5932</v>
      </c>
      <c r="X44" s="1">
        <v>36.871600000000001</v>
      </c>
      <c r="Y44" s="1">
        <v>36.585599999999999</v>
      </c>
      <c r="Z44" s="1">
        <v>31.6782</v>
      </c>
      <c r="AA44" s="1">
        <v>34.227800000000002</v>
      </c>
      <c r="AB44" s="1"/>
      <c r="AC44" s="1">
        <f t="shared" si="8"/>
        <v>117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76</v>
      </c>
      <c r="B45" s="10" t="s">
        <v>32</v>
      </c>
      <c r="C45" s="10"/>
      <c r="D45" s="10">
        <v>32.536999999999999</v>
      </c>
      <c r="E45" s="10">
        <v>32.536999999999999</v>
      </c>
      <c r="F45" s="10"/>
      <c r="G45" s="11">
        <v>0</v>
      </c>
      <c r="H45" s="10" t="e">
        <v>#N/A</v>
      </c>
      <c r="I45" s="10" t="s">
        <v>43</v>
      </c>
      <c r="J45" s="10">
        <v>32.536999999999999</v>
      </c>
      <c r="K45" s="10">
        <f t="shared" si="12"/>
        <v>0</v>
      </c>
      <c r="L45" s="10">
        <f t="shared" si="3"/>
        <v>0</v>
      </c>
      <c r="M45" s="10">
        <v>32.536999999999999</v>
      </c>
      <c r="N45" s="10"/>
      <c r="O45" s="10"/>
      <c r="P45" s="10">
        <f t="shared" si="4"/>
        <v>0</v>
      </c>
      <c r="Q45" s="12"/>
      <c r="R45" s="12"/>
      <c r="S45" s="10"/>
      <c r="T45" s="10" t="e">
        <f t="shared" si="6"/>
        <v>#DIV/0!</v>
      </c>
      <c r="U45" s="10" t="e">
        <f t="shared" si="7"/>
        <v>#DIV/0!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 t="s">
        <v>77</v>
      </c>
      <c r="AC45" s="10">
        <f t="shared" si="8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78</v>
      </c>
      <c r="B46" s="10" t="s">
        <v>32</v>
      </c>
      <c r="C46" s="10"/>
      <c r="D46" s="10">
        <v>117.471</v>
      </c>
      <c r="E46" s="10"/>
      <c r="F46" s="10"/>
      <c r="G46" s="11">
        <v>0</v>
      </c>
      <c r="H46" s="10" t="e">
        <v>#N/A</v>
      </c>
      <c r="I46" s="10" t="s">
        <v>43</v>
      </c>
      <c r="J46" s="10"/>
      <c r="K46" s="10">
        <f t="shared" si="12"/>
        <v>0</v>
      </c>
      <c r="L46" s="10">
        <f t="shared" si="3"/>
        <v>0</v>
      </c>
      <c r="M46" s="10"/>
      <c r="N46" s="10"/>
      <c r="O46" s="10"/>
      <c r="P46" s="10">
        <f t="shared" si="4"/>
        <v>0</v>
      </c>
      <c r="Q46" s="12"/>
      <c r="R46" s="12"/>
      <c r="S46" s="10"/>
      <c r="T46" s="10" t="e">
        <f t="shared" si="6"/>
        <v>#DIV/0!</v>
      </c>
      <c r="U46" s="10" t="e">
        <f t="shared" si="7"/>
        <v>#DIV/0!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/>
      <c r="AC46" s="10">
        <f t="shared" si="8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38</v>
      </c>
      <c r="C47" s="1">
        <v>421</v>
      </c>
      <c r="D47" s="1">
        <v>174</v>
      </c>
      <c r="E47" s="1">
        <v>458</v>
      </c>
      <c r="F47" s="1">
        <v>25</v>
      </c>
      <c r="G47" s="6">
        <v>0.4</v>
      </c>
      <c r="H47" s="1">
        <v>45</v>
      </c>
      <c r="I47" s="1" t="s">
        <v>33</v>
      </c>
      <c r="J47" s="1">
        <v>476</v>
      </c>
      <c r="K47" s="1">
        <f t="shared" si="12"/>
        <v>-18</v>
      </c>
      <c r="L47" s="1">
        <f t="shared" si="3"/>
        <v>458</v>
      </c>
      <c r="M47" s="1"/>
      <c r="N47" s="1">
        <v>378</v>
      </c>
      <c r="O47" s="1">
        <v>210.40000000000009</v>
      </c>
      <c r="P47" s="1">
        <f t="shared" si="4"/>
        <v>91.6</v>
      </c>
      <c r="Q47" s="5">
        <f>10*P47-O47-N47-F47</f>
        <v>302.59999999999991</v>
      </c>
      <c r="R47" s="5"/>
      <c r="S47" s="1"/>
      <c r="T47" s="1">
        <f t="shared" si="6"/>
        <v>10</v>
      </c>
      <c r="U47" s="1">
        <f t="shared" si="7"/>
        <v>6.6965065502183423</v>
      </c>
      <c r="V47" s="1">
        <v>90.4</v>
      </c>
      <c r="W47" s="1">
        <v>86.2</v>
      </c>
      <c r="X47" s="1">
        <v>70.8</v>
      </c>
      <c r="Y47" s="1">
        <v>68.599999999999994</v>
      </c>
      <c r="Z47" s="1">
        <v>86</v>
      </c>
      <c r="AA47" s="1">
        <v>92</v>
      </c>
      <c r="AB47" s="1"/>
      <c r="AC47" s="1">
        <f t="shared" si="8"/>
        <v>121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80</v>
      </c>
      <c r="B48" s="14" t="s">
        <v>38</v>
      </c>
      <c r="C48" s="14"/>
      <c r="D48" s="14"/>
      <c r="E48" s="14"/>
      <c r="F48" s="14"/>
      <c r="G48" s="15">
        <v>0</v>
      </c>
      <c r="H48" s="14">
        <v>50</v>
      </c>
      <c r="I48" s="14" t="s">
        <v>33</v>
      </c>
      <c r="J48" s="14"/>
      <c r="K48" s="14">
        <f t="shared" si="12"/>
        <v>0</v>
      </c>
      <c r="L48" s="14">
        <f t="shared" si="3"/>
        <v>0</v>
      </c>
      <c r="M48" s="14"/>
      <c r="N48" s="14"/>
      <c r="O48" s="14"/>
      <c r="P48" s="14">
        <f t="shared" si="4"/>
        <v>0</v>
      </c>
      <c r="Q48" s="16"/>
      <c r="R48" s="16"/>
      <c r="S48" s="14"/>
      <c r="T48" s="14" t="e">
        <f t="shared" si="6"/>
        <v>#DIV/0!</v>
      </c>
      <c r="U48" s="14" t="e">
        <f t="shared" si="7"/>
        <v>#DIV/0!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 t="s">
        <v>39</v>
      </c>
      <c r="AC48" s="14">
        <f t="shared" si="8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81</v>
      </c>
      <c r="B49" s="14" t="s">
        <v>32</v>
      </c>
      <c r="C49" s="14"/>
      <c r="D49" s="14">
        <v>34.991</v>
      </c>
      <c r="E49" s="14">
        <v>34.991</v>
      </c>
      <c r="F49" s="14"/>
      <c r="G49" s="15">
        <v>0</v>
      </c>
      <c r="H49" s="14">
        <v>45</v>
      </c>
      <c r="I49" s="14" t="s">
        <v>33</v>
      </c>
      <c r="J49" s="14">
        <v>34.991</v>
      </c>
      <c r="K49" s="14">
        <f t="shared" si="12"/>
        <v>0</v>
      </c>
      <c r="L49" s="14">
        <f t="shared" si="3"/>
        <v>0</v>
      </c>
      <c r="M49" s="14">
        <v>34.991</v>
      </c>
      <c r="N49" s="14"/>
      <c r="O49" s="14"/>
      <c r="P49" s="14">
        <f t="shared" si="4"/>
        <v>0</v>
      </c>
      <c r="Q49" s="16"/>
      <c r="R49" s="16"/>
      <c r="S49" s="14"/>
      <c r="T49" s="14" t="e">
        <f t="shared" si="6"/>
        <v>#DIV/0!</v>
      </c>
      <c r="U49" s="14" t="e">
        <f t="shared" si="7"/>
        <v>#DIV/0!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 t="s">
        <v>39</v>
      </c>
      <c r="AC49" s="14">
        <f t="shared" si="8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4" t="s">
        <v>82</v>
      </c>
      <c r="B50" s="14" t="s">
        <v>38</v>
      </c>
      <c r="C50" s="14"/>
      <c r="D50" s="14"/>
      <c r="E50" s="14"/>
      <c r="F50" s="14"/>
      <c r="G50" s="15">
        <v>0</v>
      </c>
      <c r="H50" s="14">
        <v>40</v>
      </c>
      <c r="I50" s="14" t="s">
        <v>33</v>
      </c>
      <c r="J50" s="14"/>
      <c r="K50" s="14">
        <f t="shared" si="12"/>
        <v>0</v>
      </c>
      <c r="L50" s="14">
        <f t="shared" si="3"/>
        <v>0</v>
      </c>
      <c r="M50" s="14"/>
      <c r="N50" s="14"/>
      <c r="O50" s="14"/>
      <c r="P50" s="14">
        <f t="shared" si="4"/>
        <v>0</v>
      </c>
      <c r="Q50" s="16"/>
      <c r="R50" s="16"/>
      <c r="S50" s="14"/>
      <c r="T50" s="14" t="e">
        <f t="shared" si="6"/>
        <v>#DIV/0!</v>
      </c>
      <c r="U50" s="14" t="e">
        <f t="shared" si="7"/>
        <v>#DIV/0!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 t="s">
        <v>39</v>
      </c>
      <c r="AC50" s="14">
        <f t="shared" si="8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83</v>
      </c>
      <c r="B51" s="1" t="s">
        <v>32</v>
      </c>
      <c r="C51" s="1">
        <v>503.43</v>
      </c>
      <c r="D51" s="1"/>
      <c r="E51" s="1">
        <v>185.755</v>
      </c>
      <c r="F51" s="1">
        <v>278.60399999999998</v>
      </c>
      <c r="G51" s="6">
        <v>1</v>
      </c>
      <c r="H51" s="1">
        <v>40</v>
      </c>
      <c r="I51" s="1" t="s">
        <v>33</v>
      </c>
      <c r="J51" s="1">
        <v>188.3</v>
      </c>
      <c r="K51" s="1">
        <f t="shared" si="12"/>
        <v>-2.5450000000000159</v>
      </c>
      <c r="L51" s="1">
        <f t="shared" si="3"/>
        <v>185.755</v>
      </c>
      <c r="M51" s="1"/>
      <c r="N51" s="1"/>
      <c r="O51" s="1"/>
      <c r="P51" s="1">
        <f t="shared" si="4"/>
        <v>37.150999999999996</v>
      </c>
      <c r="Q51" s="5">
        <f t="shared" ref="Q51:Q54" si="14">10*P51-O51-N51-F51</f>
        <v>92.906000000000006</v>
      </c>
      <c r="R51" s="5"/>
      <c r="S51" s="1"/>
      <c r="T51" s="1">
        <f t="shared" si="6"/>
        <v>10</v>
      </c>
      <c r="U51" s="1">
        <f t="shared" si="7"/>
        <v>7.4992328604882781</v>
      </c>
      <c r="V51" s="1">
        <v>35.642000000000003</v>
      </c>
      <c r="W51" s="1">
        <v>35.663600000000002</v>
      </c>
      <c r="X51" s="1">
        <v>34.982800000000012</v>
      </c>
      <c r="Y51" s="1">
        <v>38.456800000000001</v>
      </c>
      <c r="Z51" s="1">
        <v>66.178799999999995</v>
      </c>
      <c r="AA51" s="1">
        <v>64.140799999999999</v>
      </c>
      <c r="AB51" s="1"/>
      <c r="AC51" s="1">
        <f t="shared" si="8"/>
        <v>93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84</v>
      </c>
      <c r="B52" s="1" t="s">
        <v>38</v>
      </c>
      <c r="C52" s="1">
        <v>660</v>
      </c>
      <c r="D52" s="1">
        <v>60</v>
      </c>
      <c r="E52" s="1">
        <v>403</v>
      </c>
      <c r="F52" s="1">
        <v>222</v>
      </c>
      <c r="G52" s="6">
        <v>0.4</v>
      </c>
      <c r="H52" s="1">
        <v>40</v>
      </c>
      <c r="I52" s="1" t="s">
        <v>33</v>
      </c>
      <c r="J52" s="1">
        <v>401</v>
      </c>
      <c r="K52" s="1">
        <f t="shared" si="12"/>
        <v>2</v>
      </c>
      <c r="L52" s="1">
        <f t="shared" si="3"/>
        <v>343</v>
      </c>
      <c r="M52" s="1">
        <v>60</v>
      </c>
      <c r="N52" s="1">
        <v>58.600000000000023</v>
      </c>
      <c r="O52" s="1">
        <v>126.8000000000001</v>
      </c>
      <c r="P52" s="1">
        <f t="shared" si="4"/>
        <v>68.599999999999994</v>
      </c>
      <c r="Q52" s="5">
        <f t="shared" si="14"/>
        <v>278.59999999999991</v>
      </c>
      <c r="R52" s="5"/>
      <c r="S52" s="1"/>
      <c r="T52" s="1">
        <f t="shared" si="6"/>
        <v>10</v>
      </c>
      <c r="U52" s="1">
        <f t="shared" si="7"/>
        <v>5.9387755102040831</v>
      </c>
      <c r="V52" s="1">
        <v>64.400000000000006</v>
      </c>
      <c r="W52" s="1">
        <v>69.400000000000006</v>
      </c>
      <c r="X52" s="1">
        <v>44.4</v>
      </c>
      <c r="Y52" s="1">
        <v>48.8</v>
      </c>
      <c r="Z52" s="1">
        <v>87.6</v>
      </c>
      <c r="AA52" s="1">
        <v>85</v>
      </c>
      <c r="AB52" s="1"/>
      <c r="AC52" s="1">
        <f t="shared" si="8"/>
        <v>111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85</v>
      </c>
      <c r="B53" s="1" t="s">
        <v>38</v>
      </c>
      <c r="C53" s="1">
        <v>604</v>
      </c>
      <c r="D53" s="1">
        <v>60</v>
      </c>
      <c r="E53" s="1">
        <v>520</v>
      </c>
      <c r="F53" s="1">
        <v>49</v>
      </c>
      <c r="G53" s="6">
        <v>0.4</v>
      </c>
      <c r="H53" s="1">
        <v>45</v>
      </c>
      <c r="I53" s="1" t="s">
        <v>33</v>
      </c>
      <c r="J53" s="1">
        <v>522</v>
      </c>
      <c r="K53" s="1">
        <f t="shared" si="12"/>
        <v>-2</v>
      </c>
      <c r="L53" s="1">
        <f t="shared" si="3"/>
        <v>460</v>
      </c>
      <c r="M53" s="1">
        <v>60</v>
      </c>
      <c r="N53" s="1">
        <v>222</v>
      </c>
      <c r="O53" s="1">
        <v>128.40000000000009</v>
      </c>
      <c r="P53" s="1">
        <f t="shared" si="4"/>
        <v>92</v>
      </c>
      <c r="Q53" s="5">
        <f t="shared" si="14"/>
        <v>520.59999999999991</v>
      </c>
      <c r="R53" s="5"/>
      <c r="S53" s="1"/>
      <c r="T53" s="1">
        <f t="shared" si="6"/>
        <v>10</v>
      </c>
      <c r="U53" s="1">
        <f t="shared" si="7"/>
        <v>4.341304347826088</v>
      </c>
      <c r="V53" s="1">
        <v>73.400000000000006</v>
      </c>
      <c r="W53" s="1">
        <v>73.400000000000006</v>
      </c>
      <c r="X53" s="1">
        <v>61.2</v>
      </c>
      <c r="Y53" s="1">
        <v>57.8</v>
      </c>
      <c r="Z53" s="1">
        <v>94</v>
      </c>
      <c r="AA53" s="1">
        <v>104.4</v>
      </c>
      <c r="AB53" s="1"/>
      <c r="AC53" s="1">
        <f t="shared" si="8"/>
        <v>208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38</v>
      </c>
      <c r="C54" s="1">
        <v>603</v>
      </c>
      <c r="D54" s="1">
        <v>443</v>
      </c>
      <c r="E54" s="1">
        <v>852</v>
      </c>
      <c r="F54" s="1">
        <v>68</v>
      </c>
      <c r="G54" s="6">
        <v>0.4</v>
      </c>
      <c r="H54" s="1">
        <v>40</v>
      </c>
      <c r="I54" s="1" t="s">
        <v>33</v>
      </c>
      <c r="J54" s="1">
        <v>850</v>
      </c>
      <c r="K54" s="1">
        <f t="shared" si="12"/>
        <v>2</v>
      </c>
      <c r="L54" s="1">
        <f t="shared" si="3"/>
        <v>672</v>
      </c>
      <c r="M54" s="1">
        <v>180</v>
      </c>
      <c r="N54" s="1">
        <v>426.80000000000018</v>
      </c>
      <c r="O54" s="1">
        <v>222.19999999999979</v>
      </c>
      <c r="P54" s="1">
        <f t="shared" si="4"/>
        <v>134.4</v>
      </c>
      <c r="Q54" s="5">
        <f t="shared" si="14"/>
        <v>627</v>
      </c>
      <c r="R54" s="5"/>
      <c r="S54" s="1"/>
      <c r="T54" s="1">
        <f t="shared" si="6"/>
        <v>10</v>
      </c>
      <c r="U54" s="1">
        <f t="shared" si="7"/>
        <v>5.3348214285714279</v>
      </c>
      <c r="V54" s="1">
        <v>115</v>
      </c>
      <c r="W54" s="1">
        <v>116.2</v>
      </c>
      <c r="X54" s="1">
        <v>100</v>
      </c>
      <c r="Y54" s="1">
        <v>92.4</v>
      </c>
      <c r="Z54" s="1">
        <v>119.4</v>
      </c>
      <c r="AA54" s="1">
        <v>132</v>
      </c>
      <c r="AB54" s="1"/>
      <c r="AC54" s="1">
        <f t="shared" si="8"/>
        <v>251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87</v>
      </c>
      <c r="B55" s="1" t="s">
        <v>32</v>
      </c>
      <c r="C55" s="1">
        <v>67.296000000000006</v>
      </c>
      <c r="D55" s="1">
        <v>6.0000000000000001E-3</v>
      </c>
      <c r="E55" s="1">
        <v>60.671999999999997</v>
      </c>
      <c r="F55" s="1"/>
      <c r="G55" s="6">
        <v>1</v>
      </c>
      <c r="H55" s="1">
        <v>50</v>
      </c>
      <c r="I55" s="1" t="s">
        <v>33</v>
      </c>
      <c r="J55" s="1">
        <v>78.75</v>
      </c>
      <c r="K55" s="1">
        <f t="shared" si="12"/>
        <v>-18.078000000000003</v>
      </c>
      <c r="L55" s="1">
        <f t="shared" si="3"/>
        <v>60.671999999999997</v>
      </c>
      <c r="M55" s="1"/>
      <c r="N55" s="1">
        <v>104.8292</v>
      </c>
      <c r="O55" s="1">
        <v>74.378</v>
      </c>
      <c r="P55" s="1">
        <f t="shared" si="4"/>
        <v>12.134399999999999</v>
      </c>
      <c r="Q55" s="5"/>
      <c r="R55" s="5"/>
      <c r="S55" s="1"/>
      <c r="T55" s="1">
        <f t="shared" si="6"/>
        <v>14.768525843881857</v>
      </c>
      <c r="U55" s="1">
        <f t="shared" si="7"/>
        <v>14.768525843881857</v>
      </c>
      <c r="V55" s="1">
        <v>20.4572</v>
      </c>
      <c r="W55" s="1">
        <v>18.5288</v>
      </c>
      <c r="X55" s="1">
        <v>10.998200000000001</v>
      </c>
      <c r="Y55" s="1">
        <v>12.071400000000001</v>
      </c>
      <c r="Z55" s="1">
        <v>15.831200000000001</v>
      </c>
      <c r="AA55" s="1">
        <v>16.908000000000001</v>
      </c>
      <c r="AB55" s="1"/>
      <c r="AC55" s="1">
        <f t="shared" si="8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88</v>
      </c>
      <c r="B56" s="1" t="s">
        <v>32</v>
      </c>
      <c r="C56" s="1">
        <v>189.76400000000001</v>
      </c>
      <c r="D56" s="1"/>
      <c r="E56" s="1">
        <v>87.569000000000003</v>
      </c>
      <c r="F56" s="1">
        <v>76.653000000000006</v>
      </c>
      <c r="G56" s="6">
        <v>1</v>
      </c>
      <c r="H56" s="1">
        <v>50</v>
      </c>
      <c r="I56" s="1" t="s">
        <v>33</v>
      </c>
      <c r="J56" s="1">
        <v>84.25</v>
      </c>
      <c r="K56" s="1">
        <f t="shared" si="12"/>
        <v>3.3190000000000026</v>
      </c>
      <c r="L56" s="1">
        <f t="shared" si="3"/>
        <v>87.569000000000003</v>
      </c>
      <c r="M56" s="1"/>
      <c r="N56" s="1">
        <v>80.645999999999987</v>
      </c>
      <c r="O56" s="1">
        <v>49.282600000000002</v>
      </c>
      <c r="P56" s="1">
        <f t="shared" si="4"/>
        <v>17.5138</v>
      </c>
      <c r="Q56" s="5"/>
      <c r="R56" s="5"/>
      <c r="S56" s="1"/>
      <c r="T56" s="1">
        <f t="shared" si="6"/>
        <v>11.795361372175083</v>
      </c>
      <c r="U56" s="1">
        <f t="shared" si="7"/>
        <v>11.795361372175083</v>
      </c>
      <c r="V56" s="1">
        <v>25.026599999999998</v>
      </c>
      <c r="W56" s="1">
        <v>24.486799999999999</v>
      </c>
      <c r="X56" s="1">
        <v>19.433399999999999</v>
      </c>
      <c r="Y56" s="1">
        <v>19.423200000000001</v>
      </c>
      <c r="Z56" s="1">
        <v>28.243600000000001</v>
      </c>
      <c r="AA56" s="1">
        <v>29.8764</v>
      </c>
      <c r="AB56" s="1"/>
      <c r="AC56" s="1">
        <f t="shared" si="8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4" t="s">
        <v>89</v>
      </c>
      <c r="B57" s="14" t="s">
        <v>32</v>
      </c>
      <c r="C57" s="14"/>
      <c r="D57" s="14"/>
      <c r="E57" s="14">
        <v>-0.72</v>
      </c>
      <c r="F57" s="14"/>
      <c r="G57" s="15">
        <v>0</v>
      </c>
      <c r="H57" s="14">
        <v>55</v>
      </c>
      <c r="I57" s="14" t="s">
        <v>33</v>
      </c>
      <c r="J57" s="14"/>
      <c r="K57" s="14">
        <f t="shared" si="12"/>
        <v>-0.72</v>
      </c>
      <c r="L57" s="14">
        <f t="shared" si="3"/>
        <v>-0.72</v>
      </c>
      <c r="M57" s="14"/>
      <c r="N57" s="14"/>
      <c r="O57" s="14"/>
      <c r="P57" s="14">
        <f t="shared" si="4"/>
        <v>-0.14399999999999999</v>
      </c>
      <c r="Q57" s="16"/>
      <c r="R57" s="16"/>
      <c r="S57" s="14"/>
      <c r="T57" s="14">
        <f t="shared" si="6"/>
        <v>0</v>
      </c>
      <c r="U57" s="14">
        <f t="shared" si="7"/>
        <v>0</v>
      </c>
      <c r="V57" s="14">
        <v>-0.14399999999999999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 t="s">
        <v>39</v>
      </c>
      <c r="AC57" s="14">
        <f t="shared" si="8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90</v>
      </c>
      <c r="B58" s="10" t="s">
        <v>32</v>
      </c>
      <c r="C58" s="10"/>
      <c r="D58" s="10">
        <v>35.844999999999999</v>
      </c>
      <c r="E58" s="10">
        <v>35.844999999999999</v>
      </c>
      <c r="F58" s="10"/>
      <c r="G58" s="11">
        <v>0</v>
      </c>
      <c r="H58" s="10">
        <v>50</v>
      </c>
      <c r="I58" s="10" t="s">
        <v>43</v>
      </c>
      <c r="J58" s="10">
        <v>35.844999999999999</v>
      </c>
      <c r="K58" s="10">
        <f t="shared" si="12"/>
        <v>0</v>
      </c>
      <c r="L58" s="10">
        <f t="shared" si="3"/>
        <v>0</v>
      </c>
      <c r="M58" s="10">
        <v>35.844999999999999</v>
      </c>
      <c r="N58" s="10"/>
      <c r="O58" s="10"/>
      <c r="P58" s="10">
        <f t="shared" si="4"/>
        <v>0</v>
      </c>
      <c r="Q58" s="12"/>
      <c r="R58" s="12"/>
      <c r="S58" s="10"/>
      <c r="T58" s="10" t="e">
        <f t="shared" si="6"/>
        <v>#DIV/0!</v>
      </c>
      <c r="U58" s="10" t="e">
        <f t="shared" si="7"/>
        <v>#DIV/0!</v>
      </c>
      <c r="V58" s="10">
        <v>0</v>
      </c>
      <c r="W58" s="10">
        <v>0</v>
      </c>
      <c r="X58" s="10">
        <v>0</v>
      </c>
      <c r="Y58" s="10">
        <v>0</v>
      </c>
      <c r="Z58" s="10">
        <v>0.30600000000000022</v>
      </c>
      <c r="AA58" s="10">
        <v>0.30599999999999999</v>
      </c>
      <c r="AB58" s="10"/>
      <c r="AC58" s="10">
        <f t="shared" si="8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91</v>
      </c>
      <c r="B59" s="1" t="s">
        <v>32</v>
      </c>
      <c r="C59" s="1">
        <v>125.879</v>
      </c>
      <c r="D59" s="1">
        <v>163.82900000000001</v>
      </c>
      <c r="E59" s="1">
        <v>162.798</v>
      </c>
      <c r="F59" s="1">
        <v>99.787999999999997</v>
      </c>
      <c r="G59" s="6">
        <v>1</v>
      </c>
      <c r="H59" s="1">
        <v>40</v>
      </c>
      <c r="I59" s="1" t="s">
        <v>33</v>
      </c>
      <c r="J59" s="1">
        <v>161.82599999999999</v>
      </c>
      <c r="K59" s="1">
        <f t="shared" si="12"/>
        <v>0.97200000000000841</v>
      </c>
      <c r="L59" s="1">
        <f t="shared" si="3"/>
        <v>108.97200000000001</v>
      </c>
      <c r="M59" s="1">
        <v>53.826000000000001</v>
      </c>
      <c r="N59" s="1"/>
      <c r="O59" s="1">
        <v>67.328000000000003</v>
      </c>
      <c r="P59" s="1">
        <f t="shared" si="4"/>
        <v>21.794400000000003</v>
      </c>
      <c r="Q59" s="5">
        <f t="shared" ref="Q59:Q63" si="15">10*P59-O59-N59-F59</f>
        <v>50.828000000000017</v>
      </c>
      <c r="R59" s="5"/>
      <c r="S59" s="1"/>
      <c r="T59" s="1">
        <f t="shared" si="6"/>
        <v>10</v>
      </c>
      <c r="U59" s="1">
        <f t="shared" si="7"/>
        <v>7.66784128032889</v>
      </c>
      <c r="V59" s="1">
        <v>23.353999999999999</v>
      </c>
      <c r="W59" s="1">
        <v>21.4724</v>
      </c>
      <c r="X59" s="1">
        <v>24.2866</v>
      </c>
      <c r="Y59" s="1">
        <v>25.6174</v>
      </c>
      <c r="Z59" s="1">
        <v>25.051400000000001</v>
      </c>
      <c r="AA59" s="1">
        <v>24.462800000000001</v>
      </c>
      <c r="AB59" s="1" t="s">
        <v>92</v>
      </c>
      <c r="AC59" s="1">
        <f t="shared" si="8"/>
        <v>51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32</v>
      </c>
      <c r="C60" s="1">
        <v>220.298</v>
      </c>
      <c r="D60" s="1">
        <v>0.84899999999999998</v>
      </c>
      <c r="E60" s="1">
        <v>128.41</v>
      </c>
      <c r="F60" s="1">
        <v>81.638000000000005</v>
      </c>
      <c r="G60" s="6">
        <v>1</v>
      </c>
      <c r="H60" s="1">
        <v>40</v>
      </c>
      <c r="I60" s="1" t="s">
        <v>33</v>
      </c>
      <c r="J60" s="1">
        <v>118.9</v>
      </c>
      <c r="K60" s="1">
        <f t="shared" si="12"/>
        <v>9.5099999999999909</v>
      </c>
      <c r="L60" s="1">
        <f t="shared" si="3"/>
        <v>128.41</v>
      </c>
      <c r="M60" s="1"/>
      <c r="N60" s="1"/>
      <c r="O60" s="1">
        <v>40.522600000000011</v>
      </c>
      <c r="P60" s="1">
        <f t="shared" si="4"/>
        <v>25.681999999999999</v>
      </c>
      <c r="Q60" s="5">
        <f t="shared" si="15"/>
        <v>134.65939999999998</v>
      </c>
      <c r="R60" s="5"/>
      <c r="S60" s="1"/>
      <c r="T60" s="1">
        <f t="shared" si="6"/>
        <v>10</v>
      </c>
      <c r="U60" s="1">
        <f t="shared" si="7"/>
        <v>4.7566622537185586</v>
      </c>
      <c r="V60" s="1">
        <v>20.4636</v>
      </c>
      <c r="W60" s="1">
        <v>17.667400000000001</v>
      </c>
      <c r="X60" s="1">
        <v>22.60700000000001</v>
      </c>
      <c r="Y60" s="1">
        <v>23.134399999999989</v>
      </c>
      <c r="Z60" s="1">
        <v>32.4724</v>
      </c>
      <c r="AA60" s="1">
        <v>32.0518</v>
      </c>
      <c r="AB60" s="1"/>
      <c r="AC60" s="1">
        <f t="shared" si="8"/>
        <v>135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32</v>
      </c>
      <c r="C61" s="1">
        <v>589.53499999999997</v>
      </c>
      <c r="D61" s="1">
        <v>2569.6689999999999</v>
      </c>
      <c r="E61" s="1">
        <v>1775.318</v>
      </c>
      <c r="F61" s="1">
        <v>6.2E-2</v>
      </c>
      <c r="G61" s="6">
        <v>1</v>
      </c>
      <c r="H61" s="1">
        <v>40</v>
      </c>
      <c r="I61" s="1" t="s">
        <v>33</v>
      </c>
      <c r="J61" s="1">
        <v>1787.482</v>
      </c>
      <c r="K61" s="1">
        <f t="shared" si="12"/>
        <v>-12.163999999999987</v>
      </c>
      <c r="L61" s="1">
        <f t="shared" si="3"/>
        <v>467.63599999999997</v>
      </c>
      <c r="M61" s="1">
        <v>1307.682</v>
      </c>
      <c r="N61" s="1">
        <v>525.90199999999948</v>
      </c>
      <c r="O61" s="1">
        <v>87.011400000000208</v>
      </c>
      <c r="P61" s="1">
        <f t="shared" si="4"/>
        <v>93.527199999999993</v>
      </c>
      <c r="Q61" s="5">
        <f t="shared" si="15"/>
        <v>322.29660000000024</v>
      </c>
      <c r="R61" s="5"/>
      <c r="S61" s="1"/>
      <c r="T61" s="1">
        <f t="shared" si="6"/>
        <v>10</v>
      </c>
      <c r="U61" s="1">
        <f t="shared" si="7"/>
        <v>6.5539800186469792</v>
      </c>
      <c r="V61" s="1">
        <v>94.295399999999972</v>
      </c>
      <c r="W61" s="1">
        <v>99.359999999999943</v>
      </c>
      <c r="X61" s="1">
        <v>64.799600000000012</v>
      </c>
      <c r="Y61" s="1">
        <v>63.891199999999976</v>
      </c>
      <c r="Z61" s="1">
        <v>98.04740000000001</v>
      </c>
      <c r="AA61" s="1">
        <v>97.308599999999984</v>
      </c>
      <c r="AB61" s="1" t="s">
        <v>95</v>
      </c>
      <c r="AC61" s="1">
        <f t="shared" si="8"/>
        <v>322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38</v>
      </c>
      <c r="C62" s="1">
        <v>478</v>
      </c>
      <c r="D62" s="1">
        <v>334</v>
      </c>
      <c r="E62" s="1">
        <v>702</v>
      </c>
      <c r="F62" s="1">
        <v>17</v>
      </c>
      <c r="G62" s="6">
        <v>0.4</v>
      </c>
      <c r="H62" s="1">
        <v>45</v>
      </c>
      <c r="I62" s="1" t="s">
        <v>33</v>
      </c>
      <c r="J62" s="1">
        <v>698</v>
      </c>
      <c r="K62" s="1">
        <f t="shared" si="12"/>
        <v>4</v>
      </c>
      <c r="L62" s="1">
        <f t="shared" si="3"/>
        <v>522</v>
      </c>
      <c r="M62" s="1">
        <v>180</v>
      </c>
      <c r="N62" s="1">
        <v>315.19999999999987</v>
      </c>
      <c r="O62" s="1">
        <v>233.2000000000003</v>
      </c>
      <c r="P62" s="1">
        <f t="shared" si="4"/>
        <v>104.4</v>
      </c>
      <c r="Q62" s="5">
        <f t="shared" si="15"/>
        <v>478.59999999999985</v>
      </c>
      <c r="R62" s="5"/>
      <c r="S62" s="1"/>
      <c r="T62" s="1">
        <f t="shared" si="6"/>
        <v>10</v>
      </c>
      <c r="U62" s="1">
        <f t="shared" si="7"/>
        <v>5.4157088122605384</v>
      </c>
      <c r="V62" s="1">
        <v>90.4</v>
      </c>
      <c r="W62" s="1">
        <v>84.6</v>
      </c>
      <c r="X62" s="1">
        <v>73.400000000000006</v>
      </c>
      <c r="Y62" s="1">
        <v>78</v>
      </c>
      <c r="Z62" s="1">
        <v>92.4</v>
      </c>
      <c r="AA62" s="1">
        <v>94.6</v>
      </c>
      <c r="AB62" s="1"/>
      <c r="AC62" s="1">
        <f t="shared" si="8"/>
        <v>191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32</v>
      </c>
      <c r="C63" s="1">
        <v>273.66699999999997</v>
      </c>
      <c r="D63" s="1">
        <v>215.387</v>
      </c>
      <c r="E63" s="1">
        <v>433.07</v>
      </c>
      <c r="F63" s="1">
        <v>28.952000000000002</v>
      </c>
      <c r="G63" s="6">
        <v>1</v>
      </c>
      <c r="H63" s="1">
        <v>40</v>
      </c>
      <c r="I63" s="1" t="s">
        <v>33</v>
      </c>
      <c r="J63" s="1">
        <v>394.56799999999998</v>
      </c>
      <c r="K63" s="1">
        <f t="shared" si="12"/>
        <v>38.50200000000001</v>
      </c>
      <c r="L63" s="1">
        <f t="shared" si="3"/>
        <v>241.80199999999999</v>
      </c>
      <c r="M63" s="1">
        <v>191.268</v>
      </c>
      <c r="N63" s="1">
        <v>148.6211999999997</v>
      </c>
      <c r="O63" s="1">
        <v>49.490600000000278</v>
      </c>
      <c r="P63" s="1">
        <f t="shared" si="4"/>
        <v>48.360399999999998</v>
      </c>
      <c r="Q63" s="5">
        <f t="shared" si="15"/>
        <v>256.54020000000003</v>
      </c>
      <c r="R63" s="5"/>
      <c r="S63" s="1"/>
      <c r="T63" s="1">
        <f t="shared" si="6"/>
        <v>10.000000000000002</v>
      </c>
      <c r="U63" s="1">
        <f t="shared" si="7"/>
        <v>4.6952423884004268</v>
      </c>
      <c r="V63" s="1">
        <v>40.219799999999999</v>
      </c>
      <c r="W63" s="1">
        <v>41.184600000000003</v>
      </c>
      <c r="X63" s="1">
        <v>35.400799999999997</v>
      </c>
      <c r="Y63" s="1">
        <v>32.087400000000002</v>
      </c>
      <c r="Z63" s="1">
        <v>48.427999999999997</v>
      </c>
      <c r="AA63" s="1">
        <v>47.648600000000002</v>
      </c>
      <c r="AB63" s="1"/>
      <c r="AC63" s="1">
        <f t="shared" si="8"/>
        <v>257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98</v>
      </c>
      <c r="B64" s="14" t="s">
        <v>38</v>
      </c>
      <c r="C64" s="14"/>
      <c r="D64" s="14">
        <v>120</v>
      </c>
      <c r="E64" s="14">
        <v>120</v>
      </c>
      <c r="F64" s="14"/>
      <c r="G64" s="15">
        <v>0</v>
      </c>
      <c r="H64" s="14">
        <v>40</v>
      </c>
      <c r="I64" s="14" t="s">
        <v>33</v>
      </c>
      <c r="J64" s="14">
        <v>120</v>
      </c>
      <c r="K64" s="14">
        <f t="shared" si="12"/>
        <v>0</v>
      </c>
      <c r="L64" s="14">
        <f t="shared" si="3"/>
        <v>0</v>
      </c>
      <c r="M64" s="14">
        <v>120</v>
      </c>
      <c r="N64" s="14"/>
      <c r="O64" s="14"/>
      <c r="P64" s="14">
        <f t="shared" si="4"/>
        <v>0</v>
      </c>
      <c r="Q64" s="16"/>
      <c r="R64" s="16"/>
      <c r="S64" s="14"/>
      <c r="T64" s="14" t="e">
        <f t="shared" si="6"/>
        <v>#DIV/0!</v>
      </c>
      <c r="U64" s="14" t="e">
        <f t="shared" si="7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 t="s">
        <v>39</v>
      </c>
      <c r="AC64" s="14">
        <f t="shared" si="8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99</v>
      </c>
      <c r="B65" s="14" t="s">
        <v>38</v>
      </c>
      <c r="C65" s="14"/>
      <c r="D65" s="14"/>
      <c r="E65" s="14"/>
      <c r="F65" s="14"/>
      <c r="G65" s="15">
        <v>0</v>
      </c>
      <c r="H65" s="14">
        <v>50</v>
      </c>
      <c r="I65" s="14" t="s">
        <v>33</v>
      </c>
      <c r="J65" s="14"/>
      <c r="K65" s="14">
        <f t="shared" si="12"/>
        <v>0</v>
      </c>
      <c r="L65" s="14">
        <f t="shared" si="3"/>
        <v>0</v>
      </c>
      <c r="M65" s="14"/>
      <c r="N65" s="14"/>
      <c r="O65" s="14"/>
      <c r="P65" s="14">
        <f t="shared" si="4"/>
        <v>0</v>
      </c>
      <c r="Q65" s="16"/>
      <c r="R65" s="16"/>
      <c r="S65" s="14"/>
      <c r="T65" s="14" t="e">
        <f t="shared" si="6"/>
        <v>#DIV/0!</v>
      </c>
      <c r="U65" s="14" t="e">
        <f t="shared" si="7"/>
        <v>#DIV/0!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 t="s">
        <v>39</v>
      </c>
      <c r="AC65" s="14">
        <f t="shared" si="8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100</v>
      </c>
      <c r="B66" s="14" t="s">
        <v>38</v>
      </c>
      <c r="C66" s="14"/>
      <c r="D66" s="14"/>
      <c r="E66" s="14"/>
      <c r="F66" s="14"/>
      <c r="G66" s="15">
        <v>0</v>
      </c>
      <c r="H66" s="14">
        <v>45</v>
      </c>
      <c r="I66" s="14" t="s">
        <v>33</v>
      </c>
      <c r="J66" s="14"/>
      <c r="K66" s="14">
        <f t="shared" si="12"/>
        <v>0</v>
      </c>
      <c r="L66" s="14">
        <f t="shared" si="3"/>
        <v>0</v>
      </c>
      <c r="M66" s="14"/>
      <c r="N66" s="14"/>
      <c r="O66" s="14"/>
      <c r="P66" s="14">
        <f t="shared" si="4"/>
        <v>0</v>
      </c>
      <c r="Q66" s="16"/>
      <c r="R66" s="16"/>
      <c r="S66" s="14"/>
      <c r="T66" s="14" t="e">
        <f t="shared" si="6"/>
        <v>#DIV/0!</v>
      </c>
      <c r="U66" s="14" t="e">
        <f t="shared" si="7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 t="s">
        <v>39</v>
      </c>
      <c r="AC66" s="14">
        <f t="shared" si="8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101</v>
      </c>
      <c r="B67" s="1" t="s">
        <v>38</v>
      </c>
      <c r="C67" s="1">
        <v>556</v>
      </c>
      <c r="D67" s="1">
        <v>324</v>
      </c>
      <c r="E67" s="1">
        <v>733</v>
      </c>
      <c r="F67" s="1">
        <v>56</v>
      </c>
      <c r="G67" s="6">
        <v>0.4</v>
      </c>
      <c r="H67" s="1">
        <v>40</v>
      </c>
      <c r="I67" s="1" t="s">
        <v>33</v>
      </c>
      <c r="J67" s="1">
        <v>731</v>
      </c>
      <c r="K67" s="1">
        <f t="shared" si="12"/>
        <v>2</v>
      </c>
      <c r="L67" s="1">
        <f t="shared" si="3"/>
        <v>409</v>
      </c>
      <c r="M67" s="1">
        <v>324</v>
      </c>
      <c r="N67" s="1">
        <v>173</v>
      </c>
      <c r="O67" s="1">
        <v>156.59999999999991</v>
      </c>
      <c r="P67" s="1">
        <f t="shared" si="4"/>
        <v>81.8</v>
      </c>
      <c r="Q67" s="5">
        <f>10*P67-O67-N67-F67</f>
        <v>432.40000000000009</v>
      </c>
      <c r="R67" s="5"/>
      <c r="S67" s="1"/>
      <c r="T67" s="1">
        <f t="shared" si="6"/>
        <v>10</v>
      </c>
      <c r="U67" s="1">
        <f t="shared" si="7"/>
        <v>4.7139364303178475</v>
      </c>
      <c r="V67" s="1">
        <v>67.599999999999994</v>
      </c>
      <c r="W67" s="1">
        <v>64.2</v>
      </c>
      <c r="X67" s="1">
        <v>56.4</v>
      </c>
      <c r="Y67" s="1">
        <v>60.2</v>
      </c>
      <c r="Z67" s="1">
        <v>56.6</v>
      </c>
      <c r="AA67" s="1">
        <v>56</v>
      </c>
      <c r="AB67" s="1"/>
      <c r="AC67" s="1">
        <f t="shared" si="8"/>
        <v>173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102</v>
      </c>
      <c r="B68" s="14" t="s">
        <v>32</v>
      </c>
      <c r="C68" s="14"/>
      <c r="D68" s="14"/>
      <c r="E68" s="14"/>
      <c r="F68" s="14"/>
      <c r="G68" s="15">
        <v>0</v>
      </c>
      <c r="H68" s="14">
        <v>40</v>
      </c>
      <c r="I68" s="14" t="s">
        <v>33</v>
      </c>
      <c r="J68" s="14"/>
      <c r="K68" s="14">
        <f t="shared" si="12"/>
        <v>0</v>
      </c>
      <c r="L68" s="14">
        <f t="shared" si="3"/>
        <v>0</v>
      </c>
      <c r="M68" s="14"/>
      <c r="N68" s="14"/>
      <c r="O68" s="14"/>
      <c r="P68" s="14">
        <f t="shared" si="4"/>
        <v>0</v>
      </c>
      <c r="Q68" s="16"/>
      <c r="R68" s="16"/>
      <c r="S68" s="14"/>
      <c r="T68" s="14" t="e">
        <f t="shared" si="6"/>
        <v>#DIV/0!</v>
      </c>
      <c r="U68" s="14" t="e">
        <f t="shared" si="7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 t="s">
        <v>39</v>
      </c>
      <c r="AC68" s="14">
        <f t="shared" si="8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103</v>
      </c>
      <c r="B69" s="1" t="s">
        <v>32</v>
      </c>
      <c r="C69" s="1">
        <v>146.185</v>
      </c>
      <c r="D69" s="1"/>
      <c r="E69" s="1">
        <v>122.006</v>
      </c>
      <c r="F69" s="1">
        <v>11.782999999999999</v>
      </c>
      <c r="G69" s="6">
        <v>1</v>
      </c>
      <c r="H69" s="1">
        <v>30</v>
      </c>
      <c r="I69" s="1" t="s">
        <v>33</v>
      </c>
      <c r="J69" s="1">
        <v>115.5</v>
      </c>
      <c r="K69" s="1">
        <f t="shared" ref="K69:K97" si="16">E69-J69</f>
        <v>6.5060000000000002</v>
      </c>
      <c r="L69" s="1">
        <f t="shared" si="3"/>
        <v>122.006</v>
      </c>
      <c r="M69" s="1"/>
      <c r="N69" s="1"/>
      <c r="O69" s="1">
        <v>73.189000000000007</v>
      </c>
      <c r="P69" s="1">
        <f t="shared" si="4"/>
        <v>24.401199999999999</v>
      </c>
      <c r="Q69" s="5">
        <f>8*P69-O69-N69-F69</f>
        <v>110.23759999999999</v>
      </c>
      <c r="R69" s="5"/>
      <c r="S69" s="1"/>
      <c r="T69" s="1">
        <f t="shared" si="6"/>
        <v>8</v>
      </c>
      <c r="U69" s="1">
        <f t="shared" si="7"/>
        <v>3.4822877563398524</v>
      </c>
      <c r="V69" s="1">
        <v>18.327400000000001</v>
      </c>
      <c r="W69" s="1">
        <v>14.8918</v>
      </c>
      <c r="X69" s="1">
        <v>12.979200000000001</v>
      </c>
      <c r="Y69" s="1">
        <v>11.967599999999999</v>
      </c>
      <c r="Z69" s="1">
        <v>22.712199999999999</v>
      </c>
      <c r="AA69" s="1">
        <v>23.624199999999998</v>
      </c>
      <c r="AB69" s="1"/>
      <c r="AC69" s="1">
        <f t="shared" si="8"/>
        <v>110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104</v>
      </c>
      <c r="B70" s="14" t="s">
        <v>38</v>
      </c>
      <c r="C70" s="14"/>
      <c r="D70" s="14"/>
      <c r="E70" s="14"/>
      <c r="F70" s="14"/>
      <c r="G70" s="15">
        <v>0</v>
      </c>
      <c r="H70" s="14">
        <v>50</v>
      </c>
      <c r="I70" s="14" t="s">
        <v>33</v>
      </c>
      <c r="J70" s="14"/>
      <c r="K70" s="14">
        <f t="shared" si="16"/>
        <v>0</v>
      </c>
      <c r="L70" s="14">
        <f t="shared" ref="L70:L101" si="17">E70-M70</f>
        <v>0</v>
      </c>
      <c r="M70" s="14"/>
      <c r="N70" s="14"/>
      <c r="O70" s="14"/>
      <c r="P70" s="14">
        <f t="shared" ref="P70:P101" si="18">L70/5</f>
        <v>0</v>
      </c>
      <c r="Q70" s="16"/>
      <c r="R70" s="16"/>
      <c r="S70" s="14"/>
      <c r="T70" s="14" t="e">
        <f t="shared" si="6"/>
        <v>#DIV/0!</v>
      </c>
      <c r="U70" s="14" t="e">
        <f t="shared" si="7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 t="s">
        <v>39</v>
      </c>
      <c r="AC70" s="14">
        <f t="shared" ref="AC70:AC101" si="19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105</v>
      </c>
      <c r="B71" s="1" t="s">
        <v>32</v>
      </c>
      <c r="C71" s="1">
        <v>231.304</v>
      </c>
      <c r="D71" s="1"/>
      <c r="E71" s="1">
        <v>125.167</v>
      </c>
      <c r="F71" s="1">
        <v>95.968999999999994</v>
      </c>
      <c r="G71" s="6">
        <v>1</v>
      </c>
      <c r="H71" s="1">
        <v>50</v>
      </c>
      <c r="I71" s="1" t="s">
        <v>33</v>
      </c>
      <c r="J71" s="1">
        <v>110.5</v>
      </c>
      <c r="K71" s="1">
        <f t="shared" si="16"/>
        <v>14.667000000000002</v>
      </c>
      <c r="L71" s="1">
        <f t="shared" si="17"/>
        <v>125.167</v>
      </c>
      <c r="M71" s="1"/>
      <c r="N71" s="1"/>
      <c r="O71" s="1">
        <v>27.163000000000011</v>
      </c>
      <c r="P71" s="1">
        <f t="shared" si="18"/>
        <v>25.0334</v>
      </c>
      <c r="Q71" s="5">
        <f>10*P71-O71-N71-F71</f>
        <v>127.202</v>
      </c>
      <c r="R71" s="5"/>
      <c r="S71" s="1"/>
      <c r="T71" s="1">
        <f t="shared" ref="T71:T101" si="20">(F71+N71+O71+Q71)/P71</f>
        <v>10</v>
      </c>
      <c r="U71" s="1">
        <f t="shared" ref="U71:U101" si="21">(F71+N71+O71)/P71</f>
        <v>4.9187086053033147</v>
      </c>
      <c r="V71" s="1">
        <v>20.196999999999999</v>
      </c>
      <c r="W71" s="1">
        <v>19.021000000000001</v>
      </c>
      <c r="X71" s="1">
        <v>23.863</v>
      </c>
      <c r="Y71" s="1">
        <v>23.118600000000001</v>
      </c>
      <c r="Z71" s="1">
        <v>32.5396</v>
      </c>
      <c r="AA71" s="1">
        <v>32.0732</v>
      </c>
      <c r="AB71" s="1"/>
      <c r="AC71" s="1">
        <f t="shared" si="19"/>
        <v>127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106</v>
      </c>
      <c r="B72" s="14" t="s">
        <v>32</v>
      </c>
      <c r="C72" s="14"/>
      <c r="D72" s="14"/>
      <c r="E72" s="14"/>
      <c r="F72" s="14"/>
      <c r="G72" s="15">
        <v>0</v>
      </c>
      <c r="H72" s="14">
        <v>50</v>
      </c>
      <c r="I72" s="14" t="s">
        <v>33</v>
      </c>
      <c r="J72" s="14"/>
      <c r="K72" s="14">
        <f t="shared" si="16"/>
        <v>0</v>
      </c>
      <c r="L72" s="14">
        <f t="shared" si="17"/>
        <v>0</v>
      </c>
      <c r="M72" s="14"/>
      <c r="N72" s="14"/>
      <c r="O72" s="14"/>
      <c r="P72" s="14">
        <f t="shared" si="18"/>
        <v>0</v>
      </c>
      <c r="Q72" s="16"/>
      <c r="R72" s="16"/>
      <c r="S72" s="14"/>
      <c r="T72" s="14" t="e">
        <f t="shared" si="20"/>
        <v>#DIV/0!</v>
      </c>
      <c r="U72" s="14" t="e">
        <f t="shared" si="21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 t="s">
        <v>39</v>
      </c>
      <c r="AC72" s="14">
        <f t="shared" si="19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107</v>
      </c>
      <c r="B73" s="1" t="s">
        <v>38</v>
      </c>
      <c r="C73" s="1">
        <v>572</v>
      </c>
      <c r="D73" s="1">
        <v>780</v>
      </c>
      <c r="E73" s="1">
        <v>1223</v>
      </c>
      <c r="F73" s="1"/>
      <c r="G73" s="6">
        <v>0.4</v>
      </c>
      <c r="H73" s="1">
        <v>40</v>
      </c>
      <c r="I73" s="1" t="s">
        <v>33</v>
      </c>
      <c r="J73" s="1">
        <v>1246</v>
      </c>
      <c r="K73" s="1">
        <f t="shared" si="16"/>
        <v>-23</v>
      </c>
      <c r="L73" s="1">
        <f t="shared" si="17"/>
        <v>743</v>
      </c>
      <c r="M73" s="1">
        <v>480</v>
      </c>
      <c r="N73" s="1">
        <v>463.60000000000008</v>
      </c>
      <c r="O73" s="1">
        <v>275.19999999999982</v>
      </c>
      <c r="P73" s="1">
        <f t="shared" si="18"/>
        <v>148.6</v>
      </c>
      <c r="Q73" s="5">
        <f t="shared" ref="Q73:Q77" si="22">10*P73-O73-N73-F73</f>
        <v>747.2</v>
      </c>
      <c r="R73" s="5"/>
      <c r="S73" s="1"/>
      <c r="T73" s="1">
        <f t="shared" si="20"/>
        <v>10</v>
      </c>
      <c r="U73" s="1">
        <f t="shared" si="21"/>
        <v>4.9717362045760431</v>
      </c>
      <c r="V73" s="1">
        <v>121.8</v>
      </c>
      <c r="W73" s="1">
        <v>120.8</v>
      </c>
      <c r="X73" s="1">
        <v>101.2</v>
      </c>
      <c r="Y73" s="1">
        <v>96.6</v>
      </c>
      <c r="Z73" s="1">
        <v>119.4</v>
      </c>
      <c r="AA73" s="1">
        <v>125.2</v>
      </c>
      <c r="AB73" s="1"/>
      <c r="AC73" s="1">
        <f t="shared" si="19"/>
        <v>299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108</v>
      </c>
      <c r="B74" s="1" t="s">
        <v>38</v>
      </c>
      <c r="C74" s="1">
        <v>555</v>
      </c>
      <c r="D74" s="1">
        <v>422</v>
      </c>
      <c r="E74" s="1">
        <v>747</v>
      </c>
      <c r="F74" s="1">
        <v>104</v>
      </c>
      <c r="G74" s="6">
        <v>0.4</v>
      </c>
      <c r="H74" s="1">
        <v>40</v>
      </c>
      <c r="I74" s="1" t="s">
        <v>33</v>
      </c>
      <c r="J74" s="1">
        <v>743</v>
      </c>
      <c r="K74" s="1">
        <f t="shared" si="16"/>
        <v>4</v>
      </c>
      <c r="L74" s="1">
        <f t="shared" si="17"/>
        <v>567</v>
      </c>
      <c r="M74" s="1">
        <v>180</v>
      </c>
      <c r="N74" s="1">
        <v>373.89999999999958</v>
      </c>
      <c r="O74" s="1">
        <v>149.90000000000029</v>
      </c>
      <c r="P74" s="1">
        <f t="shared" si="18"/>
        <v>113.4</v>
      </c>
      <c r="Q74" s="5">
        <f t="shared" si="22"/>
        <v>506.20000000000005</v>
      </c>
      <c r="R74" s="5"/>
      <c r="S74" s="1"/>
      <c r="T74" s="1">
        <f t="shared" si="20"/>
        <v>10</v>
      </c>
      <c r="U74" s="1">
        <f t="shared" si="21"/>
        <v>5.5361552028218677</v>
      </c>
      <c r="V74" s="1">
        <v>99.8</v>
      </c>
      <c r="W74" s="1">
        <v>105</v>
      </c>
      <c r="X74" s="1">
        <v>89.4</v>
      </c>
      <c r="Y74" s="1">
        <v>87.2</v>
      </c>
      <c r="Z74" s="1">
        <v>106.8</v>
      </c>
      <c r="AA74" s="1">
        <v>105.71599999999999</v>
      </c>
      <c r="AB74" s="1"/>
      <c r="AC74" s="1">
        <f t="shared" si="19"/>
        <v>202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109</v>
      </c>
      <c r="B75" s="1" t="s">
        <v>38</v>
      </c>
      <c r="C75" s="1">
        <v>535</v>
      </c>
      <c r="D75" s="1">
        <v>330</v>
      </c>
      <c r="E75" s="1">
        <v>809</v>
      </c>
      <c r="F75" s="1"/>
      <c r="G75" s="6">
        <v>0.4</v>
      </c>
      <c r="H75" s="1">
        <v>40</v>
      </c>
      <c r="I75" s="1" t="s">
        <v>33</v>
      </c>
      <c r="J75" s="1">
        <v>815</v>
      </c>
      <c r="K75" s="1">
        <f t="shared" si="16"/>
        <v>-6</v>
      </c>
      <c r="L75" s="1">
        <f t="shared" si="17"/>
        <v>485</v>
      </c>
      <c r="M75" s="1">
        <v>324</v>
      </c>
      <c r="N75" s="1">
        <v>203</v>
      </c>
      <c r="O75" s="1">
        <v>108.40000000000011</v>
      </c>
      <c r="P75" s="1">
        <f t="shared" si="18"/>
        <v>97</v>
      </c>
      <c r="Q75" s="5">
        <f>9*P75-O75-N75-F75</f>
        <v>561.59999999999991</v>
      </c>
      <c r="R75" s="5"/>
      <c r="S75" s="1"/>
      <c r="T75" s="1">
        <f t="shared" si="20"/>
        <v>9</v>
      </c>
      <c r="U75" s="1">
        <f t="shared" si="21"/>
        <v>3.2103092783505165</v>
      </c>
      <c r="V75" s="1">
        <v>67.400000000000006</v>
      </c>
      <c r="W75" s="1">
        <v>68.2</v>
      </c>
      <c r="X75" s="1">
        <v>63.2</v>
      </c>
      <c r="Y75" s="1">
        <v>63.8</v>
      </c>
      <c r="Z75" s="1">
        <v>53.8</v>
      </c>
      <c r="AA75" s="1">
        <v>58.4</v>
      </c>
      <c r="AB75" s="1"/>
      <c r="AC75" s="1">
        <f t="shared" si="19"/>
        <v>225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110</v>
      </c>
      <c r="B76" s="1" t="s">
        <v>32</v>
      </c>
      <c r="C76" s="1">
        <v>131.102</v>
      </c>
      <c r="D76" s="1">
        <v>189.666</v>
      </c>
      <c r="E76" s="1">
        <v>206.21799999999999</v>
      </c>
      <c r="F76" s="1">
        <v>83.578000000000003</v>
      </c>
      <c r="G76" s="6">
        <v>1</v>
      </c>
      <c r="H76" s="1">
        <v>40</v>
      </c>
      <c r="I76" s="1" t="s">
        <v>33</v>
      </c>
      <c r="J76" s="1">
        <v>194.95</v>
      </c>
      <c r="K76" s="1">
        <f t="shared" si="16"/>
        <v>11.268000000000001</v>
      </c>
      <c r="L76" s="1">
        <f t="shared" si="17"/>
        <v>172.46799999999999</v>
      </c>
      <c r="M76" s="1">
        <v>33.75</v>
      </c>
      <c r="N76" s="1">
        <v>135.6019999999998</v>
      </c>
      <c r="O76" s="1">
        <v>64.569400000000115</v>
      </c>
      <c r="P76" s="1">
        <f t="shared" si="18"/>
        <v>34.493600000000001</v>
      </c>
      <c r="Q76" s="5">
        <f t="shared" si="22"/>
        <v>61.186600000000141</v>
      </c>
      <c r="R76" s="5"/>
      <c r="S76" s="1"/>
      <c r="T76" s="1">
        <f t="shared" si="20"/>
        <v>10</v>
      </c>
      <c r="U76" s="1">
        <f t="shared" si="21"/>
        <v>8.2261462996034016</v>
      </c>
      <c r="V76" s="1">
        <v>39.618399999999987</v>
      </c>
      <c r="W76" s="1">
        <v>38.475199999999987</v>
      </c>
      <c r="X76" s="1">
        <v>34.1648</v>
      </c>
      <c r="Y76" s="1">
        <v>36.616599999999991</v>
      </c>
      <c r="Z76" s="1">
        <v>36.475399999999993</v>
      </c>
      <c r="AA76" s="1">
        <v>36.977999999999987</v>
      </c>
      <c r="AB76" s="1"/>
      <c r="AC76" s="1">
        <f t="shared" si="19"/>
        <v>61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111</v>
      </c>
      <c r="B77" s="1" t="s">
        <v>32</v>
      </c>
      <c r="C77" s="1">
        <v>96.805000000000007</v>
      </c>
      <c r="D77" s="1">
        <v>283.49900000000002</v>
      </c>
      <c r="E77" s="1">
        <v>258.56599999999997</v>
      </c>
      <c r="F77" s="1">
        <v>89.832999999999998</v>
      </c>
      <c r="G77" s="6">
        <v>1</v>
      </c>
      <c r="H77" s="1">
        <v>40</v>
      </c>
      <c r="I77" s="1" t="s">
        <v>33</v>
      </c>
      <c r="J77" s="1">
        <v>248.30500000000001</v>
      </c>
      <c r="K77" s="1">
        <f t="shared" si="16"/>
        <v>10.260999999999967</v>
      </c>
      <c r="L77" s="1">
        <f t="shared" si="17"/>
        <v>131.54099999999997</v>
      </c>
      <c r="M77" s="1">
        <v>127.02500000000001</v>
      </c>
      <c r="N77" s="1">
        <v>77.899199999999979</v>
      </c>
      <c r="O77" s="1">
        <v>59.288000000000011</v>
      </c>
      <c r="P77" s="1">
        <f t="shared" si="18"/>
        <v>26.308199999999992</v>
      </c>
      <c r="Q77" s="5">
        <f t="shared" si="22"/>
        <v>36.061799999999948</v>
      </c>
      <c r="R77" s="5"/>
      <c r="S77" s="1"/>
      <c r="T77" s="1">
        <f t="shared" si="20"/>
        <v>10</v>
      </c>
      <c r="U77" s="1">
        <f t="shared" si="21"/>
        <v>8.6292562775104358</v>
      </c>
      <c r="V77" s="1">
        <v>30.731200000000001</v>
      </c>
      <c r="W77" s="1">
        <v>29.38280000000001</v>
      </c>
      <c r="X77" s="1">
        <v>28.259399999999999</v>
      </c>
      <c r="Y77" s="1">
        <v>29.08199999999999</v>
      </c>
      <c r="Z77" s="1">
        <v>27.38099999999999</v>
      </c>
      <c r="AA77" s="1">
        <v>29.311399999999999</v>
      </c>
      <c r="AB77" s="1"/>
      <c r="AC77" s="1">
        <f t="shared" si="19"/>
        <v>36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4" t="s">
        <v>112</v>
      </c>
      <c r="B78" s="14" t="s">
        <v>38</v>
      </c>
      <c r="C78" s="14"/>
      <c r="D78" s="14"/>
      <c r="E78" s="14"/>
      <c r="F78" s="14"/>
      <c r="G78" s="15">
        <v>0</v>
      </c>
      <c r="H78" s="14">
        <v>50</v>
      </c>
      <c r="I78" s="14" t="s">
        <v>33</v>
      </c>
      <c r="J78" s="14"/>
      <c r="K78" s="14">
        <f t="shared" si="16"/>
        <v>0</v>
      </c>
      <c r="L78" s="14">
        <f t="shared" si="17"/>
        <v>0</v>
      </c>
      <c r="M78" s="14"/>
      <c r="N78" s="14"/>
      <c r="O78" s="14"/>
      <c r="P78" s="14">
        <f t="shared" si="18"/>
        <v>0</v>
      </c>
      <c r="Q78" s="16"/>
      <c r="R78" s="16"/>
      <c r="S78" s="14"/>
      <c r="T78" s="14" t="e">
        <f t="shared" si="20"/>
        <v>#DIV/0!</v>
      </c>
      <c r="U78" s="14" t="e">
        <f t="shared" si="21"/>
        <v>#DIV/0!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 t="s">
        <v>39</v>
      </c>
      <c r="AC78" s="14">
        <f t="shared" si="19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113</v>
      </c>
      <c r="B79" s="14" t="s">
        <v>38</v>
      </c>
      <c r="C79" s="14"/>
      <c r="D79" s="14"/>
      <c r="E79" s="14"/>
      <c r="F79" s="14"/>
      <c r="G79" s="15">
        <v>0</v>
      </c>
      <c r="H79" s="14">
        <v>55</v>
      </c>
      <c r="I79" s="14" t="s">
        <v>33</v>
      </c>
      <c r="J79" s="14"/>
      <c r="K79" s="14">
        <f t="shared" si="16"/>
        <v>0</v>
      </c>
      <c r="L79" s="14">
        <f t="shared" si="17"/>
        <v>0</v>
      </c>
      <c r="M79" s="14"/>
      <c r="N79" s="14"/>
      <c r="O79" s="14"/>
      <c r="P79" s="14">
        <f t="shared" si="18"/>
        <v>0</v>
      </c>
      <c r="Q79" s="16"/>
      <c r="R79" s="16"/>
      <c r="S79" s="14"/>
      <c r="T79" s="14" t="e">
        <f t="shared" si="20"/>
        <v>#DIV/0!</v>
      </c>
      <c r="U79" s="14" t="e">
        <f t="shared" si="21"/>
        <v>#DIV/0!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 t="s">
        <v>39</v>
      </c>
      <c r="AC79" s="14">
        <f t="shared" si="19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114</v>
      </c>
      <c r="B80" s="14" t="s">
        <v>38</v>
      </c>
      <c r="C80" s="14"/>
      <c r="D80" s="14"/>
      <c r="E80" s="14"/>
      <c r="F80" s="14"/>
      <c r="G80" s="15">
        <v>0</v>
      </c>
      <c r="H80" s="14">
        <v>50</v>
      </c>
      <c r="I80" s="14" t="s">
        <v>33</v>
      </c>
      <c r="J80" s="14"/>
      <c r="K80" s="14">
        <f t="shared" si="16"/>
        <v>0</v>
      </c>
      <c r="L80" s="14">
        <f t="shared" si="17"/>
        <v>0</v>
      </c>
      <c r="M80" s="14"/>
      <c r="N80" s="14"/>
      <c r="O80" s="14"/>
      <c r="P80" s="14">
        <f t="shared" si="18"/>
        <v>0</v>
      </c>
      <c r="Q80" s="16"/>
      <c r="R80" s="16"/>
      <c r="S80" s="14"/>
      <c r="T80" s="14" t="e">
        <f t="shared" si="20"/>
        <v>#DIV/0!</v>
      </c>
      <c r="U80" s="14" t="e">
        <f t="shared" si="21"/>
        <v>#DIV/0!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 t="s">
        <v>39</v>
      </c>
      <c r="AC80" s="14">
        <f t="shared" si="19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115</v>
      </c>
      <c r="B81" s="14" t="s">
        <v>38</v>
      </c>
      <c r="C81" s="14"/>
      <c r="D81" s="14"/>
      <c r="E81" s="14"/>
      <c r="F81" s="14"/>
      <c r="G81" s="15">
        <v>0</v>
      </c>
      <c r="H81" s="14">
        <v>50</v>
      </c>
      <c r="I81" s="14" t="s">
        <v>33</v>
      </c>
      <c r="J81" s="14"/>
      <c r="K81" s="14">
        <f t="shared" si="16"/>
        <v>0</v>
      </c>
      <c r="L81" s="14">
        <f t="shared" si="17"/>
        <v>0</v>
      </c>
      <c r="M81" s="14"/>
      <c r="N81" s="14"/>
      <c r="O81" s="14"/>
      <c r="P81" s="14">
        <f t="shared" si="18"/>
        <v>0</v>
      </c>
      <c r="Q81" s="16"/>
      <c r="R81" s="16"/>
      <c r="S81" s="14"/>
      <c r="T81" s="14" t="e">
        <f t="shared" si="20"/>
        <v>#DIV/0!</v>
      </c>
      <c r="U81" s="14" t="e">
        <f t="shared" si="21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 t="s">
        <v>39</v>
      </c>
      <c r="AC81" s="14">
        <f t="shared" si="19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4" t="s">
        <v>116</v>
      </c>
      <c r="B82" s="14" t="s">
        <v>38</v>
      </c>
      <c r="C82" s="14"/>
      <c r="D82" s="14"/>
      <c r="E82" s="14"/>
      <c r="F82" s="14"/>
      <c r="G82" s="15">
        <v>0</v>
      </c>
      <c r="H82" s="14">
        <v>55</v>
      </c>
      <c r="I82" s="14" t="s">
        <v>33</v>
      </c>
      <c r="J82" s="14"/>
      <c r="K82" s="14">
        <f t="shared" si="16"/>
        <v>0</v>
      </c>
      <c r="L82" s="14">
        <f t="shared" si="17"/>
        <v>0</v>
      </c>
      <c r="M82" s="14"/>
      <c r="N82" s="14"/>
      <c r="O82" s="14"/>
      <c r="P82" s="14">
        <f t="shared" si="18"/>
        <v>0</v>
      </c>
      <c r="Q82" s="16"/>
      <c r="R82" s="16"/>
      <c r="S82" s="14"/>
      <c r="T82" s="14" t="e">
        <f t="shared" si="20"/>
        <v>#DIV/0!</v>
      </c>
      <c r="U82" s="14" t="e">
        <f t="shared" si="21"/>
        <v>#DIV/0!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 t="s">
        <v>39</v>
      </c>
      <c r="AC82" s="14">
        <f t="shared" si="19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117</v>
      </c>
      <c r="B83" s="14" t="s">
        <v>38</v>
      </c>
      <c r="C83" s="14"/>
      <c r="D83" s="14"/>
      <c r="E83" s="14"/>
      <c r="F83" s="14"/>
      <c r="G83" s="15">
        <v>0</v>
      </c>
      <c r="H83" s="14">
        <v>30</v>
      </c>
      <c r="I83" s="14" t="s">
        <v>33</v>
      </c>
      <c r="J83" s="14"/>
      <c r="K83" s="14">
        <f t="shared" si="16"/>
        <v>0</v>
      </c>
      <c r="L83" s="14">
        <f t="shared" si="17"/>
        <v>0</v>
      </c>
      <c r="M83" s="14"/>
      <c r="N83" s="14"/>
      <c r="O83" s="14"/>
      <c r="P83" s="14">
        <f t="shared" si="18"/>
        <v>0</v>
      </c>
      <c r="Q83" s="16"/>
      <c r="R83" s="16"/>
      <c r="S83" s="14"/>
      <c r="T83" s="14" t="e">
        <f t="shared" si="20"/>
        <v>#DIV/0!</v>
      </c>
      <c r="U83" s="14" t="e">
        <f t="shared" si="21"/>
        <v>#DIV/0!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 t="s">
        <v>39</v>
      </c>
      <c r="AC83" s="14">
        <f t="shared" si="19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118</v>
      </c>
      <c r="B84" s="14" t="s">
        <v>38</v>
      </c>
      <c r="C84" s="14"/>
      <c r="D84" s="14"/>
      <c r="E84" s="14"/>
      <c r="F84" s="14"/>
      <c r="G84" s="15">
        <v>0</v>
      </c>
      <c r="H84" s="14">
        <v>40</v>
      </c>
      <c r="I84" s="14" t="s">
        <v>33</v>
      </c>
      <c r="J84" s="14"/>
      <c r="K84" s="14">
        <f t="shared" si="16"/>
        <v>0</v>
      </c>
      <c r="L84" s="14">
        <f t="shared" si="17"/>
        <v>0</v>
      </c>
      <c r="M84" s="14"/>
      <c r="N84" s="14"/>
      <c r="O84" s="14"/>
      <c r="P84" s="14">
        <f t="shared" si="18"/>
        <v>0</v>
      </c>
      <c r="Q84" s="16"/>
      <c r="R84" s="16"/>
      <c r="S84" s="14"/>
      <c r="T84" s="14" t="e">
        <f t="shared" si="20"/>
        <v>#DIV/0!</v>
      </c>
      <c r="U84" s="14" t="e">
        <f t="shared" si="21"/>
        <v>#DIV/0!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 t="s">
        <v>39</v>
      </c>
      <c r="AC84" s="14">
        <f t="shared" si="19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119</v>
      </c>
      <c r="B85" s="14" t="s">
        <v>32</v>
      </c>
      <c r="C85" s="14"/>
      <c r="D85" s="14"/>
      <c r="E85" s="14"/>
      <c r="F85" s="14"/>
      <c r="G85" s="15">
        <v>0</v>
      </c>
      <c r="H85" s="14">
        <v>45</v>
      </c>
      <c r="I85" s="14" t="s">
        <v>33</v>
      </c>
      <c r="J85" s="14"/>
      <c r="K85" s="14">
        <f t="shared" si="16"/>
        <v>0</v>
      </c>
      <c r="L85" s="14">
        <f t="shared" si="17"/>
        <v>0</v>
      </c>
      <c r="M85" s="14"/>
      <c r="N85" s="14"/>
      <c r="O85" s="14"/>
      <c r="P85" s="14">
        <f t="shared" si="18"/>
        <v>0</v>
      </c>
      <c r="Q85" s="16"/>
      <c r="R85" s="16"/>
      <c r="S85" s="14"/>
      <c r="T85" s="14" t="e">
        <f t="shared" si="20"/>
        <v>#DIV/0!</v>
      </c>
      <c r="U85" s="14" t="e">
        <f t="shared" si="21"/>
        <v>#DIV/0!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 t="s">
        <v>39</v>
      </c>
      <c r="AC85" s="14">
        <f t="shared" si="19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120</v>
      </c>
      <c r="B86" s="14" t="s">
        <v>32</v>
      </c>
      <c r="C86" s="14"/>
      <c r="D86" s="14">
        <v>185.10499999999999</v>
      </c>
      <c r="E86" s="14">
        <v>185.10499999999999</v>
      </c>
      <c r="F86" s="14"/>
      <c r="G86" s="15">
        <v>0</v>
      </c>
      <c r="H86" s="14">
        <v>40</v>
      </c>
      <c r="I86" s="14" t="s">
        <v>33</v>
      </c>
      <c r="J86" s="14">
        <v>185.10499999999999</v>
      </c>
      <c r="K86" s="14">
        <f t="shared" si="16"/>
        <v>0</v>
      </c>
      <c r="L86" s="14">
        <f t="shared" si="17"/>
        <v>0</v>
      </c>
      <c r="M86" s="14">
        <v>185.10499999999999</v>
      </c>
      <c r="N86" s="14"/>
      <c r="O86" s="14"/>
      <c r="P86" s="14">
        <f t="shared" si="18"/>
        <v>0</v>
      </c>
      <c r="Q86" s="16"/>
      <c r="R86" s="16"/>
      <c r="S86" s="14"/>
      <c r="T86" s="14" t="e">
        <f t="shared" si="20"/>
        <v>#DIV/0!</v>
      </c>
      <c r="U86" s="14" t="e">
        <f t="shared" si="21"/>
        <v>#DIV/0!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 t="s">
        <v>39</v>
      </c>
      <c r="AC86" s="14">
        <f t="shared" si="19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121</v>
      </c>
      <c r="B87" s="10" t="s">
        <v>32</v>
      </c>
      <c r="C87" s="10"/>
      <c r="D87" s="10">
        <v>39.93</v>
      </c>
      <c r="E87" s="10">
        <v>39.93</v>
      </c>
      <c r="F87" s="10"/>
      <c r="G87" s="11">
        <v>0</v>
      </c>
      <c r="H87" s="10" t="e">
        <v>#N/A</v>
      </c>
      <c r="I87" s="10" t="s">
        <v>43</v>
      </c>
      <c r="J87" s="10">
        <v>39.93</v>
      </c>
      <c r="K87" s="10">
        <f t="shared" si="16"/>
        <v>0</v>
      </c>
      <c r="L87" s="10">
        <f t="shared" si="17"/>
        <v>0</v>
      </c>
      <c r="M87" s="10">
        <v>39.93</v>
      </c>
      <c r="N87" s="10"/>
      <c r="O87" s="10"/>
      <c r="P87" s="10">
        <f t="shared" si="18"/>
        <v>0</v>
      </c>
      <c r="Q87" s="12"/>
      <c r="R87" s="12"/>
      <c r="S87" s="10"/>
      <c r="T87" s="10" t="e">
        <f t="shared" si="20"/>
        <v>#DIV/0!</v>
      </c>
      <c r="U87" s="10" t="e">
        <f t="shared" si="21"/>
        <v>#DIV/0!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/>
      <c r="AC87" s="10">
        <f t="shared" si="19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122</v>
      </c>
      <c r="B88" s="10" t="s">
        <v>38</v>
      </c>
      <c r="C88" s="10"/>
      <c r="D88" s="10">
        <v>36</v>
      </c>
      <c r="E88" s="10">
        <v>36</v>
      </c>
      <c r="F88" s="10"/>
      <c r="G88" s="11">
        <v>0</v>
      </c>
      <c r="H88" s="10" t="e">
        <v>#N/A</v>
      </c>
      <c r="I88" s="10" t="s">
        <v>43</v>
      </c>
      <c r="J88" s="10">
        <v>36</v>
      </c>
      <c r="K88" s="10">
        <f t="shared" si="16"/>
        <v>0</v>
      </c>
      <c r="L88" s="10">
        <f t="shared" si="17"/>
        <v>0</v>
      </c>
      <c r="M88" s="10">
        <v>36</v>
      </c>
      <c r="N88" s="10"/>
      <c r="O88" s="10"/>
      <c r="P88" s="10">
        <f t="shared" si="18"/>
        <v>0</v>
      </c>
      <c r="Q88" s="12"/>
      <c r="R88" s="12"/>
      <c r="S88" s="10"/>
      <c r="T88" s="10" t="e">
        <f t="shared" si="20"/>
        <v>#DIV/0!</v>
      </c>
      <c r="U88" s="10" t="e">
        <f t="shared" si="21"/>
        <v>#DIV/0!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 t="s">
        <v>77</v>
      </c>
      <c r="AC88" s="10">
        <f t="shared" si="1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123</v>
      </c>
      <c r="B89" s="10" t="s">
        <v>38</v>
      </c>
      <c r="C89" s="10">
        <v>58</v>
      </c>
      <c r="D89" s="10">
        <v>36</v>
      </c>
      <c r="E89" s="10">
        <v>85</v>
      </c>
      <c r="F89" s="10"/>
      <c r="G89" s="11">
        <v>0</v>
      </c>
      <c r="H89" s="10" t="e">
        <v>#N/A</v>
      </c>
      <c r="I89" s="10" t="s">
        <v>43</v>
      </c>
      <c r="J89" s="10">
        <v>102</v>
      </c>
      <c r="K89" s="10">
        <f t="shared" si="16"/>
        <v>-17</v>
      </c>
      <c r="L89" s="10">
        <f t="shared" si="17"/>
        <v>49</v>
      </c>
      <c r="M89" s="10">
        <v>36</v>
      </c>
      <c r="N89" s="10"/>
      <c r="O89" s="10"/>
      <c r="P89" s="10">
        <f t="shared" si="18"/>
        <v>9.8000000000000007</v>
      </c>
      <c r="Q89" s="12"/>
      <c r="R89" s="12"/>
      <c r="S89" s="10"/>
      <c r="T89" s="10">
        <f t="shared" si="20"/>
        <v>0</v>
      </c>
      <c r="U89" s="10">
        <f t="shared" si="21"/>
        <v>0</v>
      </c>
      <c r="V89" s="10">
        <v>3.2</v>
      </c>
      <c r="W89" s="10">
        <v>1.8</v>
      </c>
      <c r="X89" s="10">
        <v>5.2</v>
      </c>
      <c r="Y89" s="10">
        <v>6.2</v>
      </c>
      <c r="Z89" s="10">
        <v>6.2</v>
      </c>
      <c r="AA89" s="10">
        <v>7.4</v>
      </c>
      <c r="AB89" s="13" t="s">
        <v>77</v>
      </c>
      <c r="AC89" s="10">
        <f t="shared" si="19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124</v>
      </c>
      <c r="B90" s="10" t="s">
        <v>32</v>
      </c>
      <c r="C90" s="10"/>
      <c r="D90" s="10">
        <v>209.49199999999999</v>
      </c>
      <c r="E90" s="10">
        <v>209.3</v>
      </c>
      <c r="F90" s="10">
        <v>0.192</v>
      </c>
      <c r="G90" s="11">
        <v>0</v>
      </c>
      <c r="H90" s="10" t="e">
        <v>#N/A</v>
      </c>
      <c r="I90" s="10" t="s">
        <v>43</v>
      </c>
      <c r="J90" s="10">
        <v>209.49199999999999</v>
      </c>
      <c r="K90" s="10">
        <f t="shared" si="16"/>
        <v>-0.19199999999997885</v>
      </c>
      <c r="L90" s="10">
        <f t="shared" si="17"/>
        <v>0</v>
      </c>
      <c r="M90" s="10">
        <v>209.3</v>
      </c>
      <c r="N90" s="10"/>
      <c r="O90" s="10"/>
      <c r="P90" s="10">
        <f t="shared" si="18"/>
        <v>0</v>
      </c>
      <c r="Q90" s="12"/>
      <c r="R90" s="12"/>
      <c r="S90" s="10"/>
      <c r="T90" s="10" t="e">
        <f t="shared" si="20"/>
        <v>#DIV/0!</v>
      </c>
      <c r="U90" s="10" t="e">
        <f t="shared" si="21"/>
        <v>#DIV/0!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/>
      <c r="AC90" s="10">
        <f t="shared" si="19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125</v>
      </c>
      <c r="B91" s="10" t="s">
        <v>38</v>
      </c>
      <c r="C91" s="10"/>
      <c r="D91" s="10">
        <v>180</v>
      </c>
      <c r="E91" s="10">
        <v>180</v>
      </c>
      <c r="F91" s="10"/>
      <c r="G91" s="11">
        <v>0</v>
      </c>
      <c r="H91" s="10" t="e">
        <v>#N/A</v>
      </c>
      <c r="I91" s="10" t="s">
        <v>43</v>
      </c>
      <c r="J91" s="10">
        <v>180</v>
      </c>
      <c r="K91" s="10">
        <f t="shared" si="16"/>
        <v>0</v>
      </c>
      <c r="L91" s="10">
        <f t="shared" si="17"/>
        <v>0</v>
      </c>
      <c r="M91" s="10">
        <v>180</v>
      </c>
      <c r="N91" s="10"/>
      <c r="O91" s="10"/>
      <c r="P91" s="10">
        <f t="shared" si="18"/>
        <v>0</v>
      </c>
      <c r="Q91" s="12"/>
      <c r="R91" s="12"/>
      <c r="S91" s="10"/>
      <c r="T91" s="10" t="e">
        <f t="shared" si="20"/>
        <v>#DIV/0!</v>
      </c>
      <c r="U91" s="10" t="e">
        <f t="shared" si="21"/>
        <v>#DIV/0!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/>
      <c r="AC91" s="10">
        <f t="shared" si="19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4" t="s">
        <v>126</v>
      </c>
      <c r="B92" s="14" t="s">
        <v>32</v>
      </c>
      <c r="C92" s="14"/>
      <c r="D92" s="14"/>
      <c r="E92" s="14"/>
      <c r="F92" s="14"/>
      <c r="G92" s="15">
        <v>0</v>
      </c>
      <c r="H92" s="14">
        <v>50</v>
      </c>
      <c r="I92" s="14" t="s">
        <v>33</v>
      </c>
      <c r="J92" s="14"/>
      <c r="K92" s="14">
        <f t="shared" si="16"/>
        <v>0</v>
      </c>
      <c r="L92" s="14">
        <f t="shared" si="17"/>
        <v>0</v>
      </c>
      <c r="M92" s="14"/>
      <c r="N92" s="14"/>
      <c r="O92" s="14"/>
      <c r="P92" s="14">
        <f t="shared" si="18"/>
        <v>0</v>
      </c>
      <c r="Q92" s="16"/>
      <c r="R92" s="16"/>
      <c r="S92" s="14"/>
      <c r="T92" s="14" t="e">
        <f t="shared" si="20"/>
        <v>#DIV/0!</v>
      </c>
      <c r="U92" s="14" t="e">
        <f t="shared" si="21"/>
        <v>#DIV/0!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 t="s">
        <v>39</v>
      </c>
      <c r="AC92" s="14">
        <f t="shared" si="19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127</v>
      </c>
      <c r="B93" s="1" t="s">
        <v>38</v>
      </c>
      <c r="C93" s="1"/>
      <c r="D93" s="1">
        <v>80</v>
      </c>
      <c r="E93" s="1">
        <v>65</v>
      </c>
      <c r="F93" s="1">
        <v>15</v>
      </c>
      <c r="G93" s="6">
        <v>0.06</v>
      </c>
      <c r="H93" s="1">
        <v>60</v>
      </c>
      <c r="I93" s="1" t="s">
        <v>33</v>
      </c>
      <c r="J93" s="1">
        <v>65</v>
      </c>
      <c r="K93" s="1">
        <f t="shared" si="16"/>
        <v>0</v>
      </c>
      <c r="L93" s="1">
        <f t="shared" si="17"/>
        <v>65</v>
      </c>
      <c r="M93" s="1"/>
      <c r="N93" s="1"/>
      <c r="O93" s="1"/>
      <c r="P93" s="1">
        <f t="shared" si="18"/>
        <v>13</v>
      </c>
      <c r="Q93" s="5">
        <f>7*P93-O93-N93-F93</f>
        <v>76</v>
      </c>
      <c r="R93" s="5"/>
      <c r="S93" s="1"/>
      <c r="T93" s="1">
        <f t="shared" si="20"/>
        <v>7</v>
      </c>
      <c r="U93" s="1">
        <f t="shared" si="21"/>
        <v>1.1538461538461537</v>
      </c>
      <c r="V93" s="1">
        <v>0.4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 t="s">
        <v>128</v>
      </c>
      <c r="AC93" s="1">
        <f t="shared" si="19"/>
        <v>5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129</v>
      </c>
      <c r="B94" s="1" t="s">
        <v>32</v>
      </c>
      <c r="C94" s="1">
        <v>163.54599999999999</v>
      </c>
      <c r="D94" s="1"/>
      <c r="E94" s="1">
        <v>62.183999999999997</v>
      </c>
      <c r="F94" s="1">
        <v>98.492000000000004</v>
      </c>
      <c r="G94" s="6">
        <v>1</v>
      </c>
      <c r="H94" s="1">
        <v>55</v>
      </c>
      <c r="I94" s="1" t="s">
        <v>33</v>
      </c>
      <c r="J94" s="1">
        <v>59.1</v>
      </c>
      <c r="K94" s="1">
        <f t="shared" si="16"/>
        <v>3.0839999999999961</v>
      </c>
      <c r="L94" s="1">
        <f t="shared" si="17"/>
        <v>62.183999999999997</v>
      </c>
      <c r="M94" s="1"/>
      <c r="N94" s="1"/>
      <c r="O94" s="1">
        <v>27.908799999999989</v>
      </c>
      <c r="P94" s="1">
        <f t="shared" si="18"/>
        <v>12.4368</v>
      </c>
      <c r="Q94" s="5"/>
      <c r="R94" s="5"/>
      <c r="S94" s="1"/>
      <c r="T94" s="1">
        <f t="shared" si="20"/>
        <v>10.163450405248938</v>
      </c>
      <c r="U94" s="1">
        <f t="shared" si="21"/>
        <v>10.163450405248938</v>
      </c>
      <c r="V94" s="1">
        <v>16.226800000000001</v>
      </c>
      <c r="W94" s="1">
        <v>15.643599999999999</v>
      </c>
      <c r="X94" s="1">
        <v>14.41</v>
      </c>
      <c r="Y94" s="1">
        <v>15.5852</v>
      </c>
      <c r="Z94" s="1">
        <v>21.229199999999999</v>
      </c>
      <c r="AA94" s="1">
        <v>25.0352</v>
      </c>
      <c r="AB94" s="1"/>
      <c r="AC94" s="1">
        <f t="shared" si="19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130</v>
      </c>
      <c r="B95" s="1" t="s">
        <v>32</v>
      </c>
      <c r="C95" s="1">
        <v>205.476</v>
      </c>
      <c r="D95" s="1"/>
      <c r="E95" s="1">
        <v>73.367000000000004</v>
      </c>
      <c r="F95" s="1">
        <v>126.363</v>
      </c>
      <c r="G95" s="6">
        <v>1</v>
      </c>
      <c r="H95" s="1">
        <v>55</v>
      </c>
      <c r="I95" s="1" t="s">
        <v>33</v>
      </c>
      <c r="J95" s="1">
        <v>66.900000000000006</v>
      </c>
      <c r="K95" s="1">
        <f t="shared" si="16"/>
        <v>6.4669999999999987</v>
      </c>
      <c r="L95" s="1">
        <f t="shared" si="17"/>
        <v>73.367000000000004</v>
      </c>
      <c r="M95" s="1"/>
      <c r="N95" s="1"/>
      <c r="O95" s="1">
        <v>10.1036</v>
      </c>
      <c r="P95" s="1">
        <f t="shared" si="18"/>
        <v>14.673400000000001</v>
      </c>
      <c r="Q95" s="5">
        <f t="shared" ref="Q95" si="23">10*P95-O95-N95-F95</f>
        <v>10.267400000000009</v>
      </c>
      <c r="R95" s="5"/>
      <c r="S95" s="1"/>
      <c r="T95" s="1">
        <f t="shared" si="20"/>
        <v>10</v>
      </c>
      <c r="U95" s="1">
        <f t="shared" si="21"/>
        <v>9.3002712391129521</v>
      </c>
      <c r="V95" s="1">
        <v>17.639600000000002</v>
      </c>
      <c r="W95" s="1">
        <v>15.948399999999999</v>
      </c>
      <c r="X95" s="1">
        <v>16.261199999999999</v>
      </c>
      <c r="Y95" s="1">
        <v>16.242000000000001</v>
      </c>
      <c r="Z95" s="1">
        <v>22.375599999999999</v>
      </c>
      <c r="AA95" s="1">
        <v>26.933599999999998</v>
      </c>
      <c r="AB95" s="1"/>
      <c r="AC95" s="1">
        <f t="shared" si="19"/>
        <v>10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131</v>
      </c>
      <c r="B96" s="1" t="s">
        <v>38</v>
      </c>
      <c r="C96" s="1">
        <v>161</v>
      </c>
      <c r="D96" s="1"/>
      <c r="E96" s="1">
        <v>68</v>
      </c>
      <c r="F96" s="1">
        <v>91</v>
      </c>
      <c r="G96" s="6">
        <v>0.4</v>
      </c>
      <c r="H96" s="1">
        <v>55</v>
      </c>
      <c r="I96" s="1" t="s">
        <v>33</v>
      </c>
      <c r="J96" s="1">
        <v>60</v>
      </c>
      <c r="K96" s="1">
        <f t="shared" si="16"/>
        <v>8</v>
      </c>
      <c r="L96" s="1">
        <f t="shared" si="17"/>
        <v>68</v>
      </c>
      <c r="M96" s="1"/>
      <c r="N96" s="1"/>
      <c r="O96" s="1"/>
      <c r="P96" s="1">
        <f t="shared" si="18"/>
        <v>13.6</v>
      </c>
      <c r="Q96" s="5">
        <f>9*P96-O96-N96-F96</f>
        <v>31.399999999999991</v>
      </c>
      <c r="R96" s="5"/>
      <c r="S96" s="1"/>
      <c r="T96" s="1">
        <f t="shared" si="20"/>
        <v>9</v>
      </c>
      <c r="U96" s="1">
        <f t="shared" si="21"/>
        <v>6.6911764705882355</v>
      </c>
      <c r="V96" s="1">
        <v>10.4</v>
      </c>
      <c r="W96" s="1">
        <v>8.6</v>
      </c>
      <c r="X96" s="1">
        <v>13.2</v>
      </c>
      <c r="Y96" s="1">
        <v>12.6</v>
      </c>
      <c r="Z96" s="1">
        <v>18.600000000000001</v>
      </c>
      <c r="AA96" s="1">
        <v>23.6</v>
      </c>
      <c r="AB96" s="1"/>
      <c r="AC96" s="1">
        <f t="shared" si="19"/>
        <v>13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132</v>
      </c>
      <c r="B97" s="1" t="s">
        <v>38</v>
      </c>
      <c r="C97" s="1">
        <v>24</v>
      </c>
      <c r="D97" s="1">
        <v>90</v>
      </c>
      <c r="E97" s="1">
        <v>38</v>
      </c>
      <c r="F97" s="1">
        <v>72</v>
      </c>
      <c r="G97" s="6">
        <v>0.4</v>
      </c>
      <c r="H97" s="1">
        <v>55</v>
      </c>
      <c r="I97" s="1" t="s">
        <v>33</v>
      </c>
      <c r="J97" s="1">
        <v>48</v>
      </c>
      <c r="K97" s="1">
        <f t="shared" si="16"/>
        <v>-10</v>
      </c>
      <c r="L97" s="1">
        <f t="shared" si="17"/>
        <v>38</v>
      </c>
      <c r="M97" s="1"/>
      <c r="N97" s="1"/>
      <c r="O97" s="1">
        <v>24.400000000000009</v>
      </c>
      <c r="P97" s="1">
        <f t="shared" si="18"/>
        <v>7.6</v>
      </c>
      <c r="Q97" s="5"/>
      <c r="R97" s="5"/>
      <c r="S97" s="1"/>
      <c r="T97" s="1">
        <f t="shared" si="20"/>
        <v>12.684210526315791</v>
      </c>
      <c r="U97" s="1">
        <f t="shared" si="21"/>
        <v>12.684210526315791</v>
      </c>
      <c r="V97" s="1">
        <v>10.4</v>
      </c>
      <c r="W97" s="1">
        <v>7</v>
      </c>
      <c r="X97" s="1">
        <v>11</v>
      </c>
      <c r="Y97" s="1">
        <v>11.4</v>
      </c>
      <c r="Z97" s="1">
        <v>2.6</v>
      </c>
      <c r="AA97" s="1">
        <v>1.6</v>
      </c>
      <c r="AB97" s="1"/>
      <c r="AC97" s="1">
        <f t="shared" si="19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133</v>
      </c>
      <c r="B98" s="1" t="s">
        <v>38</v>
      </c>
      <c r="C98" s="1">
        <v>30</v>
      </c>
      <c r="D98" s="1"/>
      <c r="E98" s="1">
        <v>14</v>
      </c>
      <c r="F98" s="1"/>
      <c r="G98" s="6">
        <v>0.3</v>
      </c>
      <c r="H98" s="1">
        <v>30</v>
      </c>
      <c r="I98" s="1" t="s">
        <v>33</v>
      </c>
      <c r="J98" s="1">
        <v>26</v>
      </c>
      <c r="K98" s="1">
        <f t="shared" ref="K98:K101" si="24">E98-J98</f>
        <v>-12</v>
      </c>
      <c r="L98" s="1">
        <f t="shared" si="17"/>
        <v>14</v>
      </c>
      <c r="M98" s="1"/>
      <c r="N98" s="1">
        <v>14.8</v>
      </c>
      <c r="O98" s="1">
        <v>45.2</v>
      </c>
      <c r="P98" s="1">
        <f t="shared" si="18"/>
        <v>2.8</v>
      </c>
      <c r="Q98" s="5"/>
      <c r="R98" s="5"/>
      <c r="S98" s="1"/>
      <c r="T98" s="1">
        <f t="shared" si="20"/>
        <v>21.428571428571431</v>
      </c>
      <c r="U98" s="1">
        <f t="shared" si="21"/>
        <v>21.428571428571431</v>
      </c>
      <c r="V98" s="1">
        <v>6</v>
      </c>
      <c r="W98" s="1">
        <v>3.2</v>
      </c>
      <c r="X98" s="1">
        <v>0</v>
      </c>
      <c r="Y98" s="1">
        <v>0</v>
      </c>
      <c r="Z98" s="1">
        <v>0</v>
      </c>
      <c r="AA98" s="1">
        <v>0</v>
      </c>
      <c r="AB98" s="1" t="s">
        <v>128</v>
      </c>
      <c r="AC98" s="1">
        <f t="shared" si="19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134</v>
      </c>
      <c r="B99" s="1" t="s">
        <v>38</v>
      </c>
      <c r="C99" s="1">
        <v>30</v>
      </c>
      <c r="D99" s="1"/>
      <c r="E99" s="1">
        <v>16</v>
      </c>
      <c r="F99" s="1">
        <v>2</v>
      </c>
      <c r="G99" s="6">
        <v>0.3</v>
      </c>
      <c r="H99" s="1">
        <v>30</v>
      </c>
      <c r="I99" s="1" t="s">
        <v>33</v>
      </c>
      <c r="J99" s="1">
        <v>38</v>
      </c>
      <c r="K99" s="1">
        <f t="shared" si="24"/>
        <v>-22</v>
      </c>
      <c r="L99" s="1">
        <f t="shared" si="17"/>
        <v>16</v>
      </c>
      <c r="M99" s="1"/>
      <c r="N99" s="1">
        <v>10</v>
      </c>
      <c r="O99" s="1">
        <v>50</v>
      </c>
      <c r="P99" s="1">
        <f t="shared" si="18"/>
        <v>3.2</v>
      </c>
      <c r="Q99" s="5"/>
      <c r="R99" s="5"/>
      <c r="S99" s="1"/>
      <c r="T99" s="1">
        <f t="shared" si="20"/>
        <v>19.375</v>
      </c>
      <c r="U99" s="1">
        <f t="shared" si="21"/>
        <v>19.375</v>
      </c>
      <c r="V99" s="1">
        <v>6</v>
      </c>
      <c r="W99" s="1">
        <v>2.4</v>
      </c>
      <c r="X99" s="1">
        <v>0</v>
      </c>
      <c r="Y99" s="1">
        <v>0</v>
      </c>
      <c r="Z99" s="1">
        <v>0</v>
      </c>
      <c r="AA99" s="1">
        <v>0</v>
      </c>
      <c r="AB99" s="1" t="s">
        <v>128</v>
      </c>
      <c r="AC99" s="1">
        <f t="shared" si="19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135</v>
      </c>
      <c r="B100" s="1" t="s">
        <v>38</v>
      </c>
      <c r="C100" s="1"/>
      <c r="D100" s="1">
        <v>100</v>
      </c>
      <c r="E100" s="1">
        <v>100</v>
      </c>
      <c r="F100" s="1"/>
      <c r="G100" s="6">
        <v>0.15</v>
      </c>
      <c r="H100" s="1">
        <v>60</v>
      </c>
      <c r="I100" s="1" t="s">
        <v>33</v>
      </c>
      <c r="J100" s="1">
        <v>100</v>
      </c>
      <c r="K100" s="1">
        <f t="shared" si="24"/>
        <v>0</v>
      </c>
      <c r="L100" s="1">
        <f t="shared" si="17"/>
        <v>100</v>
      </c>
      <c r="M100" s="1"/>
      <c r="N100" s="1"/>
      <c r="O100" s="1"/>
      <c r="P100" s="1">
        <f t="shared" si="18"/>
        <v>20</v>
      </c>
      <c r="Q100" s="5">
        <f>7*P100-O100-N100-F100</f>
        <v>140</v>
      </c>
      <c r="R100" s="5"/>
      <c r="S100" s="1"/>
      <c r="T100" s="1">
        <f t="shared" si="20"/>
        <v>7</v>
      </c>
      <c r="U100" s="1">
        <f t="shared" si="21"/>
        <v>0</v>
      </c>
      <c r="V100" s="1">
        <v>4.4000000000000004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 t="s">
        <v>128</v>
      </c>
      <c r="AC100" s="1">
        <f t="shared" si="19"/>
        <v>21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7" t="s">
        <v>136</v>
      </c>
      <c r="B101" s="1" t="s">
        <v>38</v>
      </c>
      <c r="C101" s="1"/>
      <c r="D101" s="1"/>
      <c r="E101" s="1"/>
      <c r="F101" s="1"/>
      <c r="G101" s="6">
        <v>0.1</v>
      </c>
      <c r="H101" s="1">
        <v>60</v>
      </c>
      <c r="I101" s="1" t="s">
        <v>33</v>
      </c>
      <c r="J101" s="1"/>
      <c r="K101" s="1">
        <f t="shared" si="24"/>
        <v>0</v>
      </c>
      <c r="L101" s="1">
        <f t="shared" si="17"/>
        <v>0</v>
      </c>
      <c r="M101" s="1"/>
      <c r="N101" s="1">
        <v>50</v>
      </c>
      <c r="O101" s="1"/>
      <c r="P101" s="1">
        <f t="shared" si="18"/>
        <v>0</v>
      </c>
      <c r="Q101" s="5"/>
      <c r="R101" s="5"/>
      <c r="S101" s="1"/>
      <c r="T101" s="1" t="e">
        <f t="shared" si="20"/>
        <v>#DIV/0!</v>
      </c>
      <c r="U101" s="1" t="e">
        <f t="shared" si="21"/>
        <v>#DIV/0!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 t="s">
        <v>137</v>
      </c>
      <c r="AC101" s="1">
        <f t="shared" si="19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C101" xr:uid="{9ECB7824-760D-4EAC-A27C-5F4AEF4AFA6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2024-05-22T13:56:44Z</dcterms:created>
  <dcterms:modified xsi:type="dcterms:W3CDTF">2024-05-23T07:41:41Z</dcterms:modified>
</cp:coreProperties>
</file>