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D6B7905-7E17-48F6-B242-F6C7E4658C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547" i="1" s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O389" i="1"/>
  <c r="BN389" i="1"/>
  <c r="BM389" i="1"/>
  <c r="BL389" i="1"/>
  <c r="Y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X347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X302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X280" i="1" s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O254" i="1"/>
  <c r="BN254" i="1"/>
  <c r="BM254" i="1"/>
  <c r="BL254" i="1"/>
  <c r="Y254" i="1"/>
  <c r="X254" i="1"/>
  <c r="O254" i="1"/>
  <c r="BN253" i="1"/>
  <c r="BL253" i="1"/>
  <c r="X253" i="1"/>
  <c r="O253" i="1"/>
  <c r="BO252" i="1"/>
  <c r="BN252" i="1"/>
  <c r="BM252" i="1"/>
  <c r="BL252" i="1"/>
  <c r="Y252" i="1"/>
  <c r="X252" i="1"/>
  <c r="O252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6" i="1"/>
  <c r="W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BN224" i="1"/>
  <c r="BL224" i="1"/>
  <c r="X224" i="1"/>
  <c r="O224" i="1"/>
  <c r="BO223" i="1"/>
  <c r="BN223" i="1"/>
  <c r="BM223" i="1"/>
  <c r="BL223" i="1"/>
  <c r="Y223" i="1"/>
  <c r="X223" i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W218" i="1"/>
  <c r="X217" i="1"/>
  <c r="W217" i="1"/>
  <c r="BO216" i="1"/>
  <c r="BN216" i="1"/>
  <c r="BM216" i="1"/>
  <c r="BL216" i="1"/>
  <c r="Y216" i="1"/>
  <c r="X216" i="1"/>
  <c r="O216" i="1"/>
  <c r="BN215" i="1"/>
  <c r="BL215" i="1"/>
  <c r="X215" i="1"/>
  <c r="O215" i="1"/>
  <c r="W213" i="1"/>
  <c r="W212" i="1"/>
  <c r="BN211" i="1"/>
  <c r="BL211" i="1"/>
  <c r="X211" i="1"/>
  <c r="O211" i="1"/>
  <c r="BO210" i="1"/>
  <c r="BN210" i="1"/>
  <c r="BM210" i="1"/>
  <c r="BL210" i="1"/>
  <c r="Y210" i="1"/>
  <c r="X210" i="1"/>
  <c r="O210" i="1"/>
  <c r="BN209" i="1"/>
  <c r="BL209" i="1"/>
  <c r="X209" i="1"/>
  <c r="O209" i="1"/>
  <c r="BO208" i="1"/>
  <c r="BN208" i="1"/>
  <c r="BM208" i="1"/>
  <c r="BL208" i="1"/>
  <c r="Y208" i="1"/>
  <c r="X208" i="1"/>
  <c r="O208" i="1"/>
  <c r="BN207" i="1"/>
  <c r="BL207" i="1"/>
  <c r="X207" i="1"/>
  <c r="O207" i="1"/>
  <c r="BO206" i="1"/>
  <c r="BN206" i="1"/>
  <c r="BM206" i="1"/>
  <c r="BL206" i="1"/>
  <c r="Y206" i="1"/>
  <c r="X206" i="1"/>
  <c r="O206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O200" i="1"/>
  <c r="BO199" i="1"/>
  <c r="BN199" i="1"/>
  <c r="BM199" i="1"/>
  <c r="BL199" i="1"/>
  <c r="Y199" i="1"/>
  <c r="X199" i="1"/>
  <c r="O199" i="1"/>
  <c r="BN198" i="1"/>
  <c r="BL198" i="1"/>
  <c r="X198" i="1"/>
  <c r="O198" i="1"/>
  <c r="W196" i="1"/>
  <c r="W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O188" i="1"/>
  <c r="BO187" i="1"/>
  <c r="BN187" i="1"/>
  <c r="BM187" i="1"/>
  <c r="BL187" i="1"/>
  <c r="Y187" i="1"/>
  <c r="X187" i="1"/>
  <c r="O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BN180" i="1"/>
  <c r="BL180" i="1"/>
  <c r="X180" i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O173" i="1"/>
  <c r="BN173" i="1"/>
  <c r="BM173" i="1"/>
  <c r="BL173" i="1"/>
  <c r="Y173" i="1"/>
  <c r="X173" i="1"/>
  <c r="O173" i="1"/>
  <c r="BN172" i="1"/>
  <c r="BL172" i="1"/>
  <c r="X172" i="1"/>
  <c r="O172" i="1"/>
  <c r="BO171" i="1"/>
  <c r="BN171" i="1"/>
  <c r="BM171" i="1"/>
  <c r="BL171" i="1"/>
  <c r="Y171" i="1"/>
  <c r="X171" i="1"/>
  <c r="O171" i="1"/>
  <c r="W169" i="1"/>
  <c r="X168" i="1"/>
  <c r="W168" i="1"/>
  <c r="BO167" i="1"/>
  <c r="BN167" i="1"/>
  <c r="BM167" i="1"/>
  <c r="BL167" i="1"/>
  <c r="Y167" i="1"/>
  <c r="X167" i="1"/>
  <c r="O167" i="1"/>
  <c r="BN166" i="1"/>
  <c r="BL166" i="1"/>
  <c r="X166" i="1"/>
  <c r="O166" i="1"/>
  <c r="W164" i="1"/>
  <c r="W163" i="1"/>
  <c r="BN162" i="1"/>
  <c r="BL162" i="1"/>
  <c r="X162" i="1"/>
  <c r="O162" i="1"/>
  <c r="BO161" i="1"/>
  <c r="BN161" i="1"/>
  <c r="BM161" i="1"/>
  <c r="BL161" i="1"/>
  <c r="Y161" i="1"/>
  <c r="X161" i="1"/>
  <c r="O161" i="1"/>
  <c r="W158" i="1"/>
  <c r="W157" i="1"/>
  <c r="BO156" i="1"/>
  <c r="BN156" i="1"/>
  <c r="BM156" i="1"/>
  <c r="BL156" i="1"/>
  <c r="Y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BO150" i="1"/>
  <c r="BN150" i="1"/>
  <c r="BM150" i="1"/>
  <c r="BL150" i="1"/>
  <c r="Y150" i="1"/>
  <c r="X150" i="1"/>
  <c r="O150" i="1"/>
  <c r="BN149" i="1"/>
  <c r="BL149" i="1"/>
  <c r="X149" i="1"/>
  <c r="O149" i="1"/>
  <c r="BO148" i="1"/>
  <c r="BN148" i="1"/>
  <c r="BM148" i="1"/>
  <c r="BL148" i="1"/>
  <c r="Y148" i="1"/>
  <c r="X148" i="1"/>
  <c r="H547" i="1" s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O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BN132" i="1"/>
  <c r="BM132" i="1"/>
  <c r="BL132" i="1"/>
  <c r="Y132" i="1"/>
  <c r="X132" i="1"/>
  <c r="BO132" i="1" s="1"/>
  <c r="O132" i="1"/>
  <c r="BN131" i="1"/>
  <c r="BL131" i="1"/>
  <c r="X131" i="1"/>
  <c r="X136" i="1" s="1"/>
  <c r="O131" i="1"/>
  <c r="W128" i="1"/>
  <c r="W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8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BN105" i="1"/>
  <c r="BL105" i="1"/>
  <c r="X105" i="1"/>
  <c r="X118" i="1" s="1"/>
  <c r="W103" i="1"/>
  <c r="W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2" i="1" s="1"/>
  <c r="O96" i="1"/>
  <c r="BO95" i="1"/>
  <c r="BN95" i="1"/>
  <c r="BM95" i="1"/>
  <c r="BL95" i="1"/>
  <c r="Y95" i="1"/>
  <c r="X95" i="1"/>
  <c r="X103" i="1" s="1"/>
  <c r="O95" i="1"/>
  <c r="W93" i="1"/>
  <c r="W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O89" i="1"/>
  <c r="BN88" i="1"/>
  <c r="BL88" i="1"/>
  <c r="X88" i="1"/>
  <c r="X92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X61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537" i="1" s="1"/>
  <c r="W24" i="1"/>
  <c r="W541" i="1" s="1"/>
  <c r="BN23" i="1"/>
  <c r="BL23" i="1"/>
  <c r="X23" i="1"/>
  <c r="X25" i="1" s="1"/>
  <c r="O23" i="1"/>
  <c r="BO22" i="1"/>
  <c r="BN22" i="1"/>
  <c r="BM22" i="1"/>
  <c r="BL22" i="1"/>
  <c r="Y22" i="1"/>
  <c r="X22" i="1"/>
  <c r="H10" i="1"/>
  <c r="A9" i="1"/>
  <c r="A10" i="1" s="1"/>
  <c r="D7" i="1"/>
  <c r="P6" i="1"/>
  <c r="O2" i="1"/>
  <c r="F9" i="1" l="1"/>
  <c r="J9" i="1"/>
  <c r="F10" i="1"/>
  <c r="B547" i="1"/>
  <c r="W538" i="1"/>
  <c r="W540" i="1" s="1"/>
  <c r="W539" i="1"/>
  <c r="Y23" i="1"/>
  <c r="Y24" i="1" s="1"/>
  <c r="BM23" i="1"/>
  <c r="BO23" i="1"/>
  <c r="X24" i="1"/>
  <c r="Y27" i="1"/>
  <c r="Y34" i="1" s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X537" i="1" s="1"/>
  <c r="D547" i="1"/>
  <c r="Y58" i="1"/>
  <c r="Y61" i="1" s="1"/>
  <c r="BM58" i="1"/>
  <c r="BO58" i="1"/>
  <c r="X62" i="1"/>
  <c r="E547" i="1"/>
  <c r="Y66" i="1"/>
  <c r="Y85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X93" i="1"/>
  <c r="Y96" i="1"/>
  <c r="Y102" i="1" s="1"/>
  <c r="BM96" i="1"/>
  <c r="BO96" i="1"/>
  <c r="Y98" i="1"/>
  <c r="BM98" i="1"/>
  <c r="X538" i="1" s="1"/>
  <c r="Y100" i="1"/>
  <c r="BM100" i="1"/>
  <c r="Y105" i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X117" i="1"/>
  <c r="Y120" i="1"/>
  <c r="BM120" i="1"/>
  <c r="BO120" i="1"/>
  <c r="Y122" i="1"/>
  <c r="BM122" i="1"/>
  <c r="Y124" i="1"/>
  <c r="BM124" i="1"/>
  <c r="Y126" i="1"/>
  <c r="BM126" i="1"/>
  <c r="X127" i="1"/>
  <c r="Y131" i="1"/>
  <c r="BM131" i="1"/>
  <c r="BO131" i="1"/>
  <c r="Y144" i="1"/>
  <c r="BO142" i="1"/>
  <c r="BM142" i="1"/>
  <c r="Y142" i="1"/>
  <c r="BO151" i="1"/>
  <c r="BM151" i="1"/>
  <c r="Y151" i="1"/>
  <c r="BO155" i="1"/>
  <c r="BM155" i="1"/>
  <c r="Y155" i="1"/>
  <c r="BO172" i="1"/>
  <c r="BM172" i="1"/>
  <c r="Y172" i="1"/>
  <c r="Y175" i="1" s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BO200" i="1"/>
  <c r="BM200" i="1"/>
  <c r="Y200" i="1"/>
  <c r="BO209" i="1"/>
  <c r="BM209" i="1"/>
  <c r="Y209" i="1"/>
  <c r="BO222" i="1"/>
  <c r="BM222" i="1"/>
  <c r="Y222" i="1"/>
  <c r="Y227" i="1" s="1"/>
  <c r="BO226" i="1"/>
  <c r="BM226" i="1"/>
  <c r="Y226" i="1"/>
  <c r="X228" i="1"/>
  <c r="L547" i="1"/>
  <c r="N547" i="1"/>
  <c r="X246" i="1"/>
  <c r="BO231" i="1"/>
  <c r="BM231" i="1"/>
  <c r="Y231" i="1"/>
  <c r="BO235" i="1"/>
  <c r="BM235" i="1"/>
  <c r="Y235" i="1"/>
  <c r="BO239" i="1"/>
  <c r="BM239" i="1"/>
  <c r="Y239" i="1"/>
  <c r="BO243" i="1"/>
  <c r="BM243" i="1"/>
  <c r="Y243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X275" i="1"/>
  <c r="BO285" i="1"/>
  <c r="BM285" i="1"/>
  <c r="Y285" i="1"/>
  <c r="X287" i="1"/>
  <c r="O547" i="1"/>
  <c r="X297" i="1"/>
  <c r="BO290" i="1"/>
  <c r="BM290" i="1"/>
  <c r="Y290" i="1"/>
  <c r="X298" i="1"/>
  <c r="BO294" i="1"/>
  <c r="BM294" i="1"/>
  <c r="Y294" i="1"/>
  <c r="Y313" i="1"/>
  <c r="BO311" i="1"/>
  <c r="BM311" i="1"/>
  <c r="Y311" i="1"/>
  <c r="X313" i="1"/>
  <c r="H9" i="1"/>
  <c r="X53" i="1"/>
  <c r="X86" i="1"/>
  <c r="F547" i="1"/>
  <c r="X137" i="1"/>
  <c r="BO134" i="1"/>
  <c r="BM134" i="1"/>
  <c r="Y134" i="1"/>
  <c r="X144" i="1"/>
  <c r="BO149" i="1"/>
  <c r="X539" i="1" s="1"/>
  <c r="BM149" i="1"/>
  <c r="Y149" i="1"/>
  <c r="Y157" i="1" s="1"/>
  <c r="BO153" i="1"/>
  <c r="BM153" i="1"/>
  <c r="Y153" i="1"/>
  <c r="X157" i="1"/>
  <c r="BO162" i="1"/>
  <c r="BM162" i="1"/>
  <c r="Y162" i="1"/>
  <c r="Y163" i="1" s="1"/>
  <c r="X164" i="1"/>
  <c r="X169" i="1"/>
  <c r="BO166" i="1"/>
  <c r="BM166" i="1"/>
  <c r="Y166" i="1"/>
  <c r="Y168" i="1" s="1"/>
  <c r="X175" i="1"/>
  <c r="BO174" i="1"/>
  <c r="BM174" i="1"/>
  <c r="Y174" i="1"/>
  <c r="X176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3" i="1"/>
  <c r="BO198" i="1"/>
  <c r="BM198" i="1"/>
  <c r="Y198" i="1"/>
  <c r="Y202" i="1" s="1"/>
  <c r="X202" i="1"/>
  <c r="BO207" i="1"/>
  <c r="BM207" i="1"/>
  <c r="Y207" i="1"/>
  <c r="Y212" i="1" s="1"/>
  <c r="BO211" i="1"/>
  <c r="BM211" i="1"/>
  <c r="Y211" i="1"/>
  <c r="X213" i="1"/>
  <c r="X218" i="1"/>
  <c r="BO215" i="1"/>
  <c r="BM215" i="1"/>
  <c r="Y215" i="1"/>
  <c r="Y217" i="1" s="1"/>
  <c r="X227" i="1"/>
  <c r="BO224" i="1"/>
  <c r="BM224" i="1"/>
  <c r="Y224" i="1"/>
  <c r="BO233" i="1"/>
  <c r="BM233" i="1"/>
  <c r="Y233" i="1"/>
  <c r="BO237" i="1"/>
  <c r="BM237" i="1"/>
  <c r="Y237" i="1"/>
  <c r="BO241" i="1"/>
  <c r="BM241" i="1"/>
  <c r="Y241" i="1"/>
  <c r="X245" i="1"/>
  <c r="BO253" i="1"/>
  <c r="BM253" i="1"/>
  <c r="Y253" i="1"/>
  <c r="Y256" i="1" s="1"/>
  <c r="Y280" i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Y342" i="1" s="1"/>
  <c r="X343" i="1"/>
  <c r="Y360" i="1"/>
  <c r="BO356" i="1"/>
  <c r="BM356" i="1"/>
  <c r="Y356" i="1"/>
  <c r="X360" i="1"/>
  <c r="BO364" i="1"/>
  <c r="BM364" i="1"/>
  <c r="Y364" i="1"/>
  <c r="Y365" i="1" s="1"/>
  <c r="X366" i="1"/>
  <c r="X373" i="1"/>
  <c r="BO368" i="1"/>
  <c r="BM368" i="1"/>
  <c r="Y368" i="1"/>
  <c r="Y372" i="1" s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Y405" i="1" s="1"/>
  <c r="R547" i="1"/>
  <c r="G547" i="1"/>
  <c r="X145" i="1"/>
  <c r="X158" i="1"/>
  <c r="I547" i="1"/>
  <c r="X163" i="1"/>
  <c r="J547" i="1"/>
  <c r="X212" i="1"/>
  <c r="X256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X281" i="1"/>
  <c r="X286" i="1"/>
  <c r="BO283" i="1"/>
  <c r="BM283" i="1"/>
  <c r="Y283" i="1"/>
  <c r="Y286" i="1" s="1"/>
  <c r="BO292" i="1"/>
  <c r="BM292" i="1"/>
  <c r="Y292" i="1"/>
  <c r="BO296" i="1"/>
  <c r="BM296" i="1"/>
  <c r="Y296" i="1"/>
  <c r="X303" i="1"/>
  <c r="BO300" i="1"/>
  <c r="BM300" i="1"/>
  <c r="Y300" i="1"/>
  <c r="Y302" i="1" s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Y451" i="1" s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Y482" i="1" s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P547" i="1"/>
  <c r="X308" i="1"/>
  <c r="S547" i="1"/>
  <c r="X383" i="1"/>
  <c r="Y415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X540" i="1" l="1"/>
  <c r="Y468" i="1"/>
  <c r="Y336" i="1"/>
  <c r="Y268" i="1"/>
  <c r="Y511" i="1"/>
  <c r="Y535" i="1"/>
  <c r="Y488" i="1"/>
  <c r="Y431" i="1"/>
  <c r="Y399" i="1"/>
  <c r="Y195" i="1"/>
  <c r="Y297" i="1"/>
  <c r="Y274" i="1"/>
  <c r="Y245" i="1"/>
  <c r="Y136" i="1"/>
  <c r="Y127" i="1"/>
  <c r="Y117" i="1"/>
  <c r="Y92" i="1"/>
  <c r="Y542" i="1" s="1"/>
  <c r="X541" i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<sst xmlns="http://schemas.openxmlformats.org/spreadsheetml/2006/main" count="2313" uniqueCount="767">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</sst>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6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104</v>
      </c>
      <c r="X51" s="371">
        <f>IFERROR(IF(W51="",0,CEILING((W51/$H51),1)*$H51),"")</f>
        <v>108</v>
      </c>
      <c r="Y51" s="36">
        <f>IFERROR(IF(X51=0,"",ROUNDUP(X51/H51,0)*0.02175),"")</f>
        <v>0.21749999999999997</v>
      </c>
      <c r="Z51" s="56"/>
      <c r="AA51" s="57"/>
      <c r="AE51" s="64"/>
      <c r="BB51" s="77" t="s">
        <v>1</v>
      </c>
      <c r="BL51" s="64">
        <f>IFERROR(W51*I51/H51,"0")</f>
        <v>108.62222222222221</v>
      </c>
      <c r="BM51" s="64">
        <f>IFERROR(X51*I51/H51,"0")</f>
        <v>112.8</v>
      </c>
      <c r="BN51" s="64">
        <f>IFERROR(1/J51*(W51/H51),"0")</f>
        <v>0.17195767195767195</v>
      </c>
      <c r="BO51" s="64">
        <f>IFERROR(1/J51*(X51/H51),"0")</f>
        <v>0.17857142857142855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9.6296296296296298</v>
      </c>
      <c r="X53" s="372">
        <f>IFERROR(X51/H51,"0")+IFERROR(X52/H52,"0")</f>
        <v>10</v>
      </c>
      <c r="Y53" s="372">
        <f>IFERROR(IF(Y51="",0,Y51),"0")+IFERROR(IF(Y52="",0,Y52),"0")</f>
        <v>0.21749999999999997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104</v>
      </c>
      <c r="X54" s="372">
        <f>IFERROR(SUM(X51:X52),"0")</f>
        <v>108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145</v>
      </c>
      <c r="X66" s="371">
        <f t="shared" si="6"/>
        <v>145.6</v>
      </c>
      <c r="Y66" s="36">
        <f t="shared" si="7"/>
        <v>0.28275</v>
      </c>
      <c r="Z66" s="56"/>
      <c r="AA66" s="57"/>
      <c r="AE66" s="64"/>
      <c r="BB66" s="84" t="s">
        <v>1</v>
      </c>
      <c r="BL66" s="64">
        <f t="shared" si="8"/>
        <v>151.21428571428572</v>
      </c>
      <c r="BM66" s="64">
        <f t="shared" si="9"/>
        <v>151.84</v>
      </c>
      <c r="BN66" s="64">
        <f t="shared" si="10"/>
        <v>0.23118622448979592</v>
      </c>
      <c r="BO66" s="64">
        <f t="shared" si="11"/>
        <v>0.23214285714285712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118</v>
      </c>
      <c r="X69" s="371">
        <f t="shared" si="6"/>
        <v>118.80000000000001</v>
      </c>
      <c r="Y69" s="36">
        <f t="shared" si="7"/>
        <v>0.23924999999999999</v>
      </c>
      <c r="Z69" s="56"/>
      <c r="AA69" s="57"/>
      <c r="AE69" s="64"/>
      <c r="BB69" s="87" t="s">
        <v>1</v>
      </c>
      <c r="BL69" s="64">
        <f t="shared" si="8"/>
        <v>123.24444444444444</v>
      </c>
      <c r="BM69" s="64">
        <f t="shared" si="9"/>
        <v>124.08</v>
      </c>
      <c r="BN69" s="64">
        <f t="shared" si="10"/>
        <v>0.19510582010582009</v>
      </c>
      <c r="BO69" s="64">
        <f t="shared" si="11"/>
        <v>0.19642857142857142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78</v>
      </c>
      <c r="X70" s="371">
        <f t="shared" si="6"/>
        <v>78.399999999999991</v>
      </c>
      <c r="Y70" s="36">
        <f t="shared" si="7"/>
        <v>0.15225</v>
      </c>
      <c r="Z70" s="56"/>
      <c r="AA70" s="57"/>
      <c r="AE70" s="64"/>
      <c r="BB70" s="88" t="s">
        <v>1</v>
      </c>
      <c r="BL70" s="64">
        <f t="shared" si="8"/>
        <v>81.342857142857142</v>
      </c>
      <c r="BM70" s="64">
        <f t="shared" si="9"/>
        <v>81.759999999999991</v>
      </c>
      <c r="BN70" s="64">
        <f t="shared" si="10"/>
        <v>0.12436224489795918</v>
      </c>
      <c r="BO70" s="64">
        <f t="shared" si="11"/>
        <v>0.125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30.836640211640216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31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0.67425000000000002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341</v>
      </c>
      <c r="X86" s="372">
        <f>IFERROR(SUM(X65:X84),"0")</f>
        <v>342.79999999999995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29</v>
      </c>
      <c r="X107" s="371">
        <f t="shared" si="18"/>
        <v>33.6</v>
      </c>
      <c r="Y107" s="36">
        <f>IFERROR(IF(X107=0,"",ROUNDUP(X107/H107,0)*0.02175),"")</f>
        <v>8.6999999999999994E-2</v>
      </c>
      <c r="Z107" s="56"/>
      <c r="AA107" s="57"/>
      <c r="AE107" s="64"/>
      <c r="BB107" s="116" t="s">
        <v>1</v>
      </c>
      <c r="BL107" s="64">
        <f t="shared" si="19"/>
        <v>30.947142857142858</v>
      </c>
      <c r="BM107" s="64">
        <f t="shared" si="20"/>
        <v>35.856000000000002</v>
      </c>
      <c r="BN107" s="64">
        <f t="shared" si="21"/>
        <v>6.164965986394557E-2</v>
      </c>
      <c r="BO107" s="64">
        <f t="shared" si="22"/>
        <v>7.1428571428571425E-2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25</v>
      </c>
      <c r="X109" s="371">
        <f t="shared" si="18"/>
        <v>25.200000000000003</v>
      </c>
      <c r="Y109" s="36">
        <f>IFERROR(IF(X109=0,"",ROUNDUP(X109/H109,0)*0.02175),"")</f>
        <v>6.5250000000000002E-2</v>
      </c>
      <c r="Z109" s="56"/>
      <c r="AA109" s="57"/>
      <c r="AE109" s="64"/>
      <c r="BB109" s="118" t="s">
        <v>1</v>
      </c>
      <c r="BL109" s="64">
        <f t="shared" si="19"/>
        <v>26.678571428571431</v>
      </c>
      <c r="BM109" s="64">
        <f t="shared" si="20"/>
        <v>26.892000000000003</v>
      </c>
      <c r="BN109" s="64">
        <f t="shared" si="21"/>
        <v>5.3146258503401357E-2</v>
      </c>
      <c r="BO109" s="64">
        <f t="shared" si="22"/>
        <v>5.3571428571428568E-2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50</v>
      </c>
      <c r="X111" s="371">
        <f t="shared" si="18"/>
        <v>51.300000000000004</v>
      </c>
      <c r="Y111" s="36">
        <f>IFERROR(IF(X111=0,"",ROUNDUP(X111/H111,0)*0.00753),"")</f>
        <v>0.14307</v>
      </c>
      <c r="Z111" s="56"/>
      <c r="AA111" s="57"/>
      <c r="AE111" s="64"/>
      <c r="BB111" s="120" t="s">
        <v>1</v>
      </c>
      <c r="BL111" s="64">
        <f t="shared" si="19"/>
        <v>55.037037037037031</v>
      </c>
      <c r="BM111" s="64">
        <f t="shared" si="20"/>
        <v>56.468000000000004</v>
      </c>
      <c r="BN111" s="64">
        <f t="shared" si="21"/>
        <v>0.11870845204178537</v>
      </c>
      <c r="BO111" s="64">
        <f t="shared" si="22"/>
        <v>0.12179487179487179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15</v>
      </c>
      <c r="X112" s="371">
        <f t="shared" si="18"/>
        <v>16.200000000000003</v>
      </c>
      <c r="Y112" s="36">
        <f>IFERROR(IF(X112=0,"",ROUNDUP(X112/H112,0)*0.00937),"")</f>
        <v>5.6219999999999999E-2</v>
      </c>
      <c r="Z112" s="56"/>
      <c r="AA112" s="57"/>
      <c r="AE112" s="64"/>
      <c r="BB112" s="121" t="s">
        <v>1</v>
      </c>
      <c r="BL112" s="64">
        <f t="shared" si="19"/>
        <v>16.599999999999998</v>
      </c>
      <c r="BM112" s="64">
        <f t="shared" si="20"/>
        <v>17.928000000000001</v>
      </c>
      <c r="BN112" s="64">
        <f t="shared" si="21"/>
        <v>4.6296296296296294E-2</v>
      </c>
      <c r="BO112" s="64">
        <f t="shared" si="22"/>
        <v>5.000000000000001E-2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30.502645502645507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32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0.35154000000000002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119</v>
      </c>
      <c r="X118" s="372">
        <f>IFERROR(SUM(X105:X116),"0")</f>
        <v>126.30000000000001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113</v>
      </c>
      <c r="X131" s="371">
        <f>IFERROR(IF(W131="",0,CEILING((W131/$H131),1)*$H131),"")</f>
        <v>117.60000000000001</v>
      </c>
      <c r="Y131" s="36">
        <f>IFERROR(IF(X131=0,"",ROUNDUP(X131/H131,0)*0.02175),"")</f>
        <v>0.30449999999999999</v>
      </c>
      <c r="Z131" s="56"/>
      <c r="AA131" s="57"/>
      <c r="AE131" s="64"/>
      <c r="BB131" s="133" t="s">
        <v>1</v>
      </c>
      <c r="BL131" s="64">
        <f>IFERROR(W131*I131/H131,"0")</f>
        <v>120.50642857142857</v>
      </c>
      <c r="BM131" s="64">
        <f>IFERROR(X131*I131/H131,"0")</f>
        <v>125.41200000000001</v>
      </c>
      <c r="BN131" s="64">
        <f>IFERROR(1/J131*(W131/H131),"0")</f>
        <v>0.24022108843537415</v>
      </c>
      <c r="BO131" s="64">
        <f>IFERROR(1/J131*(X131/H131),"0")</f>
        <v>0.25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13.452380952380953</v>
      </c>
      <c r="X136" s="372">
        <f>IFERROR(X131/H131,"0")+IFERROR(X132/H132,"0")+IFERROR(X133/H133,"0")+IFERROR(X134/H134,"0")+IFERROR(X135/H135,"0")</f>
        <v>14</v>
      </c>
      <c r="Y136" s="372">
        <f>IFERROR(IF(Y131="",0,Y131),"0")+IFERROR(IF(Y132="",0,Y132),"0")+IFERROR(IF(Y133="",0,Y133),"0")+IFERROR(IF(Y134="",0,Y134),"0")+IFERROR(IF(Y135="",0,Y135),"0")</f>
        <v>0.30449999999999999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113</v>
      </c>
      <c r="X137" s="372">
        <f>IFERROR(SUM(X131:X135),"0")</f>
        <v>117.60000000000001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25</v>
      </c>
      <c r="X148" s="371">
        <f t="shared" ref="X148:X156" si="28">IFERROR(IF(W148="",0,CEILING((W148/$H148),1)*$H148),"")</f>
        <v>25.200000000000003</v>
      </c>
      <c r="Y148" s="36">
        <f>IFERROR(IF(X148=0,"",ROUNDUP(X148/H148,0)*0.00753),"")</f>
        <v>4.5179999999999998E-2</v>
      </c>
      <c r="Z148" s="56"/>
      <c r="AA148" s="57"/>
      <c r="AE148" s="64"/>
      <c r="BB148" s="141" t="s">
        <v>1</v>
      </c>
      <c r="BL148" s="64">
        <f t="shared" ref="BL148:BL156" si="29">IFERROR(W148*I148/H148,"0")</f>
        <v>26.547619047619047</v>
      </c>
      <c r="BM148" s="64">
        <f t="shared" ref="BM148:BM156" si="30">IFERROR(X148*I148/H148,"0")</f>
        <v>26.76</v>
      </c>
      <c r="BN148" s="64">
        <f t="shared" ref="BN148:BN156" si="31">IFERROR(1/J148*(W148/H148),"0")</f>
        <v>3.815628815628816E-2</v>
      </c>
      <c r="BO148" s="64">
        <f t="shared" ref="BO148:BO156" si="32">IFERROR(1/J148*(X148/H148),"0")</f>
        <v>3.8461538461538464E-2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4</v>
      </c>
      <c r="X151" s="371">
        <f t="shared" si="28"/>
        <v>4.2</v>
      </c>
      <c r="Y151" s="36">
        <f>IFERROR(IF(X151=0,"",ROUNDUP(X151/H151,0)*0.00502),"")</f>
        <v>1.004E-2</v>
      </c>
      <c r="Z151" s="56"/>
      <c r="AA151" s="57"/>
      <c r="AE151" s="64"/>
      <c r="BB151" s="144" t="s">
        <v>1</v>
      </c>
      <c r="BL151" s="64">
        <f t="shared" si="29"/>
        <v>4.2476190476190476</v>
      </c>
      <c r="BM151" s="64">
        <f t="shared" si="30"/>
        <v>4.46</v>
      </c>
      <c r="BN151" s="64">
        <f t="shared" si="31"/>
        <v>8.1400081400081412E-3</v>
      </c>
      <c r="BO151" s="64">
        <f t="shared" si="32"/>
        <v>8.5470085470085479E-3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4</v>
      </c>
      <c r="X154" s="371">
        <f t="shared" si="28"/>
        <v>4.2</v>
      </c>
      <c r="Y154" s="36">
        <f>IFERROR(IF(X154=0,"",ROUNDUP(X154/H154,0)*0.00502),"")</f>
        <v>1.004E-2</v>
      </c>
      <c r="Z154" s="56"/>
      <c r="AA154" s="57"/>
      <c r="AE154" s="64"/>
      <c r="BB154" s="147" t="s">
        <v>1</v>
      </c>
      <c r="BL154" s="64">
        <f t="shared" si="29"/>
        <v>4.1904761904761907</v>
      </c>
      <c r="BM154" s="64">
        <f t="shared" si="30"/>
        <v>4.4000000000000004</v>
      </c>
      <c r="BN154" s="64">
        <f t="shared" si="31"/>
        <v>8.1400081400081412E-3</v>
      </c>
      <c r="BO154" s="64">
        <f t="shared" si="32"/>
        <v>8.5470085470085479E-3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9.7619047619047628</v>
      </c>
      <c r="X157" s="372">
        <f>IFERROR(X148/H148,"0")+IFERROR(X149/H149,"0")+IFERROR(X150/H150,"0")+IFERROR(X151/H151,"0")+IFERROR(X152/H152,"0")+IFERROR(X153/H153,"0")+IFERROR(X154/H154,"0")+IFERROR(X155/H155,"0")+IFERROR(X156/H156,"0")</f>
        <v>10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6.5259999999999999E-2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33</v>
      </c>
      <c r="X158" s="372">
        <f>IFERROR(SUM(X148:X156),"0")</f>
        <v>33.6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67</v>
      </c>
      <c r="X172" s="371">
        <f>IFERROR(IF(W172="",0,CEILING((W172/$H172),1)*$H172),"")</f>
        <v>70.2</v>
      </c>
      <c r="Y172" s="36">
        <f>IFERROR(IF(X172=0,"",ROUNDUP(X172/H172,0)*0.00937),"")</f>
        <v>0.12181</v>
      </c>
      <c r="Z172" s="56"/>
      <c r="AA172" s="57"/>
      <c r="AE172" s="64"/>
      <c r="BB172" s="155" t="s">
        <v>1</v>
      </c>
      <c r="BL172" s="64">
        <f>IFERROR(W172*I172/H172,"0")</f>
        <v>69.605555555555554</v>
      </c>
      <c r="BM172" s="64">
        <f>IFERROR(X172*I172/H172,"0")</f>
        <v>72.930000000000007</v>
      </c>
      <c r="BN172" s="64">
        <f>IFERROR(1/J172*(W172/H172),"0")</f>
        <v>0.10339506172839505</v>
      </c>
      <c r="BO172" s="64">
        <f>IFERROR(1/J172*(X172/H172),"0")</f>
        <v>0.10833333333333334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189</v>
      </c>
      <c r="X174" s="371">
        <f>IFERROR(IF(W174="",0,CEILING((W174/$H174),1)*$H174),"")</f>
        <v>189</v>
      </c>
      <c r="Y174" s="36">
        <f>IFERROR(IF(X174=0,"",ROUNDUP(X174/H174,0)*0.00937),"")</f>
        <v>0.32795000000000002</v>
      </c>
      <c r="Z174" s="56"/>
      <c r="AA174" s="57"/>
      <c r="AE174" s="64"/>
      <c r="BB174" s="157" t="s">
        <v>1</v>
      </c>
      <c r="BL174" s="64">
        <f>IFERROR(W174*I174/H174,"0")</f>
        <v>196.35</v>
      </c>
      <c r="BM174" s="64">
        <f>IFERROR(X174*I174/H174,"0")</f>
        <v>196.35</v>
      </c>
      <c r="BN174" s="64">
        <f>IFERROR(1/J174*(W174/H174),"0")</f>
        <v>0.29166666666666669</v>
      </c>
      <c r="BO174" s="64">
        <f>IFERROR(1/J174*(X174/H174),"0")</f>
        <v>0.29166666666666669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47.407407407407405</v>
      </c>
      <c r="X175" s="372">
        <f>IFERROR(X171/H171,"0")+IFERROR(X172/H172,"0")+IFERROR(X173/H173,"0")+IFERROR(X174/H174,"0")</f>
        <v>48</v>
      </c>
      <c r="Y175" s="372">
        <f>IFERROR(IF(Y171="",0,Y171),"0")+IFERROR(IF(Y172="",0,Y172),"0")+IFERROR(IF(Y173="",0,Y173),"0")+IFERROR(IF(Y174="",0,Y174),"0")</f>
        <v>0.44976000000000005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256</v>
      </c>
      <c r="X176" s="372">
        <f>IFERROR(SUM(X171:X174),"0")</f>
        <v>259.2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21</v>
      </c>
      <c r="X181" s="371">
        <f t="shared" si="33"/>
        <v>23.4</v>
      </c>
      <c r="Y181" s="36">
        <f>IFERROR(IF(X181=0,"",ROUNDUP(X181/H181,0)*0.02175),"")</f>
        <v>6.5250000000000002E-2</v>
      </c>
      <c r="Z181" s="56"/>
      <c r="AA181" s="57"/>
      <c r="AE181" s="64"/>
      <c r="BB181" s="161" t="s">
        <v>1</v>
      </c>
      <c r="BL181" s="64">
        <f t="shared" si="34"/>
        <v>22.518461538461541</v>
      </c>
      <c r="BM181" s="64">
        <f t="shared" si="35"/>
        <v>25.092000000000002</v>
      </c>
      <c r="BN181" s="64">
        <f t="shared" si="36"/>
        <v>4.807692307692308E-2</v>
      </c>
      <c r="BO181" s="64">
        <f t="shared" si="37"/>
        <v>5.3571428571428568E-2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65</v>
      </c>
      <c r="X184" s="371">
        <f t="shared" si="33"/>
        <v>67.2</v>
      </c>
      <c r="Y184" s="36">
        <f>IFERROR(IF(X184=0,"",ROUNDUP(X184/H184,0)*0.00753),"")</f>
        <v>0.21084</v>
      </c>
      <c r="Z184" s="56"/>
      <c r="AA184" s="57"/>
      <c r="AE184" s="64"/>
      <c r="BB184" s="164" t="s">
        <v>1</v>
      </c>
      <c r="BL184" s="64">
        <f t="shared" si="34"/>
        <v>72.366666666666674</v>
      </c>
      <c r="BM184" s="64">
        <f t="shared" si="35"/>
        <v>74.816000000000003</v>
      </c>
      <c r="BN184" s="64">
        <f t="shared" si="36"/>
        <v>0.17361111111111113</v>
      </c>
      <c r="BO184" s="64">
        <f t="shared" si="37"/>
        <v>0.17948717948717952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219</v>
      </c>
      <c r="X188" s="371">
        <f t="shared" si="33"/>
        <v>220.79999999999998</v>
      </c>
      <c r="Y188" s="36">
        <f t="shared" ref="Y188:Y194" si="38">IFERROR(IF(X188=0,"",ROUNDUP(X188/H188,0)*0.00753),"")</f>
        <v>0.69276000000000004</v>
      </c>
      <c r="Z188" s="56"/>
      <c r="AA188" s="57"/>
      <c r="AE188" s="64"/>
      <c r="BB188" s="168" t="s">
        <v>1</v>
      </c>
      <c r="BL188" s="64">
        <f t="shared" si="34"/>
        <v>245.46250000000001</v>
      </c>
      <c r="BM188" s="64">
        <f t="shared" si="35"/>
        <v>247.48000000000002</v>
      </c>
      <c r="BN188" s="64">
        <f t="shared" si="36"/>
        <v>0.58493589743589747</v>
      </c>
      <c r="BO188" s="64">
        <f t="shared" si="37"/>
        <v>0.58974358974358976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29</v>
      </c>
      <c r="X190" s="371">
        <f t="shared" si="33"/>
        <v>31.2</v>
      </c>
      <c r="Y190" s="36">
        <f t="shared" si="38"/>
        <v>9.7890000000000005E-2</v>
      </c>
      <c r="Z190" s="56"/>
      <c r="AA190" s="57"/>
      <c r="AE190" s="64"/>
      <c r="BB190" s="170" t="s">
        <v>1</v>
      </c>
      <c r="BL190" s="64">
        <f t="shared" si="34"/>
        <v>32.286666666666669</v>
      </c>
      <c r="BM190" s="64">
        <f t="shared" si="35"/>
        <v>34.736000000000004</v>
      </c>
      <c r="BN190" s="64">
        <f t="shared" si="36"/>
        <v>7.745726495726496E-2</v>
      </c>
      <c r="BO190" s="64">
        <f t="shared" si="37"/>
        <v>8.3333333333333329E-2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248</v>
      </c>
      <c r="X191" s="371">
        <f t="shared" si="33"/>
        <v>249.6</v>
      </c>
      <c r="Y191" s="36">
        <f t="shared" si="38"/>
        <v>0.78312000000000004</v>
      </c>
      <c r="Z191" s="56"/>
      <c r="AA191" s="57"/>
      <c r="AE191" s="64"/>
      <c r="BB191" s="171" t="s">
        <v>1</v>
      </c>
      <c r="BL191" s="64">
        <f t="shared" si="34"/>
        <v>276.10666666666668</v>
      </c>
      <c r="BM191" s="64">
        <f t="shared" si="35"/>
        <v>277.88800000000003</v>
      </c>
      <c r="BN191" s="64">
        <f t="shared" si="36"/>
        <v>0.66239316239316248</v>
      </c>
      <c r="BO191" s="64">
        <f t="shared" si="37"/>
        <v>0.66666666666666663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210</v>
      </c>
      <c r="X193" s="371">
        <f t="shared" si="33"/>
        <v>211.2</v>
      </c>
      <c r="Y193" s="36">
        <f t="shared" si="38"/>
        <v>0.66264000000000001</v>
      </c>
      <c r="Z193" s="56"/>
      <c r="AA193" s="57"/>
      <c r="AE193" s="64"/>
      <c r="BB193" s="173" t="s">
        <v>1</v>
      </c>
      <c r="BL193" s="64">
        <f t="shared" si="34"/>
        <v>233.8</v>
      </c>
      <c r="BM193" s="64">
        <f t="shared" si="35"/>
        <v>235.13600000000002</v>
      </c>
      <c r="BN193" s="64">
        <f t="shared" si="36"/>
        <v>0.5608974358974359</v>
      </c>
      <c r="BO193" s="64">
        <f t="shared" si="37"/>
        <v>0.5641025641025641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145</v>
      </c>
      <c r="X194" s="371">
        <f t="shared" si="33"/>
        <v>146.4</v>
      </c>
      <c r="Y194" s="36">
        <f t="shared" si="38"/>
        <v>0.45933000000000002</v>
      </c>
      <c r="Z194" s="56"/>
      <c r="AA194" s="57"/>
      <c r="AE194" s="64"/>
      <c r="BB194" s="174" t="s">
        <v>1</v>
      </c>
      <c r="BL194" s="64">
        <f t="shared" si="34"/>
        <v>161.79583333333335</v>
      </c>
      <c r="BM194" s="64">
        <f t="shared" si="35"/>
        <v>163.35800000000003</v>
      </c>
      <c r="BN194" s="64">
        <f t="shared" si="36"/>
        <v>0.3872863247863248</v>
      </c>
      <c r="BO194" s="64">
        <f t="shared" si="37"/>
        <v>0.39102564102564108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384.35897435897442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389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2.9718300000000002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937</v>
      </c>
      <c r="X196" s="372">
        <f>IFERROR(SUM(X178:X194),"0")</f>
        <v>949.79999999999984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46</v>
      </c>
      <c r="X200" s="371">
        <f>IFERROR(IF(W200="",0,CEILING((W200/$H200),1)*$H200),"")</f>
        <v>48</v>
      </c>
      <c r="Y200" s="36">
        <f>IFERROR(IF(X200=0,"",ROUNDUP(X200/H200,0)*0.00753),"")</f>
        <v>0.15060000000000001</v>
      </c>
      <c r="Z200" s="56"/>
      <c r="AA200" s="57"/>
      <c r="AE200" s="64"/>
      <c r="BB200" s="177" t="s">
        <v>1</v>
      </c>
      <c r="BL200" s="64">
        <f>IFERROR(W200*I200/H200,"0")</f>
        <v>51.213333333333338</v>
      </c>
      <c r="BM200" s="64">
        <f>IFERROR(X200*I200/H200,"0")</f>
        <v>53.440000000000005</v>
      </c>
      <c r="BN200" s="64">
        <f>IFERROR(1/J200*(W200/H200),"0")</f>
        <v>0.12286324786324787</v>
      </c>
      <c r="BO200" s="64">
        <f>IFERROR(1/J200*(X200/H200),"0")</f>
        <v>0.12820512820512819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34</v>
      </c>
      <c r="X201" s="371">
        <f>IFERROR(IF(W201="",0,CEILING((W201/$H201),1)*$H201),"")</f>
        <v>36</v>
      </c>
      <c r="Y201" s="36">
        <f>IFERROR(IF(X201=0,"",ROUNDUP(X201/H201,0)*0.00753),"")</f>
        <v>0.11295000000000001</v>
      </c>
      <c r="Z201" s="56"/>
      <c r="AA201" s="57"/>
      <c r="AE201" s="64"/>
      <c r="BB201" s="178" t="s">
        <v>1</v>
      </c>
      <c r="BL201" s="64">
        <f>IFERROR(W201*I201/H201,"0")</f>
        <v>37.853333333333332</v>
      </c>
      <c r="BM201" s="64">
        <f>IFERROR(X201*I201/H201,"0")</f>
        <v>40.080000000000005</v>
      </c>
      <c r="BN201" s="64">
        <f>IFERROR(1/J201*(W201/H201),"0")</f>
        <v>9.0811965811965822E-2</v>
      </c>
      <c r="BO201" s="64">
        <f>IFERROR(1/J201*(X201/H201),"0")</f>
        <v>9.6153846153846145E-2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33.333333333333336</v>
      </c>
      <c r="X202" s="372">
        <f>IFERROR(X198/H198,"0")+IFERROR(X199/H199,"0")+IFERROR(X200/H200,"0")+IFERROR(X201/H201,"0")</f>
        <v>35</v>
      </c>
      <c r="Y202" s="372">
        <f>IFERROR(IF(Y198="",0,Y198),"0")+IFERROR(IF(Y199="",0,Y199),"0")+IFERROR(IF(Y200="",0,Y200),"0")+IFERROR(IF(Y201="",0,Y201),"0")</f>
        <v>0.26355000000000001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80</v>
      </c>
      <c r="X203" s="372">
        <f>IFERROR(SUM(X198:X201),"0")</f>
        <v>84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34</v>
      </c>
      <c r="X272" s="371">
        <f>IFERROR(IF(W272="",0,CEILING((W272/$H272),1)*$H272),"")</f>
        <v>39</v>
      </c>
      <c r="Y272" s="36">
        <f>IFERROR(IF(X272=0,"",ROUNDUP(X272/H272,0)*0.02175),"")</f>
        <v>0.10874999999999999</v>
      </c>
      <c r="Z272" s="56"/>
      <c r="AA272" s="57"/>
      <c r="AE272" s="64"/>
      <c r="BB272" s="222" t="s">
        <v>1</v>
      </c>
      <c r="BL272" s="64">
        <f>IFERROR(W272*I272/H272,"0")</f>
        <v>36.458461538461542</v>
      </c>
      <c r="BM272" s="64">
        <f>IFERROR(X272*I272/H272,"0")</f>
        <v>41.820000000000007</v>
      </c>
      <c r="BN272" s="64">
        <f>IFERROR(1/J272*(W272/H272),"0")</f>
        <v>7.783882783882784E-2</v>
      </c>
      <c r="BO272" s="64">
        <f>IFERROR(1/J272*(X272/H272),"0")</f>
        <v>8.9285714285714274E-2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4.3589743589743595</v>
      </c>
      <c r="X274" s="372">
        <f>IFERROR(X271/H271,"0")+IFERROR(X272/H272,"0")+IFERROR(X273/H273,"0")</f>
        <v>5</v>
      </c>
      <c r="Y274" s="372">
        <f>IFERROR(IF(Y271="",0,Y271),"0")+IFERROR(IF(Y272="",0,Y272),"0")+IFERROR(IF(Y273="",0,Y273),"0")</f>
        <v>0.10874999999999999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34</v>
      </c>
      <c r="X275" s="372">
        <f>IFERROR(SUM(X271:X273),"0")</f>
        <v>39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3</v>
      </c>
      <c r="X279" s="371">
        <f>IFERROR(IF(W279="",0,CEILING((W279/$H279),1)*$H279),"")</f>
        <v>5.0999999999999996</v>
      </c>
      <c r="Y279" s="36">
        <f>IFERROR(IF(X279=0,"",ROUNDUP(X279/H279,0)*0.00753),"")</f>
        <v>1.506E-2</v>
      </c>
      <c r="Z279" s="56"/>
      <c r="AA279" s="57"/>
      <c r="AE279" s="64"/>
      <c r="BB279" s="226" t="s">
        <v>1</v>
      </c>
      <c r="BL279" s="64">
        <f>IFERROR(W279*I279/H279,"0")</f>
        <v>3.4117647058823528</v>
      </c>
      <c r="BM279" s="64">
        <f>IFERROR(X279*I279/H279,"0")</f>
        <v>5.8</v>
      </c>
      <c r="BN279" s="64">
        <f>IFERROR(1/J279*(W279/H279),"0")</f>
        <v>7.5414781297134239E-3</v>
      </c>
      <c r="BO279" s="64">
        <f>IFERROR(1/J279*(X279/H279),"0")</f>
        <v>1.282051282051282E-2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1.1764705882352942</v>
      </c>
      <c r="X280" s="372">
        <f>IFERROR(X277/H277,"0")+IFERROR(X278/H278,"0")+IFERROR(X279/H279,"0")</f>
        <v>2</v>
      </c>
      <c r="Y280" s="372">
        <f>IFERROR(IF(Y277="",0,Y277),"0")+IFERROR(IF(Y278="",0,Y278),"0")+IFERROR(IF(Y279="",0,Y279),"0")</f>
        <v>1.506E-2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3</v>
      </c>
      <c r="X281" s="372">
        <f>IFERROR(SUM(X277:X279),"0")</f>
        <v>5.0999999999999996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1150</v>
      </c>
      <c r="X328" s="371">
        <f t="shared" si="65"/>
        <v>1155</v>
      </c>
      <c r="Y328" s="36">
        <f>IFERROR(IF(X328=0,"",ROUNDUP(X328/H328,0)*0.02175),"")</f>
        <v>1.67475</v>
      </c>
      <c r="Z328" s="56"/>
      <c r="AA328" s="57"/>
      <c r="AE328" s="64"/>
      <c r="BB328" s="247" t="s">
        <v>1</v>
      </c>
      <c r="BL328" s="64">
        <f t="shared" si="66"/>
        <v>1186.8</v>
      </c>
      <c r="BM328" s="64">
        <f t="shared" si="67"/>
        <v>1191.96</v>
      </c>
      <c r="BN328" s="64">
        <f t="shared" si="68"/>
        <v>1.5972222222222223</v>
      </c>
      <c r="BO328" s="64">
        <f t="shared" si="69"/>
        <v>1.6041666666666665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1000</v>
      </c>
      <c r="X329" s="371">
        <f t="shared" si="65"/>
        <v>1005</v>
      </c>
      <c r="Y329" s="36">
        <f>IFERROR(IF(X329=0,"",ROUNDUP(X329/H329,0)*0.02175),"")</f>
        <v>1.4572499999999999</v>
      </c>
      <c r="Z329" s="56"/>
      <c r="AA329" s="57"/>
      <c r="AE329" s="64"/>
      <c r="BB329" s="248" t="s">
        <v>1</v>
      </c>
      <c r="BL329" s="64">
        <f t="shared" si="66"/>
        <v>1032</v>
      </c>
      <c r="BM329" s="64">
        <f t="shared" si="67"/>
        <v>1037.1600000000001</v>
      </c>
      <c r="BN329" s="64">
        <f t="shared" si="68"/>
        <v>1.3888888888888888</v>
      </c>
      <c r="BO329" s="64">
        <f t="shared" si="69"/>
        <v>1.3958333333333333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1600</v>
      </c>
      <c r="X332" s="371">
        <f t="shared" si="65"/>
        <v>1605</v>
      </c>
      <c r="Y332" s="36">
        <f>IFERROR(IF(X332=0,"",ROUNDUP(X332/H332,0)*0.02175),"")</f>
        <v>2.3272499999999998</v>
      </c>
      <c r="Z332" s="56"/>
      <c r="AA332" s="57"/>
      <c r="AE332" s="64"/>
      <c r="BB332" s="251" t="s">
        <v>1</v>
      </c>
      <c r="BL332" s="64">
        <f t="shared" si="66"/>
        <v>1651.2</v>
      </c>
      <c r="BM332" s="64">
        <f t="shared" si="67"/>
        <v>1656.3600000000001</v>
      </c>
      <c r="BN332" s="64">
        <f t="shared" si="68"/>
        <v>2.2222222222222223</v>
      </c>
      <c r="BO332" s="64">
        <f t="shared" si="69"/>
        <v>2.2291666666666665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250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251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5.459249999999999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3750</v>
      </c>
      <c r="X337" s="372">
        <f>IFERROR(SUM(X326:X335),"0")</f>
        <v>3765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2100</v>
      </c>
      <c r="X339" s="371">
        <f>IFERROR(IF(W339="",0,CEILING((W339/$H339),1)*$H339),"")</f>
        <v>2100</v>
      </c>
      <c r="Y339" s="36">
        <f>IFERROR(IF(X339=0,"",ROUNDUP(X339/H339,0)*0.02175),"")</f>
        <v>3.0449999999999999</v>
      </c>
      <c r="Z339" s="56"/>
      <c r="AA339" s="57"/>
      <c r="AE339" s="64"/>
      <c r="BB339" s="255" t="s">
        <v>1</v>
      </c>
      <c r="BL339" s="64">
        <f>IFERROR(W339*I339/H339,"0")</f>
        <v>2167.1999999999998</v>
      </c>
      <c r="BM339" s="64">
        <f>IFERROR(X339*I339/H339,"0")</f>
        <v>2167.1999999999998</v>
      </c>
      <c r="BN339" s="64">
        <f>IFERROR(1/J339*(W339/H339),"0")</f>
        <v>2.9166666666666665</v>
      </c>
      <c r="BO339" s="64">
        <f>IFERROR(1/J339*(X339/H339),"0")</f>
        <v>2.9166666666666665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140</v>
      </c>
      <c r="X342" s="372">
        <f>IFERROR(X339/H339,"0")+IFERROR(X340/H340,"0")+IFERROR(X341/H341,"0")</f>
        <v>140</v>
      </c>
      <c r="Y342" s="372">
        <f>IFERROR(IF(Y339="",0,Y339),"0")+IFERROR(IF(Y340="",0,Y340),"0")+IFERROR(IF(Y341="",0,Y341),"0")</f>
        <v>3.0449999999999999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2100</v>
      </c>
      <c r="X343" s="372">
        <f>IFERROR(SUM(X339:X341),"0")</f>
        <v>2100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73</v>
      </c>
      <c r="X346" s="371">
        <f>IFERROR(IF(W346="",0,CEILING((W346/$H346),1)*$H346),"")</f>
        <v>78</v>
      </c>
      <c r="Y346" s="36">
        <f>IFERROR(IF(X346=0,"",ROUNDUP(X346/H346,0)*0.02175),"")</f>
        <v>0.21749999999999997</v>
      </c>
      <c r="Z346" s="56"/>
      <c r="AA346" s="57"/>
      <c r="AE346" s="64"/>
      <c r="BB346" s="259" t="s">
        <v>1</v>
      </c>
      <c r="BL346" s="64">
        <f>IFERROR(W346*I346/H346,"0")</f>
        <v>78.278461538461542</v>
      </c>
      <c r="BM346" s="64">
        <f>IFERROR(X346*I346/H346,"0")</f>
        <v>83.640000000000015</v>
      </c>
      <c r="BN346" s="64">
        <f>IFERROR(1/J346*(W346/H346),"0")</f>
        <v>0.16712454212454211</v>
      </c>
      <c r="BO346" s="64">
        <f>IFERROR(1/J346*(X346/H346),"0")</f>
        <v>0.17857142857142855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9.3589743589743595</v>
      </c>
      <c r="X347" s="372">
        <f>IFERROR(X345/H345,"0")+IFERROR(X346/H346,"0")</f>
        <v>10</v>
      </c>
      <c r="Y347" s="372">
        <f>IFERROR(IF(Y345="",0,Y345),"0")+IFERROR(IF(Y346="",0,Y346),"0")</f>
        <v>0.21749999999999997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73</v>
      </c>
      <c r="X348" s="372">
        <f>IFERROR(SUM(X345:X346),"0")</f>
        <v>78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103</v>
      </c>
      <c r="X350" s="371">
        <f>IFERROR(IF(W350="",0,CEILING((W350/$H350),1)*$H350),"")</f>
        <v>109.2</v>
      </c>
      <c r="Y350" s="36">
        <f>IFERROR(IF(X350=0,"",ROUNDUP(X350/H350,0)*0.02175),"")</f>
        <v>0.30449999999999999</v>
      </c>
      <c r="Z350" s="56"/>
      <c r="AA350" s="57"/>
      <c r="AE350" s="64"/>
      <c r="BB350" s="260" t="s">
        <v>1</v>
      </c>
      <c r="BL350" s="64">
        <f>IFERROR(W350*I350/H350,"0")</f>
        <v>110.44769230769232</v>
      </c>
      <c r="BM350" s="64">
        <f>IFERROR(X350*I350/H350,"0")</f>
        <v>117.09600000000002</v>
      </c>
      <c r="BN350" s="64">
        <f>IFERROR(1/J350*(W350/H350),"0")</f>
        <v>0.2358058608058608</v>
      </c>
      <c r="BO350" s="64">
        <f>IFERROR(1/J350*(X350/H350),"0")</f>
        <v>0.25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13.205128205128206</v>
      </c>
      <c r="X351" s="372">
        <f>IFERROR(X350/H350,"0")</f>
        <v>14</v>
      </c>
      <c r="Y351" s="372">
        <f>IFERROR(IF(Y350="",0,Y350),"0")</f>
        <v>0.30449999999999999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103</v>
      </c>
      <c r="X352" s="372">
        <f>IFERROR(SUM(X350:X350),"0")</f>
        <v>109.2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465</v>
      </c>
      <c r="X368" s="371">
        <f>IFERROR(IF(W368="",0,CEILING((W368/$H368),1)*$H368),"")</f>
        <v>468</v>
      </c>
      <c r="Y368" s="36">
        <f>IFERROR(IF(X368=0,"",ROUNDUP(X368/H368,0)*0.02175),"")</f>
        <v>1.3049999999999999</v>
      </c>
      <c r="Z368" s="56"/>
      <c r="AA368" s="57"/>
      <c r="AE368" s="64"/>
      <c r="BB368" s="268" t="s">
        <v>1</v>
      </c>
      <c r="BL368" s="64">
        <f>IFERROR(W368*I368/H368,"0")</f>
        <v>498.62307692307695</v>
      </c>
      <c r="BM368" s="64">
        <f>IFERROR(X368*I368/H368,"0")</f>
        <v>501.84000000000003</v>
      </c>
      <c r="BN368" s="64">
        <f>IFERROR(1/J368*(W368/H368),"0")</f>
        <v>1.0645604395604396</v>
      </c>
      <c r="BO368" s="64">
        <f>IFERROR(1/J368*(X368/H368),"0")</f>
        <v>1.0714285714285714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59.615384615384613</v>
      </c>
      <c r="X372" s="372">
        <f>IFERROR(X368/H368,"0")+IFERROR(X369/H369,"0")+IFERROR(X370/H370,"0")+IFERROR(X371/H371,"0")</f>
        <v>60</v>
      </c>
      <c r="Y372" s="372">
        <f>IFERROR(IF(Y368="",0,Y368),"0")+IFERROR(IF(Y369="",0,Y369),"0")+IFERROR(IF(Y370="",0,Y370),"0")+IFERROR(IF(Y371="",0,Y371),"0")</f>
        <v>1.3049999999999999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465</v>
      </c>
      <c r="X373" s="372">
        <f>IFERROR(SUM(X368:X371),"0")</f>
        <v>468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153</v>
      </c>
      <c r="X388" s="371">
        <f t="shared" si="70"/>
        <v>155.4</v>
      </c>
      <c r="Y388" s="36">
        <f>IFERROR(IF(X388=0,"",ROUNDUP(X388/H388,0)*0.00753),"")</f>
        <v>0.27861000000000002</v>
      </c>
      <c r="Z388" s="56"/>
      <c r="AA388" s="57"/>
      <c r="AE388" s="64"/>
      <c r="BB388" s="277" t="s">
        <v>1</v>
      </c>
      <c r="BL388" s="64">
        <f t="shared" si="71"/>
        <v>161.37857142857141</v>
      </c>
      <c r="BM388" s="64">
        <f t="shared" si="72"/>
        <v>163.91</v>
      </c>
      <c r="BN388" s="64">
        <f t="shared" si="73"/>
        <v>0.23351648351648346</v>
      </c>
      <c r="BO388" s="64">
        <f t="shared" si="74"/>
        <v>0.23717948717948717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11</v>
      </c>
      <c r="X397" s="371">
        <f t="shared" si="70"/>
        <v>12.600000000000001</v>
      </c>
      <c r="Y397" s="36">
        <f t="shared" si="75"/>
        <v>3.0120000000000001E-2</v>
      </c>
      <c r="Z397" s="56"/>
      <c r="AA397" s="57"/>
      <c r="AE397" s="64"/>
      <c r="BB397" s="286" t="s">
        <v>1</v>
      </c>
      <c r="BL397" s="64">
        <f t="shared" si="71"/>
        <v>11.68095238095238</v>
      </c>
      <c r="BM397" s="64">
        <f t="shared" si="72"/>
        <v>13.38</v>
      </c>
      <c r="BN397" s="64">
        <f t="shared" si="73"/>
        <v>2.2385022385022386E-2</v>
      </c>
      <c r="BO397" s="64">
        <f t="shared" si="74"/>
        <v>2.5641025641025644E-2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41.666666666666664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43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0.30873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164</v>
      </c>
      <c r="X400" s="372">
        <f>IFERROR(SUM(X386:X398),"0")</f>
        <v>168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287</v>
      </c>
      <c r="X424" s="371">
        <f t="shared" ref="X424:X430" si="76">IFERROR(IF(W424="",0,CEILING((W424/$H424),1)*$H424),"")</f>
        <v>289.8</v>
      </c>
      <c r="Y424" s="36">
        <f>IFERROR(IF(X424=0,"",ROUNDUP(X424/H424,0)*0.00753),"")</f>
        <v>0.51956999999999998</v>
      </c>
      <c r="Z424" s="56"/>
      <c r="AA424" s="57"/>
      <c r="AE424" s="64"/>
      <c r="BB424" s="297" t="s">
        <v>1</v>
      </c>
      <c r="BL424" s="64">
        <f t="shared" ref="BL424:BL430" si="77">IFERROR(W424*I424/H424,"0")</f>
        <v>302.71666666666664</v>
      </c>
      <c r="BM424" s="64">
        <f t="shared" ref="BM424:BM430" si="78">IFERROR(X424*I424/H424,"0")</f>
        <v>305.67</v>
      </c>
      <c r="BN424" s="64">
        <f t="shared" ref="BN424:BN430" si="79">IFERROR(1/J424*(W424/H424),"0")</f>
        <v>0.43803418803418798</v>
      </c>
      <c r="BO424" s="64">
        <f t="shared" ref="BO424:BO430" si="80">IFERROR(1/J424*(X424/H424),"0")</f>
        <v>0.44230769230769229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68.333333333333329</v>
      </c>
      <c r="X431" s="372">
        <f>IFERROR(X424/H424,"0")+IFERROR(X425/H425,"0")+IFERROR(X426/H426,"0")+IFERROR(X427/H427,"0")+IFERROR(X428/H428,"0")+IFERROR(X429/H429,"0")+IFERROR(X430/H430,"0")</f>
        <v>69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0.51956999999999998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287</v>
      </c>
      <c r="X432" s="372">
        <f>IFERROR(SUM(X424:X430),"0")</f>
        <v>289.8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150</v>
      </c>
      <c r="X457" s="371">
        <f t="shared" si="81"/>
        <v>153.12</v>
      </c>
      <c r="Y457" s="36">
        <f t="shared" si="82"/>
        <v>0.34683999999999998</v>
      </c>
      <c r="Z457" s="56"/>
      <c r="AA457" s="57"/>
      <c r="AE457" s="64"/>
      <c r="BB457" s="312" t="s">
        <v>1</v>
      </c>
      <c r="BL457" s="64">
        <f t="shared" si="83"/>
        <v>160.22727272727272</v>
      </c>
      <c r="BM457" s="64">
        <f t="shared" si="84"/>
        <v>163.56</v>
      </c>
      <c r="BN457" s="64">
        <f t="shared" si="85"/>
        <v>0.27316433566433568</v>
      </c>
      <c r="BO457" s="64">
        <f t="shared" si="86"/>
        <v>0.27884615384615385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11</v>
      </c>
      <c r="X459" s="371">
        <f t="shared" si="81"/>
        <v>15.84</v>
      </c>
      <c r="Y459" s="36">
        <f t="shared" si="82"/>
        <v>3.5880000000000002E-2</v>
      </c>
      <c r="Z459" s="56"/>
      <c r="AA459" s="57"/>
      <c r="AE459" s="64"/>
      <c r="BB459" s="314" t="s">
        <v>1</v>
      </c>
      <c r="BL459" s="64">
        <f t="shared" si="83"/>
        <v>11.75</v>
      </c>
      <c r="BM459" s="64">
        <f t="shared" si="84"/>
        <v>16.919999999999998</v>
      </c>
      <c r="BN459" s="64">
        <f t="shared" si="85"/>
        <v>2.003205128205128E-2</v>
      </c>
      <c r="BO459" s="64">
        <f t="shared" si="86"/>
        <v>2.8846153846153848E-2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110</v>
      </c>
      <c r="X461" s="371">
        <f t="shared" si="81"/>
        <v>110.88000000000001</v>
      </c>
      <c r="Y461" s="36">
        <f t="shared" si="82"/>
        <v>0.25115999999999999</v>
      </c>
      <c r="Z461" s="56"/>
      <c r="AA461" s="57"/>
      <c r="AE461" s="64"/>
      <c r="BB461" s="316" t="s">
        <v>1</v>
      </c>
      <c r="BL461" s="64">
        <f t="shared" si="83"/>
        <v>117.49999999999999</v>
      </c>
      <c r="BM461" s="64">
        <f t="shared" si="84"/>
        <v>118.44</v>
      </c>
      <c r="BN461" s="64">
        <f t="shared" si="85"/>
        <v>0.20032051282051283</v>
      </c>
      <c r="BO461" s="64">
        <f t="shared" si="86"/>
        <v>0.20192307692307693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51.325757575757571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53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0.63388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271</v>
      </c>
      <c r="X469" s="372">
        <f>IFERROR(SUM(X456:X467),"0")</f>
        <v>279.84000000000003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290</v>
      </c>
      <c r="X471" s="371">
        <f>IFERROR(IF(W471="",0,CEILING((W471/$H471),1)*$H471),"")</f>
        <v>290.40000000000003</v>
      </c>
      <c r="Y471" s="36">
        <f>IFERROR(IF(X471=0,"",ROUNDUP(X471/H471,0)*0.01196),"")</f>
        <v>0.65780000000000005</v>
      </c>
      <c r="Z471" s="56"/>
      <c r="AA471" s="57"/>
      <c r="AE471" s="64"/>
      <c r="BB471" s="323" t="s">
        <v>1</v>
      </c>
      <c r="BL471" s="64">
        <f>IFERROR(W471*I471/H471,"0")</f>
        <v>309.77272727272725</v>
      </c>
      <c r="BM471" s="64">
        <f>IFERROR(X471*I471/H471,"0")</f>
        <v>310.2</v>
      </c>
      <c r="BN471" s="64">
        <f>IFERROR(1/J471*(W471/H471),"0")</f>
        <v>0.52811771561771559</v>
      </c>
      <c r="BO471" s="64">
        <f>IFERROR(1/J471*(X471/H471),"0")</f>
        <v>0.52884615384615397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54.924242424242422</v>
      </c>
      <c r="X473" s="372">
        <f>IFERROR(X471/H471,"0")+IFERROR(X472/H472,"0")</f>
        <v>55.000000000000007</v>
      </c>
      <c r="Y473" s="372">
        <f>IFERROR(IF(Y471="",0,Y471),"0")+IFERROR(IF(Y472="",0,Y472),"0")</f>
        <v>0.65780000000000005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290</v>
      </c>
      <c r="X474" s="372">
        <f>IFERROR(SUM(X471:X472),"0")</f>
        <v>290.40000000000003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82</v>
      </c>
      <c r="X476" s="371">
        <f t="shared" ref="X476:X481" si="87">IFERROR(IF(W476="",0,CEILING((W476/$H476),1)*$H476),"")</f>
        <v>84.48</v>
      </c>
      <c r="Y476" s="36">
        <f>IFERROR(IF(X476=0,"",ROUNDUP(X476/H476,0)*0.01196),"")</f>
        <v>0.19136</v>
      </c>
      <c r="Z476" s="56"/>
      <c r="AA476" s="57"/>
      <c r="AE476" s="64"/>
      <c r="BB476" s="325" t="s">
        <v>1</v>
      </c>
      <c r="BL476" s="64">
        <f t="shared" ref="BL476:BL481" si="88">IFERROR(W476*I476/H476,"0")</f>
        <v>87.590909090909079</v>
      </c>
      <c r="BM476" s="64">
        <f t="shared" ref="BM476:BM481" si="89">IFERROR(X476*I476/H476,"0")</f>
        <v>90.24</v>
      </c>
      <c r="BN476" s="64">
        <f t="shared" ref="BN476:BN481" si="90">IFERROR(1/J476*(W476/H476),"0")</f>
        <v>0.14932983682983683</v>
      </c>
      <c r="BO476" s="64">
        <f t="shared" ref="BO476:BO481" si="91">IFERROR(1/J476*(X476/H476),"0")</f>
        <v>0.15384615384615385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135</v>
      </c>
      <c r="X477" s="371">
        <f t="shared" si="87"/>
        <v>137.28</v>
      </c>
      <c r="Y477" s="36">
        <f>IFERROR(IF(X477=0,"",ROUNDUP(X477/H477,0)*0.01196),"")</f>
        <v>0.31096000000000001</v>
      </c>
      <c r="Z477" s="56"/>
      <c r="AA477" s="57"/>
      <c r="AE477" s="64"/>
      <c r="BB477" s="326" t="s">
        <v>1</v>
      </c>
      <c r="BL477" s="64">
        <f t="shared" si="88"/>
        <v>144.20454545454544</v>
      </c>
      <c r="BM477" s="64">
        <f t="shared" si="89"/>
        <v>146.63999999999999</v>
      </c>
      <c r="BN477" s="64">
        <f t="shared" si="90"/>
        <v>0.24584790209790208</v>
      </c>
      <c r="BO477" s="64">
        <f t="shared" si="91"/>
        <v>0.25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83</v>
      </c>
      <c r="X478" s="371">
        <f t="shared" si="87"/>
        <v>84.48</v>
      </c>
      <c r="Y478" s="36">
        <f>IFERROR(IF(X478=0,"",ROUNDUP(X478/H478,0)*0.01196),"")</f>
        <v>0.19136</v>
      </c>
      <c r="Z478" s="56"/>
      <c r="AA478" s="57"/>
      <c r="AE478" s="64"/>
      <c r="BB478" s="327" t="s">
        <v>1</v>
      </c>
      <c r="BL478" s="64">
        <f t="shared" si="88"/>
        <v>88.659090909090892</v>
      </c>
      <c r="BM478" s="64">
        <f t="shared" si="89"/>
        <v>90.24</v>
      </c>
      <c r="BN478" s="64">
        <f t="shared" si="90"/>
        <v>0.15115093240093241</v>
      </c>
      <c r="BO478" s="64">
        <f t="shared" si="91"/>
        <v>0.15384615384615385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56.818181818181813</v>
      </c>
      <c r="X482" s="372">
        <f>IFERROR(X476/H476,"0")+IFERROR(X477/H477,"0")+IFERROR(X478/H478,"0")+IFERROR(X479/H479,"0")+IFERROR(X480/H480,"0")+IFERROR(X481/H481,"0")</f>
        <v>58</v>
      </c>
      <c r="Y482" s="372">
        <f>IFERROR(IF(Y476="",0,Y476),"0")+IFERROR(IF(Y477="",0,Y477),"0")+IFERROR(IF(Y478="",0,Y478),"0")+IFERROR(IF(Y479="",0,Y479),"0")+IFERROR(IF(Y480="",0,Y480),"0")+IFERROR(IF(Y481="",0,Y481),"0")</f>
        <v>0.69367999999999996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300</v>
      </c>
      <c r="X483" s="372">
        <f>IFERROR(SUM(X476:X481),"0")</f>
        <v>306.24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226</v>
      </c>
      <c r="X523" s="371">
        <f>IFERROR(IF(W523="",0,CEILING((W523/$H523),1)*$H523),"")</f>
        <v>226.2</v>
      </c>
      <c r="Y523" s="36">
        <f>IFERROR(IF(X523=0,"",ROUNDUP(X523/H523,0)*0.02175),"")</f>
        <v>0.63074999999999992</v>
      </c>
      <c r="Z523" s="56"/>
      <c r="AA523" s="57"/>
      <c r="AE523" s="64"/>
      <c r="BB523" s="352" t="s">
        <v>1</v>
      </c>
      <c r="BL523" s="64">
        <f>IFERROR(W523*I523/H523,"0")</f>
        <v>242.34153846153848</v>
      </c>
      <c r="BM523" s="64">
        <f>IFERROR(X523*I523/H523,"0")</f>
        <v>242.55600000000004</v>
      </c>
      <c r="BN523" s="64">
        <f>IFERROR(1/J523*(W523/H523),"0")</f>
        <v>0.51739926739926734</v>
      </c>
      <c r="BO523" s="64">
        <f>IFERROR(1/J523*(X523/H523),"0")</f>
        <v>0.51785714285714279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28.974358974358974</v>
      </c>
      <c r="X528" s="372">
        <f>IFERROR(X523/H523,"0")+IFERROR(X524/H524,"0")+IFERROR(X525/H525,"0")+IFERROR(X526/H526,"0")+IFERROR(X527/H527,"0")</f>
        <v>29</v>
      </c>
      <c r="Y528" s="372">
        <f>IFERROR(IF(Y523="",0,Y523),"0")+IFERROR(IF(Y524="",0,Y524),"0")+IFERROR(IF(Y525="",0,Y525),"0")+IFERROR(IF(Y526="",0,Y526),"0")+IFERROR(IF(Y527="",0,Y527),"0")</f>
        <v>0.63074999999999992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226</v>
      </c>
      <c r="X529" s="372">
        <f>IFERROR(SUM(X523:X527),"0")</f>
        <v>226.2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10049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10146.079999999998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10550.779452203569</v>
      </c>
      <c r="X538" s="372">
        <f>IFERROR(SUM(BM22:BM534),"0")</f>
        <v>10654.594000000001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17</v>
      </c>
      <c r="X539" s="38">
        <f>ROUNDUP(SUM(BO22:BO534),0)</f>
        <v>18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10975.779452203569</v>
      </c>
      <c r="X540" s="372">
        <f>GrossWeightTotalR+PalletQtyTotalR*25</f>
        <v>11104.594000000001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1339.0403890771536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1358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19.197660000000003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108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469.09999999999997</v>
      </c>
      <c r="F547" s="46">
        <f>IFERROR(X131*1,"0")+IFERROR(X132*1,"0")+IFERROR(X133*1,"0")+IFERROR(X134*1,"0")+IFERROR(X135*1,"0")</f>
        <v>117.60000000000001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33.6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1293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44.1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44.1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6052.2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468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168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289.8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876.48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226.2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2024-05-23T08:01:44Z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