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4FFE959-8890-4A63-A4E3-BD352D1293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X482" i="1" s="1"/>
  <c r="O476" i="1"/>
  <c r="W474" i="1"/>
  <c r="W473" i="1"/>
  <c r="BN472" i="1"/>
  <c r="BL472" i="1"/>
  <c r="X472" i="1"/>
  <c r="O472" i="1"/>
  <c r="BO471" i="1"/>
  <c r="BN471" i="1"/>
  <c r="BM471" i="1"/>
  <c r="BL471" i="1"/>
  <c r="Y471" i="1"/>
  <c r="X471" i="1"/>
  <c r="O471" i="1"/>
  <c r="W469" i="1"/>
  <c r="W468" i="1"/>
  <c r="BO467" i="1"/>
  <c r="BN467" i="1"/>
  <c r="BM467" i="1"/>
  <c r="BL467" i="1"/>
  <c r="Y467" i="1"/>
  <c r="X467" i="1"/>
  <c r="O467" i="1"/>
  <c r="BN466" i="1"/>
  <c r="BL466" i="1"/>
  <c r="X466" i="1"/>
  <c r="O466" i="1"/>
  <c r="BO465" i="1"/>
  <c r="BN465" i="1"/>
  <c r="BM465" i="1"/>
  <c r="BL465" i="1"/>
  <c r="Y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O461" i="1"/>
  <c r="BN460" i="1"/>
  <c r="BL460" i="1"/>
  <c r="X460" i="1"/>
  <c r="O460" i="1"/>
  <c r="BO459" i="1"/>
  <c r="BN459" i="1"/>
  <c r="BM459" i="1"/>
  <c r="BL459" i="1"/>
  <c r="Y459" i="1"/>
  <c r="X459" i="1"/>
  <c r="O459" i="1"/>
  <c r="BN458" i="1"/>
  <c r="BL458" i="1"/>
  <c r="X458" i="1"/>
  <c r="BN457" i="1"/>
  <c r="BL457" i="1"/>
  <c r="X457" i="1"/>
  <c r="O457" i="1"/>
  <c r="BO456" i="1"/>
  <c r="BN456" i="1"/>
  <c r="BM456" i="1"/>
  <c r="BL456" i="1"/>
  <c r="Y456" i="1"/>
  <c r="X456" i="1"/>
  <c r="O456" i="1"/>
  <c r="W452" i="1"/>
  <c r="X451" i="1"/>
  <c r="W451" i="1"/>
  <c r="BO450" i="1"/>
  <c r="BN450" i="1"/>
  <c r="BM450" i="1"/>
  <c r="BL450" i="1"/>
  <c r="Y450" i="1"/>
  <c r="X450" i="1"/>
  <c r="BO449" i="1"/>
  <c r="BN449" i="1"/>
  <c r="BM449" i="1"/>
  <c r="BL449" i="1"/>
  <c r="Y449" i="1"/>
  <c r="X449" i="1"/>
  <c r="BO448" i="1"/>
  <c r="BN448" i="1"/>
  <c r="BM448" i="1"/>
  <c r="BL448" i="1"/>
  <c r="Y448" i="1"/>
  <c r="Y451" i="1" s="1"/>
  <c r="X448" i="1"/>
  <c r="U547" i="1" s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W437" i="1"/>
  <c r="W436" i="1"/>
  <c r="BN435" i="1"/>
  <c r="BL435" i="1"/>
  <c r="X435" i="1"/>
  <c r="O435" i="1"/>
  <c r="BO434" i="1"/>
  <c r="BN434" i="1"/>
  <c r="BM434" i="1"/>
  <c r="BL434" i="1"/>
  <c r="Y434" i="1"/>
  <c r="X434" i="1"/>
  <c r="O434" i="1"/>
  <c r="W432" i="1"/>
  <c r="W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O428" i="1"/>
  <c r="BN427" i="1"/>
  <c r="BL427" i="1"/>
  <c r="X427" i="1"/>
  <c r="O427" i="1"/>
  <c r="BO426" i="1"/>
  <c r="BN426" i="1"/>
  <c r="BM426" i="1"/>
  <c r="BL426" i="1"/>
  <c r="Y426" i="1"/>
  <c r="X426" i="1"/>
  <c r="O426" i="1"/>
  <c r="BN425" i="1"/>
  <c r="BL425" i="1"/>
  <c r="X425" i="1"/>
  <c r="O425" i="1"/>
  <c r="BO424" i="1"/>
  <c r="BN424" i="1"/>
  <c r="BM424" i="1"/>
  <c r="BL424" i="1"/>
  <c r="Y424" i="1"/>
  <c r="X424" i="1"/>
  <c r="X432" i="1" s="1"/>
  <c r="O424" i="1"/>
  <c r="W422" i="1"/>
  <c r="W421" i="1"/>
  <c r="BO420" i="1"/>
  <c r="BN420" i="1"/>
  <c r="BM420" i="1"/>
  <c r="BL420" i="1"/>
  <c r="Y420" i="1"/>
  <c r="X420" i="1"/>
  <c r="O420" i="1"/>
  <c r="BN419" i="1"/>
  <c r="BL419" i="1"/>
  <c r="X419" i="1"/>
  <c r="O419" i="1"/>
  <c r="W416" i="1"/>
  <c r="W415" i="1"/>
  <c r="BN414" i="1"/>
  <c r="BL414" i="1"/>
  <c r="X414" i="1"/>
  <c r="O414" i="1"/>
  <c r="BO413" i="1"/>
  <c r="BN413" i="1"/>
  <c r="BM413" i="1"/>
  <c r="BL413" i="1"/>
  <c r="Y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O389" i="1"/>
  <c r="BN389" i="1"/>
  <c r="BM389" i="1"/>
  <c r="BL389" i="1"/>
  <c r="Y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X347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BO311" i="1" s="1"/>
  <c r="O311" i="1"/>
  <c r="BO310" i="1"/>
  <c r="BN310" i="1"/>
  <c r="BM310" i="1"/>
  <c r="BL310" i="1"/>
  <c r="Y310" i="1"/>
  <c r="X310" i="1"/>
  <c r="X314" i="1" s="1"/>
  <c r="O310" i="1"/>
  <c r="W308" i="1"/>
  <c r="X307" i="1"/>
  <c r="W307" i="1"/>
  <c r="BO306" i="1"/>
  <c r="BN306" i="1"/>
  <c r="BM306" i="1"/>
  <c r="BL306" i="1"/>
  <c r="Y306" i="1"/>
  <c r="Y307" i="1" s="1"/>
  <c r="X306" i="1"/>
  <c r="X308" i="1" s="1"/>
  <c r="O306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X303" i="1" s="1"/>
  <c r="O300" i="1"/>
  <c r="W298" i="1"/>
  <c r="W297" i="1"/>
  <c r="BN296" i="1"/>
  <c r="BL296" i="1"/>
  <c r="X296" i="1"/>
  <c r="BO296" i="1" s="1"/>
  <c r="O296" i="1"/>
  <c r="BO295" i="1"/>
  <c r="BN295" i="1"/>
  <c r="BM295" i="1"/>
  <c r="BL295" i="1"/>
  <c r="Y295" i="1"/>
  <c r="X295" i="1"/>
  <c r="O295" i="1"/>
  <c r="BN294" i="1"/>
  <c r="BL294" i="1"/>
  <c r="X294" i="1"/>
  <c r="BO294" i="1" s="1"/>
  <c r="O294" i="1"/>
  <c r="BO293" i="1"/>
  <c r="BN293" i="1"/>
  <c r="BM293" i="1"/>
  <c r="BL293" i="1"/>
  <c r="Y293" i="1"/>
  <c r="X293" i="1"/>
  <c r="O293" i="1"/>
  <c r="BN292" i="1"/>
  <c r="BL292" i="1"/>
  <c r="X292" i="1"/>
  <c r="BO292" i="1" s="1"/>
  <c r="O292" i="1"/>
  <c r="BO291" i="1"/>
  <c r="BN291" i="1"/>
  <c r="BM291" i="1"/>
  <c r="BL291" i="1"/>
  <c r="Y291" i="1"/>
  <c r="X291" i="1"/>
  <c r="O291" i="1"/>
  <c r="BN290" i="1"/>
  <c r="BL290" i="1"/>
  <c r="X290" i="1"/>
  <c r="O547" i="1" s="1"/>
  <c r="O290" i="1"/>
  <c r="W287" i="1"/>
  <c r="W286" i="1"/>
  <c r="BN285" i="1"/>
  <c r="BL285" i="1"/>
  <c r="X285" i="1"/>
  <c r="BO285" i="1" s="1"/>
  <c r="O285" i="1"/>
  <c r="BO284" i="1"/>
  <c r="BN284" i="1"/>
  <c r="BM284" i="1"/>
  <c r="BL284" i="1"/>
  <c r="Y284" i="1"/>
  <c r="X284" i="1"/>
  <c r="O284" i="1"/>
  <c r="BN283" i="1"/>
  <c r="BL283" i="1"/>
  <c r="X283" i="1"/>
  <c r="X286" i="1" s="1"/>
  <c r="O283" i="1"/>
  <c r="W281" i="1"/>
  <c r="W280" i="1"/>
  <c r="BN279" i="1"/>
  <c r="BL279" i="1"/>
  <c r="X279" i="1"/>
  <c r="BO279" i="1" s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X280" i="1" s="1"/>
  <c r="W275" i="1"/>
  <c r="W274" i="1"/>
  <c r="BN273" i="1"/>
  <c r="BL273" i="1"/>
  <c r="X273" i="1"/>
  <c r="BO273" i="1" s="1"/>
  <c r="O273" i="1"/>
  <c r="BO272" i="1"/>
  <c r="BN272" i="1"/>
  <c r="BM272" i="1"/>
  <c r="BL272" i="1"/>
  <c r="Y272" i="1"/>
  <c r="X272" i="1"/>
  <c r="O272" i="1"/>
  <c r="BN271" i="1"/>
  <c r="BL271" i="1"/>
  <c r="X271" i="1"/>
  <c r="X274" i="1" s="1"/>
  <c r="O271" i="1"/>
  <c r="W269" i="1"/>
  <c r="W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X268" i="1" s="1"/>
  <c r="O259" i="1"/>
  <c r="W257" i="1"/>
  <c r="W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BN253" i="1"/>
  <c r="BL253" i="1"/>
  <c r="X253" i="1"/>
  <c r="BO253" i="1" s="1"/>
  <c r="O253" i="1"/>
  <c r="BO252" i="1"/>
  <c r="BN252" i="1"/>
  <c r="BM252" i="1"/>
  <c r="BL252" i="1"/>
  <c r="Y252" i="1"/>
  <c r="X252" i="1"/>
  <c r="X256" i="1" s="1"/>
  <c r="O252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6" i="1"/>
  <c r="W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W228" i="1"/>
  <c r="W227" i="1"/>
  <c r="BN226" i="1"/>
  <c r="BL226" i="1"/>
  <c r="X226" i="1"/>
  <c r="BO226" i="1" s="1"/>
  <c r="O226" i="1"/>
  <c r="BO225" i="1"/>
  <c r="BN225" i="1"/>
  <c r="BM225" i="1"/>
  <c r="BL225" i="1"/>
  <c r="Y225" i="1"/>
  <c r="X225" i="1"/>
  <c r="O225" i="1"/>
  <c r="BN224" i="1"/>
  <c r="BL224" i="1"/>
  <c r="X224" i="1"/>
  <c r="BO224" i="1" s="1"/>
  <c r="O224" i="1"/>
  <c r="BO223" i="1"/>
  <c r="BN223" i="1"/>
  <c r="BM223" i="1"/>
  <c r="BL223" i="1"/>
  <c r="Y223" i="1"/>
  <c r="X223" i="1"/>
  <c r="O223" i="1"/>
  <c r="BN222" i="1"/>
  <c r="BL222" i="1"/>
  <c r="X222" i="1"/>
  <c r="BO222" i="1" s="1"/>
  <c r="O222" i="1"/>
  <c r="BO221" i="1"/>
  <c r="BN221" i="1"/>
  <c r="BM221" i="1"/>
  <c r="BL221" i="1"/>
  <c r="Y221" i="1"/>
  <c r="X221" i="1"/>
  <c r="X227" i="1" s="1"/>
  <c r="O221" i="1"/>
  <c r="W218" i="1"/>
  <c r="W217" i="1"/>
  <c r="BO216" i="1"/>
  <c r="BN216" i="1"/>
  <c r="BM216" i="1"/>
  <c r="BL216" i="1"/>
  <c r="Y216" i="1"/>
  <c r="X216" i="1"/>
  <c r="O216" i="1"/>
  <c r="BN215" i="1"/>
  <c r="BL215" i="1"/>
  <c r="X215" i="1"/>
  <c r="X218" i="1" s="1"/>
  <c r="O215" i="1"/>
  <c r="W213" i="1"/>
  <c r="W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BO209" i="1" s="1"/>
  <c r="O209" i="1"/>
  <c r="BO208" i="1"/>
  <c r="BN208" i="1"/>
  <c r="BM208" i="1"/>
  <c r="BL208" i="1"/>
  <c r="Y208" i="1"/>
  <c r="X208" i="1"/>
  <c r="O208" i="1"/>
  <c r="BN207" i="1"/>
  <c r="BL207" i="1"/>
  <c r="X207" i="1"/>
  <c r="BO207" i="1" s="1"/>
  <c r="O207" i="1"/>
  <c r="BO206" i="1"/>
  <c r="BN206" i="1"/>
  <c r="BM206" i="1"/>
  <c r="BL206" i="1"/>
  <c r="Y206" i="1"/>
  <c r="X206" i="1"/>
  <c r="J547" i="1" s="1"/>
  <c r="O206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O200" i="1" s="1"/>
  <c r="O200" i="1"/>
  <c r="BO199" i="1"/>
  <c r="BN199" i="1"/>
  <c r="BM199" i="1"/>
  <c r="BL199" i="1"/>
  <c r="Y199" i="1"/>
  <c r="X199" i="1"/>
  <c r="O199" i="1"/>
  <c r="BN198" i="1"/>
  <c r="BL198" i="1"/>
  <c r="X198" i="1"/>
  <c r="X203" i="1" s="1"/>
  <c r="O198" i="1"/>
  <c r="W196" i="1"/>
  <c r="W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O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X195" i="1" s="1"/>
  <c r="O178" i="1"/>
  <c r="W176" i="1"/>
  <c r="W175" i="1"/>
  <c r="BN174" i="1"/>
  <c r="BL174" i="1"/>
  <c r="X174" i="1"/>
  <c r="BO174" i="1" s="1"/>
  <c r="O174" i="1"/>
  <c r="BO173" i="1"/>
  <c r="BN173" i="1"/>
  <c r="BM173" i="1"/>
  <c r="BL173" i="1"/>
  <c r="Y173" i="1"/>
  <c r="X173" i="1"/>
  <c r="O173" i="1"/>
  <c r="BN172" i="1"/>
  <c r="BL172" i="1"/>
  <c r="X172" i="1"/>
  <c r="BO172" i="1" s="1"/>
  <c r="O172" i="1"/>
  <c r="BO171" i="1"/>
  <c r="BN171" i="1"/>
  <c r="BM171" i="1"/>
  <c r="BL171" i="1"/>
  <c r="Y171" i="1"/>
  <c r="X171" i="1"/>
  <c r="X175" i="1" s="1"/>
  <c r="O171" i="1"/>
  <c r="W169" i="1"/>
  <c r="W168" i="1"/>
  <c r="BO167" i="1"/>
  <c r="BN167" i="1"/>
  <c r="BM167" i="1"/>
  <c r="BL167" i="1"/>
  <c r="Y167" i="1"/>
  <c r="X167" i="1"/>
  <c r="O167" i="1"/>
  <c r="BN166" i="1"/>
  <c r="BL166" i="1"/>
  <c r="X166" i="1"/>
  <c r="X169" i="1" s="1"/>
  <c r="O166" i="1"/>
  <c r="W164" i="1"/>
  <c r="W163" i="1"/>
  <c r="BN162" i="1"/>
  <c r="BL162" i="1"/>
  <c r="X162" i="1"/>
  <c r="BO162" i="1" s="1"/>
  <c r="O162" i="1"/>
  <c r="BO161" i="1"/>
  <c r="BN161" i="1"/>
  <c r="BM161" i="1"/>
  <c r="BL161" i="1"/>
  <c r="Y161" i="1"/>
  <c r="X161" i="1"/>
  <c r="O161" i="1"/>
  <c r="W158" i="1"/>
  <c r="W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BO149" i="1" s="1"/>
  <c r="O149" i="1"/>
  <c r="BO148" i="1"/>
  <c r="BN148" i="1"/>
  <c r="BM148" i="1"/>
  <c r="BL148" i="1"/>
  <c r="Y148" i="1"/>
  <c r="X148" i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BO142" i="1" s="1"/>
  <c r="O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X137" i="1" s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8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BO105" i="1"/>
  <c r="BN105" i="1"/>
  <c r="BM105" i="1"/>
  <c r="BL105" i="1"/>
  <c r="Y105" i="1"/>
  <c r="X105" i="1"/>
  <c r="X118" i="1" s="1"/>
  <c r="W103" i="1"/>
  <c r="W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X102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BO89" i="1" s="1"/>
  <c r="O89" i="1"/>
  <c r="BO88" i="1"/>
  <c r="BN88" i="1"/>
  <c r="BM88" i="1"/>
  <c r="BL88" i="1"/>
  <c r="Y88" i="1"/>
  <c r="X88" i="1"/>
  <c r="X92" i="1" s="1"/>
  <c r="O88" i="1"/>
  <c r="W86" i="1"/>
  <c r="W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O81" i="1"/>
  <c r="BO80" i="1"/>
  <c r="BN80" i="1"/>
  <c r="BM80" i="1"/>
  <c r="BL80" i="1"/>
  <c r="Y80" i="1"/>
  <c r="X80" i="1"/>
  <c r="O80" i="1"/>
  <c r="BN79" i="1"/>
  <c r="BL79" i="1"/>
  <c r="X79" i="1"/>
  <c r="O79" i="1"/>
  <c r="BO78" i="1"/>
  <c r="BN78" i="1"/>
  <c r="BM78" i="1"/>
  <c r="BL78" i="1"/>
  <c r="Y78" i="1"/>
  <c r="X78" i="1"/>
  <c r="O78" i="1"/>
  <c r="BN77" i="1"/>
  <c r="BL77" i="1"/>
  <c r="X77" i="1"/>
  <c r="O77" i="1"/>
  <c r="BO76" i="1"/>
  <c r="BN76" i="1"/>
  <c r="BM76" i="1"/>
  <c r="BL76" i="1"/>
  <c r="Y76" i="1"/>
  <c r="X76" i="1"/>
  <c r="O76" i="1"/>
  <c r="BN75" i="1"/>
  <c r="BL75" i="1"/>
  <c r="X75" i="1"/>
  <c r="O75" i="1"/>
  <c r="BO74" i="1"/>
  <c r="BN74" i="1"/>
  <c r="BM74" i="1"/>
  <c r="BL74" i="1"/>
  <c r="Y74" i="1"/>
  <c r="X74" i="1"/>
  <c r="O74" i="1"/>
  <c r="BN73" i="1"/>
  <c r="BL73" i="1"/>
  <c r="X73" i="1"/>
  <c r="O73" i="1"/>
  <c r="BO72" i="1"/>
  <c r="BN72" i="1"/>
  <c r="BM72" i="1"/>
  <c r="BL72" i="1"/>
  <c r="Y72" i="1"/>
  <c r="X72" i="1"/>
  <c r="O72" i="1"/>
  <c r="BN71" i="1"/>
  <c r="BL71" i="1"/>
  <c r="X71" i="1"/>
  <c r="O71" i="1"/>
  <c r="BO70" i="1"/>
  <c r="BN70" i="1"/>
  <c r="BM70" i="1"/>
  <c r="BL70" i="1"/>
  <c r="Y70" i="1"/>
  <c r="X70" i="1"/>
  <c r="O70" i="1"/>
  <c r="BN69" i="1"/>
  <c r="BL69" i="1"/>
  <c r="X69" i="1"/>
  <c r="O69" i="1"/>
  <c r="BO68" i="1"/>
  <c r="BN68" i="1"/>
  <c r="BM68" i="1"/>
  <c r="BL68" i="1"/>
  <c r="Y68" i="1"/>
  <c r="X68" i="1"/>
  <c r="O68" i="1"/>
  <c r="BN67" i="1"/>
  <c r="BL67" i="1"/>
  <c r="X67" i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N59" i="1"/>
  <c r="BL59" i="1"/>
  <c r="X59" i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O32" i="1"/>
  <c r="BO31" i="1"/>
  <c r="BN31" i="1"/>
  <c r="BM31" i="1"/>
  <c r="BL31" i="1"/>
  <c r="Y31" i="1"/>
  <c r="X31" i="1"/>
  <c r="O31" i="1"/>
  <c r="BN30" i="1"/>
  <c r="BL30" i="1"/>
  <c r="X30" i="1"/>
  <c r="O30" i="1"/>
  <c r="BO29" i="1"/>
  <c r="BN29" i="1"/>
  <c r="BM29" i="1"/>
  <c r="BL29" i="1"/>
  <c r="Y29" i="1"/>
  <c r="X29" i="1"/>
  <c r="O29" i="1"/>
  <c r="BN28" i="1"/>
  <c r="BL28" i="1"/>
  <c r="X28" i="1"/>
  <c r="O28" i="1"/>
  <c r="BN27" i="1"/>
  <c r="BL27" i="1"/>
  <c r="X27" i="1"/>
  <c r="X35" i="1" s="1"/>
  <c r="O27" i="1"/>
  <c r="W25" i="1"/>
  <c r="W537" i="1" s="1"/>
  <c r="W24" i="1"/>
  <c r="W541" i="1" s="1"/>
  <c r="BN23" i="1"/>
  <c r="BL23" i="1"/>
  <c r="X23" i="1"/>
  <c r="BO23" i="1" s="1"/>
  <c r="O23" i="1"/>
  <c r="BO22" i="1"/>
  <c r="BN22" i="1"/>
  <c r="BM22" i="1"/>
  <c r="BL22" i="1"/>
  <c r="Y22" i="1"/>
  <c r="X22" i="1"/>
  <c r="X25" i="1" s="1"/>
  <c r="H10" i="1"/>
  <c r="A9" i="1"/>
  <c r="F10" i="1" s="1"/>
  <c r="D7" i="1"/>
  <c r="P6" i="1"/>
  <c r="O2" i="1"/>
  <c r="H9" i="1" l="1"/>
  <c r="A10" i="1"/>
  <c r="BO30" i="1"/>
  <c r="BM30" i="1"/>
  <c r="Y30" i="1"/>
  <c r="X34" i="1"/>
  <c r="BO52" i="1"/>
  <c r="BM52" i="1"/>
  <c r="Y52" i="1"/>
  <c r="Y53" i="1" s="1"/>
  <c r="X54" i="1"/>
  <c r="X537" i="1" s="1"/>
  <c r="D547" i="1"/>
  <c r="X61" i="1"/>
  <c r="BO57" i="1"/>
  <c r="BM57" i="1"/>
  <c r="Y57" i="1"/>
  <c r="BO60" i="1"/>
  <c r="BM60" i="1"/>
  <c r="Y60" i="1"/>
  <c r="X62" i="1"/>
  <c r="E547" i="1"/>
  <c r="X86" i="1"/>
  <c r="BO65" i="1"/>
  <c r="BM65" i="1"/>
  <c r="Y65" i="1"/>
  <c r="X85" i="1"/>
  <c r="BO69" i="1"/>
  <c r="BM69" i="1"/>
  <c r="Y69" i="1"/>
  <c r="BO73" i="1"/>
  <c r="BM73" i="1"/>
  <c r="Y73" i="1"/>
  <c r="BO77" i="1"/>
  <c r="BM77" i="1"/>
  <c r="Y77" i="1"/>
  <c r="BO81" i="1"/>
  <c r="BM81" i="1"/>
  <c r="Y81" i="1"/>
  <c r="F9" i="1"/>
  <c r="J9" i="1"/>
  <c r="B547" i="1"/>
  <c r="W538" i="1"/>
  <c r="W539" i="1"/>
  <c r="Y23" i="1"/>
  <c r="Y24" i="1" s="1"/>
  <c r="BM23" i="1"/>
  <c r="X538" i="1" s="1"/>
  <c r="X24" i="1"/>
  <c r="Y27" i="1"/>
  <c r="BM27" i="1"/>
  <c r="BO27" i="1"/>
  <c r="X539" i="1" s="1"/>
  <c r="BO28" i="1"/>
  <c r="BM28" i="1"/>
  <c r="Y28" i="1"/>
  <c r="BO32" i="1"/>
  <c r="BM32" i="1"/>
  <c r="Y32" i="1"/>
  <c r="BO59" i="1"/>
  <c r="BM59" i="1"/>
  <c r="Y59" i="1"/>
  <c r="BO67" i="1"/>
  <c r="BM67" i="1"/>
  <c r="Y67" i="1"/>
  <c r="BO71" i="1"/>
  <c r="BM71" i="1"/>
  <c r="Y71" i="1"/>
  <c r="BO75" i="1"/>
  <c r="BM75" i="1"/>
  <c r="Y75" i="1"/>
  <c r="BO79" i="1"/>
  <c r="BM79" i="1"/>
  <c r="Y79" i="1"/>
  <c r="X93" i="1"/>
  <c r="X103" i="1"/>
  <c r="X117" i="1"/>
  <c r="X127" i="1"/>
  <c r="X136" i="1"/>
  <c r="X144" i="1"/>
  <c r="X157" i="1"/>
  <c r="X164" i="1"/>
  <c r="X168" i="1"/>
  <c r="X176" i="1"/>
  <c r="X196" i="1"/>
  <c r="X202" i="1"/>
  <c r="X213" i="1"/>
  <c r="X217" i="1"/>
  <c r="X228" i="1"/>
  <c r="L547" i="1"/>
  <c r="N547" i="1"/>
  <c r="X245" i="1"/>
  <c r="X257" i="1"/>
  <c r="X269" i="1"/>
  <c r="X275" i="1"/>
  <c r="X281" i="1"/>
  <c r="X287" i="1"/>
  <c r="X298" i="1"/>
  <c r="X302" i="1"/>
  <c r="X313" i="1"/>
  <c r="Q547" i="1"/>
  <c r="X336" i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BO356" i="1"/>
  <c r="BM356" i="1"/>
  <c r="Y356" i="1"/>
  <c r="X360" i="1"/>
  <c r="BO364" i="1"/>
  <c r="BM364" i="1"/>
  <c r="Y364" i="1"/>
  <c r="Y365" i="1" s="1"/>
  <c r="X366" i="1"/>
  <c r="X373" i="1"/>
  <c r="BO368" i="1"/>
  <c r="BM368" i="1"/>
  <c r="Y368" i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5" i="1"/>
  <c r="BO402" i="1"/>
  <c r="BM402" i="1"/>
  <c r="Y402" i="1"/>
  <c r="BO414" i="1"/>
  <c r="BM414" i="1"/>
  <c r="Y414" i="1"/>
  <c r="X416" i="1"/>
  <c r="X422" i="1"/>
  <c r="BO419" i="1"/>
  <c r="BM419" i="1"/>
  <c r="Y419" i="1"/>
  <c r="Y421" i="1" s="1"/>
  <c r="BO427" i="1"/>
  <c r="BM427" i="1"/>
  <c r="Y427" i="1"/>
  <c r="X431" i="1"/>
  <c r="BO435" i="1"/>
  <c r="BM435" i="1"/>
  <c r="Y435" i="1"/>
  <c r="Y436" i="1" s="1"/>
  <c r="X437" i="1"/>
  <c r="X440" i="1"/>
  <c r="BO439" i="1"/>
  <c r="BM439" i="1"/>
  <c r="Y439" i="1"/>
  <c r="Y440" i="1" s="1"/>
  <c r="X441" i="1"/>
  <c r="X444" i="1"/>
  <c r="BO443" i="1"/>
  <c r="BM443" i="1"/>
  <c r="Y443" i="1"/>
  <c r="Y444" i="1" s="1"/>
  <c r="X445" i="1"/>
  <c r="BO457" i="1"/>
  <c r="BM457" i="1"/>
  <c r="Y457" i="1"/>
  <c r="BO460" i="1"/>
  <c r="BM460" i="1"/>
  <c r="Y460" i="1"/>
  <c r="BO464" i="1"/>
  <c r="BM464" i="1"/>
  <c r="Y464" i="1"/>
  <c r="X468" i="1"/>
  <c r="BO472" i="1"/>
  <c r="BM472" i="1"/>
  <c r="Y472" i="1"/>
  <c r="Y473" i="1" s="1"/>
  <c r="BO479" i="1"/>
  <c r="BM479" i="1"/>
  <c r="Y479" i="1"/>
  <c r="BO487" i="1"/>
  <c r="BM487" i="1"/>
  <c r="Y487" i="1"/>
  <c r="X489" i="1"/>
  <c r="X492" i="1"/>
  <c r="BO491" i="1"/>
  <c r="BM491" i="1"/>
  <c r="Y491" i="1"/>
  <c r="Y492" i="1" s="1"/>
  <c r="X493" i="1"/>
  <c r="X511" i="1"/>
  <c r="BO507" i="1"/>
  <c r="BM507" i="1"/>
  <c r="Y507" i="1"/>
  <c r="X512" i="1"/>
  <c r="BO509" i="1"/>
  <c r="BM509" i="1"/>
  <c r="Y509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36" i="1"/>
  <c r="F547" i="1"/>
  <c r="P547" i="1"/>
  <c r="C547" i="1"/>
  <c r="X53" i="1"/>
  <c r="Y83" i="1"/>
  <c r="BM83" i="1"/>
  <c r="Y89" i="1"/>
  <c r="Y92" i="1" s="1"/>
  <c r="BM89" i="1"/>
  <c r="Y91" i="1"/>
  <c r="BM91" i="1"/>
  <c r="Y95" i="1"/>
  <c r="Y102" i="1" s="1"/>
  <c r="BM95" i="1"/>
  <c r="BO95" i="1"/>
  <c r="Y97" i="1"/>
  <c r="BM97" i="1"/>
  <c r="Y99" i="1"/>
  <c r="BM99" i="1"/>
  <c r="Y101" i="1"/>
  <c r="BM101" i="1"/>
  <c r="Y107" i="1"/>
  <c r="Y117" i="1" s="1"/>
  <c r="BM107" i="1"/>
  <c r="Y109" i="1"/>
  <c r="BM109" i="1"/>
  <c r="Y111" i="1"/>
  <c r="BM111" i="1"/>
  <c r="Y113" i="1"/>
  <c r="BM113" i="1"/>
  <c r="Y115" i="1"/>
  <c r="BM115" i="1"/>
  <c r="Y121" i="1"/>
  <c r="Y127" i="1" s="1"/>
  <c r="BM121" i="1"/>
  <c r="Y123" i="1"/>
  <c r="BM123" i="1"/>
  <c r="Y125" i="1"/>
  <c r="BM125" i="1"/>
  <c r="Y132" i="1"/>
  <c r="Y136" i="1" s="1"/>
  <c r="BM132" i="1"/>
  <c r="Y134" i="1"/>
  <c r="BM134" i="1"/>
  <c r="G547" i="1"/>
  <c r="Y142" i="1"/>
  <c r="Y144" i="1" s="1"/>
  <c r="BM142" i="1"/>
  <c r="X145" i="1"/>
  <c r="H547" i="1"/>
  <c r="Y149" i="1"/>
  <c r="Y157" i="1" s="1"/>
  <c r="BM149" i="1"/>
  <c r="Y151" i="1"/>
  <c r="BM151" i="1"/>
  <c r="Y153" i="1"/>
  <c r="BM153" i="1"/>
  <c r="Y155" i="1"/>
  <c r="BM155" i="1"/>
  <c r="X158" i="1"/>
  <c r="I547" i="1"/>
  <c r="Y162" i="1"/>
  <c r="Y163" i="1" s="1"/>
  <c r="BM162" i="1"/>
  <c r="X163" i="1"/>
  <c r="Y166" i="1"/>
  <c r="Y168" i="1" s="1"/>
  <c r="BM166" i="1"/>
  <c r="BO166" i="1"/>
  <c r="Y172" i="1"/>
  <c r="Y175" i="1" s="1"/>
  <c r="BM172" i="1"/>
  <c r="Y174" i="1"/>
  <c r="BM174" i="1"/>
  <c r="Y178" i="1"/>
  <c r="BM178" i="1"/>
  <c r="BO178" i="1"/>
  <c r="Y180" i="1"/>
  <c r="BM180" i="1"/>
  <c r="Y182" i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Y198" i="1"/>
  <c r="Y202" i="1" s="1"/>
  <c r="BM198" i="1"/>
  <c r="BO198" i="1"/>
  <c r="Y200" i="1"/>
  <c r="BM200" i="1"/>
  <c r="Y207" i="1"/>
  <c r="Y212" i="1" s="1"/>
  <c r="BM207" i="1"/>
  <c r="Y209" i="1"/>
  <c r="BM209" i="1"/>
  <c r="Y211" i="1"/>
  <c r="BM211" i="1"/>
  <c r="X212" i="1"/>
  <c r="Y215" i="1"/>
  <c r="Y217" i="1" s="1"/>
  <c r="BM215" i="1"/>
  <c r="BO215" i="1"/>
  <c r="Y222" i="1"/>
  <c r="Y227" i="1" s="1"/>
  <c r="BM222" i="1"/>
  <c r="Y224" i="1"/>
  <c r="BM224" i="1"/>
  <c r="Y226" i="1"/>
  <c r="BM226" i="1"/>
  <c r="Y231" i="1"/>
  <c r="BM231" i="1"/>
  <c r="BO231" i="1"/>
  <c r="Y233" i="1"/>
  <c r="BM233" i="1"/>
  <c r="Y235" i="1"/>
  <c r="BM235" i="1"/>
  <c r="Y237" i="1"/>
  <c r="BM237" i="1"/>
  <c r="Y239" i="1"/>
  <c r="BM239" i="1"/>
  <c r="Y241" i="1"/>
  <c r="BM241" i="1"/>
  <c r="Y243" i="1"/>
  <c r="BM243" i="1"/>
  <c r="X246" i="1"/>
  <c r="Y253" i="1"/>
  <c r="Y256" i="1" s="1"/>
  <c r="BM253" i="1"/>
  <c r="Y255" i="1"/>
  <c r="BM255" i="1"/>
  <c r="Y259" i="1"/>
  <c r="BM259" i="1"/>
  <c r="BO259" i="1"/>
  <c r="Y261" i="1"/>
  <c r="BM261" i="1"/>
  <c r="Y263" i="1"/>
  <c r="BM263" i="1"/>
  <c r="Y265" i="1"/>
  <c r="BM265" i="1"/>
  <c r="Y267" i="1"/>
  <c r="BM267" i="1"/>
  <c r="Y271" i="1"/>
  <c r="Y274" i="1" s="1"/>
  <c r="BM271" i="1"/>
  <c r="BO271" i="1"/>
  <c r="Y273" i="1"/>
  <c r="BM273" i="1"/>
  <c r="Y279" i="1"/>
  <c r="Y280" i="1" s="1"/>
  <c r="BM279" i="1"/>
  <c r="Y283" i="1"/>
  <c r="BM283" i="1"/>
  <c r="BO283" i="1"/>
  <c r="Y285" i="1"/>
  <c r="BM285" i="1"/>
  <c r="Y290" i="1"/>
  <c r="Y297" i="1" s="1"/>
  <c r="BM290" i="1"/>
  <c r="BO290" i="1"/>
  <c r="Y292" i="1"/>
  <c r="BM292" i="1"/>
  <c r="Y294" i="1"/>
  <c r="BM294" i="1"/>
  <c r="Y296" i="1"/>
  <c r="BM296" i="1"/>
  <c r="X297" i="1"/>
  <c r="Y300" i="1"/>
  <c r="Y302" i="1" s="1"/>
  <c r="BM300" i="1"/>
  <c r="BO300" i="1"/>
  <c r="Y311" i="1"/>
  <c r="Y313" i="1" s="1"/>
  <c r="BM311" i="1"/>
  <c r="Y326" i="1"/>
  <c r="BM326" i="1"/>
  <c r="BO326" i="1"/>
  <c r="BO330" i="1"/>
  <c r="BM330" i="1"/>
  <c r="Y330" i="1"/>
  <c r="BO333" i="1"/>
  <c r="BM333" i="1"/>
  <c r="Y333" i="1"/>
  <c r="BO341" i="1"/>
  <c r="BM341" i="1"/>
  <c r="Y341" i="1"/>
  <c r="X343" i="1"/>
  <c r="X348" i="1"/>
  <c r="BO345" i="1"/>
  <c r="BM345" i="1"/>
  <c r="Y345" i="1"/>
  <c r="Y347" i="1" s="1"/>
  <c r="R547" i="1"/>
  <c r="BO358" i="1"/>
  <c r="BM358" i="1"/>
  <c r="Y358" i="1"/>
  <c r="Y360" i="1" s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X406" i="1"/>
  <c r="X409" i="1"/>
  <c r="BO408" i="1"/>
  <c r="BM408" i="1"/>
  <c r="Y408" i="1"/>
  <c r="Y409" i="1" s="1"/>
  <c r="X410" i="1"/>
  <c r="X415" i="1"/>
  <c r="BO412" i="1"/>
  <c r="BM412" i="1"/>
  <c r="Y412" i="1"/>
  <c r="Y415" i="1" s="1"/>
  <c r="X421" i="1"/>
  <c r="BO425" i="1"/>
  <c r="BM425" i="1"/>
  <c r="Y425" i="1"/>
  <c r="Y431" i="1" s="1"/>
  <c r="BO429" i="1"/>
  <c r="BM429" i="1"/>
  <c r="Y429" i="1"/>
  <c r="X436" i="1"/>
  <c r="V547" i="1"/>
  <c r="BO458" i="1"/>
  <c r="BM458" i="1"/>
  <c r="Y458" i="1"/>
  <c r="Y468" i="1" s="1"/>
  <c r="BO462" i="1"/>
  <c r="BM462" i="1"/>
  <c r="Y462" i="1"/>
  <c r="BO466" i="1"/>
  <c r="BM466" i="1"/>
  <c r="Y466" i="1"/>
  <c r="T547" i="1"/>
  <c r="X361" i="1"/>
  <c r="S547" i="1"/>
  <c r="X383" i="1"/>
  <c r="X452" i="1"/>
  <c r="X469" i="1"/>
  <c r="X474" i="1"/>
  <c r="X473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Y488" i="1" s="1"/>
  <c r="W547" i="1"/>
  <c r="BO508" i="1"/>
  <c r="BM508" i="1"/>
  <c r="Y508" i="1"/>
  <c r="BO510" i="1"/>
  <c r="BM510" i="1"/>
  <c r="Y510" i="1"/>
  <c r="BO515" i="1"/>
  <c r="BM515" i="1"/>
  <c r="Y515" i="1"/>
  <c r="Y520" i="1" s="1"/>
  <c r="BO517" i="1"/>
  <c r="BM517" i="1"/>
  <c r="Y517" i="1"/>
  <c r="BO519" i="1"/>
  <c r="BM519" i="1"/>
  <c r="Y519" i="1"/>
  <c r="X521" i="1"/>
  <c r="X535" i="1"/>
  <c r="BO531" i="1"/>
  <c r="BM531" i="1"/>
  <c r="Y531" i="1"/>
  <c r="Y535" i="1" s="1"/>
  <c r="BO533" i="1"/>
  <c r="BM533" i="1"/>
  <c r="Y533" i="1"/>
  <c r="X505" i="1"/>
  <c r="X540" i="1" l="1"/>
  <c r="Y405" i="1"/>
  <c r="Y399" i="1"/>
  <c r="Y342" i="1"/>
  <c r="X541" i="1"/>
  <c r="W540" i="1"/>
  <c r="Y61" i="1"/>
  <c r="Y336" i="1"/>
  <c r="Y286" i="1"/>
  <c r="Y268" i="1"/>
  <c r="Y245" i="1"/>
  <c r="Y195" i="1"/>
  <c r="Y511" i="1"/>
  <c r="Y372" i="1"/>
  <c r="Y34" i="1"/>
  <c r="Y542" i="1" s="1"/>
  <c r="Y85" i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<sst xmlns="http://schemas.openxmlformats.org/spreadsheetml/2006/main" count="2313" uniqueCount="767">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</sst>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31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376</v>
      </c>
      <c r="X51" s="371">
        <f>IFERROR(IF(W51="",0,CEILING((W51/$H51),1)*$H51),"")</f>
        <v>378</v>
      </c>
      <c r="Y51" s="36">
        <f>IFERROR(IF(X51=0,"",ROUNDUP(X51/H51,0)*0.02175),"")</f>
        <v>0.76124999999999998</v>
      </c>
      <c r="Z51" s="56"/>
      <c r="AA51" s="57"/>
      <c r="AE51" s="64"/>
      <c r="BB51" s="77" t="s">
        <v>1</v>
      </c>
      <c r="BL51" s="64">
        <f>IFERROR(W51*I51/H51,"0")</f>
        <v>392.71111111111105</v>
      </c>
      <c r="BM51" s="64">
        <f>IFERROR(X51*I51/H51,"0")</f>
        <v>394.8</v>
      </c>
      <c r="BN51" s="64">
        <f>IFERROR(1/J51*(W51/H51),"0")</f>
        <v>0.62169312169312152</v>
      </c>
      <c r="BO51" s="64">
        <f>IFERROR(1/J51*(X51/H51),"0")</f>
        <v>0.625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34.81481481481481</v>
      </c>
      <c r="X53" s="372">
        <f>IFERROR(X51/H51,"0")+IFERROR(X52/H52,"0")</f>
        <v>35</v>
      </c>
      <c r="Y53" s="372">
        <f>IFERROR(IF(Y51="",0,Y51),"0")+IFERROR(IF(Y52="",0,Y52),"0")</f>
        <v>0.76124999999999998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376</v>
      </c>
      <c r="X54" s="372">
        <f>IFERROR(SUM(X51:X52),"0")</f>
        <v>378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96</v>
      </c>
      <c r="X57" s="371">
        <f>IFERROR(IF(W57="",0,CEILING((W57/$H57),1)*$H57),"")</f>
        <v>97.2</v>
      </c>
      <c r="Y57" s="36">
        <f>IFERROR(IF(X57=0,"",ROUNDUP(X57/H57,0)*0.02175),"")</f>
        <v>0.19574999999999998</v>
      </c>
      <c r="Z57" s="56"/>
      <c r="AA57" s="57"/>
      <c r="AE57" s="64"/>
      <c r="BB57" s="79" t="s">
        <v>1</v>
      </c>
      <c r="BL57" s="64">
        <f>IFERROR(W57*I57/H57,"0")</f>
        <v>100.26666666666665</v>
      </c>
      <c r="BM57" s="64">
        <f>IFERROR(X57*I57/H57,"0")</f>
        <v>101.51999999999998</v>
      </c>
      <c r="BN57" s="64">
        <f>IFERROR(1/J57*(W57/H57),"0")</f>
        <v>0.15873015873015869</v>
      </c>
      <c r="BO57" s="64">
        <f>IFERROR(1/J57*(X57/H57),"0")</f>
        <v>0.1607142857142857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22</v>
      </c>
      <c r="X60" s="371">
        <f>IFERROR(IF(W60="",0,CEILING((W60/$H60),1)*$H60),"")</f>
        <v>24</v>
      </c>
      <c r="Y60" s="36">
        <f>IFERROR(IF(X60=0,"",ROUNDUP(X60/H60,0)*0.00937),"")</f>
        <v>5.6219999999999999E-2</v>
      </c>
      <c r="Z60" s="56"/>
      <c r="AA60" s="57"/>
      <c r="AE60" s="64"/>
      <c r="BB60" s="82" t="s">
        <v>1</v>
      </c>
      <c r="BL60" s="64">
        <f>IFERROR(W60*I60/H60,"0")</f>
        <v>23.32</v>
      </c>
      <c r="BM60" s="64">
        <f>IFERROR(X60*I60/H60,"0")</f>
        <v>25.44</v>
      </c>
      <c r="BN60" s="64">
        <f>IFERROR(1/J60*(W60/H60),"0")</f>
        <v>4.583333333333333E-2</v>
      </c>
      <c r="BO60" s="64">
        <f>IFERROR(1/J60*(X60/H60),"0")</f>
        <v>0.05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14.388888888888888</v>
      </c>
      <c r="X61" s="372">
        <f>IFERROR(X57/H57,"0")+IFERROR(X58/H58,"0")+IFERROR(X59/H59,"0")+IFERROR(X60/H60,"0")</f>
        <v>15</v>
      </c>
      <c r="Y61" s="372">
        <f>IFERROR(IF(Y57="",0,Y57),"0")+IFERROR(IF(Y58="",0,Y58),"0")+IFERROR(IF(Y59="",0,Y59),"0")+IFERROR(IF(Y60="",0,Y60),"0")</f>
        <v>0.25196999999999997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118</v>
      </c>
      <c r="X62" s="372">
        <f>IFERROR(SUM(X57:X60),"0")</f>
        <v>121.2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338</v>
      </c>
      <c r="X66" s="371">
        <f t="shared" si="6"/>
        <v>347.2</v>
      </c>
      <c r="Y66" s="36">
        <f t="shared" si="7"/>
        <v>0.6742499999999999</v>
      </c>
      <c r="Z66" s="56"/>
      <c r="AA66" s="57"/>
      <c r="AE66" s="64"/>
      <c r="BB66" s="84" t="s">
        <v>1</v>
      </c>
      <c r="BL66" s="64">
        <f t="shared" si="8"/>
        <v>352.48571428571427</v>
      </c>
      <c r="BM66" s="64">
        <f t="shared" si="9"/>
        <v>362.08</v>
      </c>
      <c r="BN66" s="64">
        <f t="shared" si="10"/>
        <v>0.53890306122448983</v>
      </c>
      <c r="BO66" s="64">
        <f t="shared" si="11"/>
        <v>0.55357142857142849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266</v>
      </c>
      <c r="X68" s="371">
        <f t="shared" si="6"/>
        <v>268.79999999999995</v>
      </c>
      <c r="Y68" s="36">
        <f t="shared" si="7"/>
        <v>0.52200000000000002</v>
      </c>
      <c r="Z68" s="56"/>
      <c r="AA68" s="57"/>
      <c r="AE68" s="64"/>
      <c r="BB68" s="86" t="s">
        <v>1</v>
      </c>
      <c r="BL68" s="64">
        <f t="shared" si="8"/>
        <v>277.40000000000003</v>
      </c>
      <c r="BM68" s="64">
        <f t="shared" si="9"/>
        <v>280.31999999999994</v>
      </c>
      <c r="BN68" s="64">
        <f t="shared" si="10"/>
        <v>0.42410714285714285</v>
      </c>
      <c r="BO68" s="64">
        <f t="shared" si="11"/>
        <v>0.42857142857142849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369</v>
      </c>
      <c r="X69" s="371">
        <f t="shared" si="6"/>
        <v>378</v>
      </c>
      <c r="Y69" s="36">
        <f t="shared" si="7"/>
        <v>0.76124999999999998</v>
      </c>
      <c r="Z69" s="56"/>
      <c r="AA69" s="57"/>
      <c r="AE69" s="64"/>
      <c r="BB69" s="87" t="s">
        <v>1</v>
      </c>
      <c r="BL69" s="64">
        <f t="shared" si="8"/>
        <v>385.39999999999992</v>
      </c>
      <c r="BM69" s="64">
        <f t="shared" si="9"/>
        <v>394.8</v>
      </c>
      <c r="BN69" s="64">
        <f t="shared" si="10"/>
        <v>0.61011904761904756</v>
      </c>
      <c r="BO69" s="64">
        <f t="shared" si="11"/>
        <v>0.625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659</v>
      </c>
      <c r="X70" s="371">
        <f t="shared" si="6"/>
        <v>660.8</v>
      </c>
      <c r="Y70" s="36">
        <f t="shared" si="7"/>
        <v>1.28325</v>
      </c>
      <c r="Z70" s="56"/>
      <c r="AA70" s="57"/>
      <c r="AE70" s="64"/>
      <c r="BB70" s="88" t="s">
        <v>1</v>
      </c>
      <c r="BL70" s="64">
        <f t="shared" si="8"/>
        <v>687.24285714285713</v>
      </c>
      <c r="BM70" s="64">
        <f t="shared" si="9"/>
        <v>689.12</v>
      </c>
      <c r="BN70" s="64">
        <f t="shared" si="10"/>
        <v>1.0507015306122449</v>
      </c>
      <c r="BO70" s="64">
        <f t="shared" si="11"/>
        <v>1.0535714285714286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134</v>
      </c>
      <c r="X73" s="371">
        <f t="shared" si="6"/>
        <v>136.9</v>
      </c>
      <c r="Y73" s="36">
        <f t="shared" ref="Y73:Y78" si="12">IFERROR(IF(X73=0,"",ROUNDUP(X73/H73,0)*0.00937),"")</f>
        <v>0.34669</v>
      </c>
      <c r="Z73" s="56"/>
      <c r="AA73" s="57"/>
      <c r="AE73" s="64"/>
      <c r="BB73" s="91" t="s">
        <v>1</v>
      </c>
      <c r="BL73" s="64">
        <f t="shared" si="8"/>
        <v>142.69189189189188</v>
      </c>
      <c r="BM73" s="64">
        <f t="shared" si="9"/>
        <v>145.77999999999997</v>
      </c>
      <c r="BN73" s="64">
        <f t="shared" si="10"/>
        <v>0.30180180180180183</v>
      </c>
      <c r="BO73" s="64">
        <f t="shared" si="11"/>
        <v>0.30833333333333335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214</v>
      </c>
      <c r="X78" s="371">
        <f t="shared" si="6"/>
        <v>216</v>
      </c>
      <c r="Y78" s="36">
        <f t="shared" si="12"/>
        <v>0.44975999999999999</v>
      </c>
      <c r="Z78" s="56"/>
      <c r="AA78" s="57"/>
      <c r="AE78" s="64"/>
      <c r="BB78" s="96" t="s">
        <v>1</v>
      </c>
      <c r="BL78" s="64">
        <f t="shared" si="8"/>
        <v>223.98666666666665</v>
      </c>
      <c r="BM78" s="64">
        <f t="shared" si="9"/>
        <v>226.08</v>
      </c>
      <c r="BN78" s="64">
        <f t="shared" si="10"/>
        <v>0.39629629629629631</v>
      </c>
      <c r="BO78" s="64">
        <f t="shared" si="11"/>
        <v>0.4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176</v>
      </c>
      <c r="X83" s="371">
        <f t="shared" si="6"/>
        <v>180</v>
      </c>
      <c r="Y83" s="36">
        <f>IFERROR(IF(X83=0,"",ROUNDUP(X83/H83,0)*0.00937),"")</f>
        <v>0.37480000000000002</v>
      </c>
      <c r="Z83" s="56"/>
      <c r="AA83" s="57"/>
      <c r="AE83" s="64"/>
      <c r="BB83" s="101" t="s">
        <v>1</v>
      </c>
      <c r="BL83" s="64">
        <f t="shared" si="8"/>
        <v>185.38666666666666</v>
      </c>
      <c r="BM83" s="64">
        <f t="shared" si="9"/>
        <v>189.60000000000002</v>
      </c>
      <c r="BN83" s="64">
        <f t="shared" si="10"/>
        <v>0.32592592592592595</v>
      </c>
      <c r="BO83" s="64">
        <f t="shared" si="11"/>
        <v>0.33333333333333331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269.81740669240673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274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4.4120000000000008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2156</v>
      </c>
      <c r="X86" s="372">
        <f>IFERROR(SUM(X65:X84),"0")</f>
        <v>2187.6999999999998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67</v>
      </c>
      <c r="X88" s="371">
        <f>IFERROR(IF(W88="",0,CEILING((W88/$H88),1)*$H88),"")</f>
        <v>75.600000000000009</v>
      </c>
      <c r="Y88" s="36">
        <f>IFERROR(IF(X88=0,"",ROUNDUP(X88/H88,0)*0.02175),"")</f>
        <v>0.15225</v>
      </c>
      <c r="Z88" s="56"/>
      <c r="AA88" s="57"/>
      <c r="AE88" s="64"/>
      <c r="BB88" s="103" t="s">
        <v>1</v>
      </c>
      <c r="BL88" s="64">
        <f>IFERROR(W88*I88/H88,"0")</f>
        <v>69.977777777777774</v>
      </c>
      <c r="BM88" s="64">
        <f>IFERROR(X88*I88/H88,"0")</f>
        <v>78.959999999999994</v>
      </c>
      <c r="BN88" s="64">
        <f>IFERROR(1/J88*(W88/H88),"0")</f>
        <v>0.12924382716049382</v>
      </c>
      <c r="BO88" s="64">
        <f>IFERROR(1/J88*(X88/H88),"0")</f>
        <v>0.14583333333333331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57</v>
      </c>
      <c r="X91" s="371">
        <f>IFERROR(IF(W91="",0,CEILING((W91/$H91),1)*$H91),"")</f>
        <v>57.599999999999994</v>
      </c>
      <c r="Y91" s="36">
        <f>IFERROR(IF(X91=0,"",ROUNDUP(X91/H91,0)*0.00753),"")</f>
        <v>0.18071999999999999</v>
      </c>
      <c r="Z91" s="56"/>
      <c r="AA91" s="57"/>
      <c r="AE91" s="64"/>
      <c r="BB91" s="106" t="s">
        <v>1</v>
      </c>
      <c r="BL91" s="64">
        <f>IFERROR(W91*I91/H91,"0")</f>
        <v>61.750000000000007</v>
      </c>
      <c r="BM91" s="64">
        <f>IFERROR(X91*I91/H91,"0")</f>
        <v>62.4</v>
      </c>
      <c r="BN91" s="64">
        <f>IFERROR(1/J91*(W91/H91),"0")</f>
        <v>0.15224358974358973</v>
      </c>
      <c r="BO91" s="64">
        <f>IFERROR(1/J91*(X91/H91),"0")</f>
        <v>0.15384615384615385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29.953703703703702</v>
      </c>
      <c r="X92" s="372">
        <f>IFERROR(X88/H88,"0")+IFERROR(X89/H89,"0")+IFERROR(X90/H90,"0")+IFERROR(X91/H91,"0")</f>
        <v>31</v>
      </c>
      <c r="Y92" s="372">
        <f>IFERROR(IF(Y88="",0,Y88),"0")+IFERROR(IF(Y89="",0,Y89),"0")+IFERROR(IF(Y90="",0,Y90),"0")+IFERROR(IF(Y91="",0,Y91),"0")</f>
        <v>0.33296999999999999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124</v>
      </c>
      <c r="X93" s="372">
        <f>IFERROR(SUM(X88:X91),"0")</f>
        <v>133.19999999999999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7</v>
      </c>
      <c r="X106" s="371">
        <f t="shared" si="18"/>
        <v>7.2</v>
      </c>
      <c r="Y106" s="36">
        <f>IFERROR(IF(X106=0,"",ROUNDUP(X106/H106,0)*0.00753),"")</f>
        <v>3.0120000000000001E-2</v>
      </c>
      <c r="Z106" s="56"/>
      <c r="AA106" s="57" t="s">
        <v>68</v>
      </c>
      <c r="AE106" s="64"/>
      <c r="BB106" s="115" t="s">
        <v>1</v>
      </c>
      <c r="BL106" s="64">
        <f t="shared" si="19"/>
        <v>8.0344444444444445</v>
      </c>
      <c r="BM106" s="64">
        <f t="shared" si="20"/>
        <v>8.2639999999999993</v>
      </c>
      <c r="BN106" s="64">
        <f t="shared" si="21"/>
        <v>2.4928774928774929E-2</v>
      </c>
      <c r="BO106" s="64">
        <f t="shared" si="22"/>
        <v>2.564102564102564E-2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175</v>
      </c>
      <c r="X107" s="371">
        <f t="shared" si="18"/>
        <v>176.4</v>
      </c>
      <c r="Y107" s="36">
        <f>IFERROR(IF(X107=0,"",ROUNDUP(X107/H107,0)*0.02175),"")</f>
        <v>0.45674999999999999</v>
      </c>
      <c r="Z107" s="56"/>
      <c r="AA107" s="57"/>
      <c r="AE107" s="64"/>
      <c r="BB107" s="116" t="s">
        <v>1</v>
      </c>
      <c r="BL107" s="64">
        <f t="shared" si="19"/>
        <v>186.75</v>
      </c>
      <c r="BM107" s="64">
        <f t="shared" si="20"/>
        <v>188.244</v>
      </c>
      <c r="BN107" s="64">
        <f t="shared" si="21"/>
        <v>0.37202380952380948</v>
      </c>
      <c r="BO107" s="64">
        <f t="shared" si="22"/>
        <v>0.375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145</v>
      </c>
      <c r="X109" s="371">
        <f t="shared" si="18"/>
        <v>151.20000000000002</v>
      </c>
      <c r="Y109" s="36">
        <f>IFERROR(IF(X109=0,"",ROUNDUP(X109/H109,0)*0.02175),"")</f>
        <v>0.39149999999999996</v>
      </c>
      <c r="Z109" s="56"/>
      <c r="AA109" s="57"/>
      <c r="AE109" s="64"/>
      <c r="BB109" s="118" t="s">
        <v>1</v>
      </c>
      <c r="BL109" s="64">
        <f t="shared" si="19"/>
        <v>154.73571428571427</v>
      </c>
      <c r="BM109" s="64">
        <f t="shared" si="20"/>
        <v>161.35200000000003</v>
      </c>
      <c r="BN109" s="64">
        <f t="shared" si="21"/>
        <v>0.30824829931972791</v>
      </c>
      <c r="BO109" s="64">
        <f t="shared" si="22"/>
        <v>0.3214285714285714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7</v>
      </c>
      <c r="X111" s="371">
        <f t="shared" si="18"/>
        <v>8.1000000000000014</v>
      </c>
      <c r="Y111" s="36">
        <f>IFERROR(IF(X111=0,"",ROUNDUP(X111/H111,0)*0.00753),"")</f>
        <v>2.2589999999999999E-2</v>
      </c>
      <c r="Z111" s="56"/>
      <c r="AA111" s="57"/>
      <c r="AE111" s="64"/>
      <c r="BB111" s="120" t="s">
        <v>1</v>
      </c>
      <c r="BL111" s="64">
        <f t="shared" si="19"/>
        <v>7.7051851851851838</v>
      </c>
      <c r="BM111" s="64">
        <f t="shared" si="20"/>
        <v>8.9160000000000004</v>
      </c>
      <c r="BN111" s="64">
        <f t="shared" si="21"/>
        <v>1.6619183285849951E-2</v>
      </c>
      <c r="BO111" s="64">
        <f t="shared" si="22"/>
        <v>1.9230769230769232E-2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320</v>
      </c>
      <c r="X112" s="371">
        <f t="shared" si="18"/>
        <v>321.3</v>
      </c>
      <c r="Y112" s="36">
        <f>IFERROR(IF(X112=0,"",ROUNDUP(X112/H112,0)*0.00937),"")</f>
        <v>1.11503</v>
      </c>
      <c r="Z112" s="56"/>
      <c r="AA112" s="57"/>
      <c r="AE112" s="64"/>
      <c r="BB112" s="121" t="s">
        <v>1</v>
      </c>
      <c r="BL112" s="64">
        <f t="shared" si="19"/>
        <v>354.13333333333333</v>
      </c>
      <c r="BM112" s="64">
        <f t="shared" si="20"/>
        <v>355.572</v>
      </c>
      <c r="BN112" s="64">
        <f t="shared" si="21"/>
        <v>0.98765432098765416</v>
      </c>
      <c r="BO112" s="64">
        <f t="shared" si="22"/>
        <v>0.9916666666666667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163.09523809523807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165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2.0159899999999999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654</v>
      </c>
      <c r="X118" s="372">
        <f>IFERROR(SUM(X105:X116),"0")</f>
        <v>664.2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167</v>
      </c>
      <c r="X122" s="371">
        <f t="shared" si="23"/>
        <v>168</v>
      </c>
      <c r="Y122" s="36">
        <f>IFERROR(IF(X122=0,"",ROUNDUP(X122/H122,0)*0.02175),"")</f>
        <v>0.43499999999999994</v>
      </c>
      <c r="Z122" s="56"/>
      <c r="AA122" s="57"/>
      <c r="AE122" s="64"/>
      <c r="BB122" s="128" t="s">
        <v>1</v>
      </c>
      <c r="BL122" s="64">
        <f t="shared" si="24"/>
        <v>178.21285714285713</v>
      </c>
      <c r="BM122" s="64">
        <f t="shared" si="25"/>
        <v>179.28</v>
      </c>
      <c r="BN122" s="64">
        <f t="shared" si="26"/>
        <v>0.35501700680272102</v>
      </c>
      <c r="BO122" s="64">
        <f t="shared" si="27"/>
        <v>0.3571428571428571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43</v>
      </c>
      <c r="X126" s="371">
        <f t="shared" si="23"/>
        <v>43.199999999999996</v>
      </c>
      <c r="Y126" s="36">
        <f>IFERROR(IF(X126=0,"",ROUNDUP(X126/H126,0)*0.00753),"")</f>
        <v>0.13553999999999999</v>
      </c>
      <c r="Z126" s="56"/>
      <c r="AA126" s="57"/>
      <c r="AE126" s="64"/>
      <c r="BB126" s="132" t="s">
        <v>1</v>
      </c>
      <c r="BL126" s="64">
        <f t="shared" si="24"/>
        <v>46.583333333333336</v>
      </c>
      <c r="BM126" s="64">
        <f t="shared" si="25"/>
        <v>46.8</v>
      </c>
      <c r="BN126" s="64">
        <f t="shared" si="26"/>
        <v>0.11485042735042736</v>
      </c>
      <c r="BO126" s="64">
        <f t="shared" si="27"/>
        <v>0.11538461538461538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37.797619047619051</v>
      </c>
      <c r="X127" s="372">
        <f>IFERROR(X120/H120,"0")+IFERROR(X121/H121,"0")+IFERROR(X122/H122,"0")+IFERROR(X123/H123,"0")+IFERROR(X124/H124,"0")+IFERROR(X125/H125,"0")+IFERROR(X126/H126,"0")</f>
        <v>38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0.57053999999999994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210</v>
      </c>
      <c r="X128" s="372">
        <f>IFERROR(SUM(X120:X126),"0")</f>
        <v>211.2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123</v>
      </c>
      <c r="X131" s="371">
        <f>IFERROR(IF(W131="",0,CEILING((W131/$H131),1)*$H131),"")</f>
        <v>126</v>
      </c>
      <c r="Y131" s="36">
        <f>IFERROR(IF(X131=0,"",ROUNDUP(X131/H131,0)*0.02175),"")</f>
        <v>0.32624999999999998</v>
      </c>
      <c r="Z131" s="56"/>
      <c r="AA131" s="57"/>
      <c r="AE131" s="64"/>
      <c r="BB131" s="133" t="s">
        <v>1</v>
      </c>
      <c r="BL131" s="64">
        <f>IFERROR(W131*I131/H131,"0")</f>
        <v>131.1707142857143</v>
      </c>
      <c r="BM131" s="64">
        <f>IFERROR(X131*I131/H131,"0")</f>
        <v>134.37</v>
      </c>
      <c r="BN131" s="64">
        <f>IFERROR(1/J131*(W131/H131),"0")</f>
        <v>0.26147959183673469</v>
      </c>
      <c r="BO131" s="64">
        <f>IFERROR(1/J131*(X131/H131),"0")</f>
        <v>0.26785714285714285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77</v>
      </c>
      <c r="X134" s="371">
        <f>IFERROR(IF(W134="",0,CEILING((W134/$H134),1)*$H134),"")</f>
        <v>78.300000000000011</v>
      </c>
      <c r="Y134" s="36">
        <f>IFERROR(IF(X134=0,"",ROUNDUP(X134/H134,0)*0.00753),"")</f>
        <v>0.21837000000000001</v>
      </c>
      <c r="Z134" s="56"/>
      <c r="AA134" s="57"/>
      <c r="AE134" s="64"/>
      <c r="BB134" s="136" t="s">
        <v>1</v>
      </c>
      <c r="BL134" s="64">
        <f>IFERROR(W134*I134/H134,"0")</f>
        <v>84.757037037037023</v>
      </c>
      <c r="BM134" s="64">
        <f>IFERROR(X134*I134/H134,"0")</f>
        <v>86.188000000000017</v>
      </c>
      <c r="BN134" s="64">
        <f>IFERROR(1/J134*(W134/H134),"0")</f>
        <v>0.18281101614434944</v>
      </c>
      <c r="BO134" s="64">
        <f>IFERROR(1/J134*(X134/H134),"0")</f>
        <v>0.1858974358974359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43.161375661375658</v>
      </c>
      <c r="X136" s="372">
        <f>IFERROR(X131/H131,"0")+IFERROR(X132/H132,"0")+IFERROR(X133/H133,"0")+IFERROR(X134/H134,"0")+IFERROR(X135/H135,"0")</f>
        <v>44</v>
      </c>
      <c r="Y136" s="372">
        <f>IFERROR(IF(Y131="",0,Y131),"0")+IFERROR(IF(Y132="",0,Y132),"0")+IFERROR(IF(Y133="",0,Y133),"0")+IFERROR(IF(Y134="",0,Y134),"0")+IFERROR(IF(Y135="",0,Y135),"0")</f>
        <v>0.54461999999999999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200</v>
      </c>
      <c r="X137" s="372">
        <f>IFERROR(SUM(X131:X135),"0")</f>
        <v>204.3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294</v>
      </c>
      <c r="X148" s="371">
        <f t="shared" ref="X148:X156" si="28">IFERROR(IF(W148="",0,CEILING((W148/$H148),1)*$H148),"")</f>
        <v>294</v>
      </c>
      <c r="Y148" s="36">
        <f>IFERROR(IF(X148=0,"",ROUNDUP(X148/H148,0)*0.00753),"")</f>
        <v>0.52710000000000001</v>
      </c>
      <c r="Z148" s="56"/>
      <c r="AA148" s="57"/>
      <c r="AE148" s="64"/>
      <c r="BB148" s="141" t="s">
        <v>1</v>
      </c>
      <c r="BL148" s="64">
        <f t="shared" ref="BL148:BL156" si="29">IFERROR(W148*I148/H148,"0")</f>
        <v>312.2</v>
      </c>
      <c r="BM148" s="64">
        <f t="shared" ref="BM148:BM156" si="30">IFERROR(X148*I148/H148,"0")</f>
        <v>312.2</v>
      </c>
      <c r="BN148" s="64">
        <f t="shared" ref="BN148:BN156" si="31">IFERROR(1/J148*(W148/H148),"0")</f>
        <v>0.44871794871794868</v>
      </c>
      <c r="BO148" s="64">
        <f t="shared" ref="BO148:BO156" si="32">IFERROR(1/J148*(X148/H148),"0")</f>
        <v>0.44871794871794868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89</v>
      </c>
      <c r="X150" s="371">
        <f t="shared" si="28"/>
        <v>92.4</v>
      </c>
      <c r="Y150" s="36">
        <f>IFERROR(IF(X150=0,"",ROUNDUP(X150/H150,0)*0.00753),"")</f>
        <v>0.16566</v>
      </c>
      <c r="Z150" s="56"/>
      <c r="AA150" s="57"/>
      <c r="AE150" s="64"/>
      <c r="BB150" s="143" t="s">
        <v>1</v>
      </c>
      <c r="BL150" s="64">
        <f t="shared" si="29"/>
        <v>93.238095238095241</v>
      </c>
      <c r="BM150" s="64">
        <f t="shared" si="30"/>
        <v>96.800000000000011</v>
      </c>
      <c r="BN150" s="64">
        <f t="shared" si="31"/>
        <v>0.13583638583638583</v>
      </c>
      <c r="BO150" s="64">
        <f t="shared" si="32"/>
        <v>0.14102564102564102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311</v>
      </c>
      <c r="X151" s="371">
        <f t="shared" si="28"/>
        <v>312.90000000000003</v>
      </c>
      <c r="Y151" s="36">
        <f>IFERROR(IF(X151=0,"",ROUNDUP(X151/H151,0)*0.00502),"")</f>
        <v>0.74797999999999998</v>
      </c>
      <c r="Z151" s="56"/>
      <c r="AA151" s="57"/>
      <c r="AE151" s="64"/>
      <c r="BB151" s="144" t="s">
        <v>1</v>
      </c>
      <c r="BL151" s="64">
        <f t="shared" si="29"/>
        <v>330.25238095238092</v>
      </c>
      <c r="BM151" s="64">
        <f t="shared" si="30"/>
        <v>332.27000000000004</v>
      </c>
      <c r="BN151" s="64">
        <f t="shared" si="31"/>
        <v>0.63288563288563293</v>
      </c>
      <c r="BO151" s="64">
        <f t="shared" si="32"/>
        <v>0.63675213675213682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250</v>
      </c>
      <c r="X154" s="371">
        <f t="shared" si="28"/>
        <v>252</v>
      </c>
      <c r="Y154" s="36">
        <f>IFERROR(IF(X154=0,"",ROUNDUP(X154/H154,0)*0.00502),"")</f>
        <v>0.60240000000000005</v>
      </c>
      <c r="Z154" s="56"/>
      <c r="AA154" s="57"/>
      <c r="AE154" s="64"/>
      <c r="BB154" s="147" t="s">
        <v>1</v>
      </c>
      <c r="BL154" s="64">
        <f t="shared" si="29"/>
        <v>261.90476190476187</v>
      </c>
      <c r="BM154" s="64">
        <f t="shared" si="30"/>
        <v>264.00000000000006</v>
      </c>
      <c r="BN154" s="64">
        <f t="shared" si="31"/>
        <v>0.50875050875050876</v>
      </c>
      <c r="BO154" s="64">
        <f t="shared" si="32"/>
        <v>0.51282051282051289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358.33333333333331</v>
      </c>
      <c r="X157" s="372">
        <f>IFERROR(X148/H148,"0")+IFERROR(X149/H149,"0")+IFERROR(X150/H150,"0")+IFERROR(X151/H151,"0")+IFERROR(X152/H152,"0")+IFERROR(X153/H153,"0")+IFERROR(X154/H154,"0")+IFERROR(X155/H155,"0")+IFERROR(X156/H156,"0")</f>
        <v>361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2.0431400000000002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944</v>
      </c>
      <c r="X158" s="372">
        <f>IFERROR(SUM(X148:X156),"0")</f>
        <v>951.3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51</v>
      </c>
      <c r="X167" s="371">
        <f>IFERROR(IF(W167="",0,CEILING((W167/$H167),1)*$H167),"")</f>
        <v>52.5</v>
      </c>
      <c r="Y167" s="36">
        <f>IFERROR(IF(X167=0,"",ROUNDUP(X167/H167,0)*0.00753),"")</f>
        <v>0.18825</v>
      </c>
      <c r="Z167" s="56"/>
      <c r="AA167" s="57"/>
      <c r="AE167" s="64"/>
      <c r="BB167" s="153" t="s">
        <v>1</v>
      </c>
      <c r="BL167" s="64">
        <f>IFERROR(W167*I167/H167,"0")</f>
        <v>55.857142857142854</v>
      </c>
      <c r="BM167" s="64">
        <f>IFERROR(X167*I167/H167,"0")</f>
        <v>57.499999999999993</v>
      </c>
      <c r="BN167" s="64">
        <f>IFERROR(1/J167*(W167/H167),"0")</f>
        <v>0.15567765567765565</v>
      </c>
      <c r="BO167" s="64">
        <f>IFERROR(1/J167*(X167/H167),"0")</f>
        <v>0.16025641025641024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24.285714285714285</v>
      </c>
      <c r="X168" s="372">
        <f>IFERROR(X166/H166,"0")+IFERROR(X167/H167,"0")</f>
        <v>25</v>
      </c>
      <c r="Y168" s="372">
        <f>IFERROR(IF(Y166="",0,Y166),"0")+IFERROR(IF(Y167="",0,Y167),"0")</f>
        <v>0.18825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51</v>
      </c>
      <c r="X169" s="372">
        <f>IFERROR(SUM(X166:X167),"0")</f>
        <v>52.5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292</v>
      </c>
      <c r="X171" s="371">
        <f>IFERROR(IF(W171="",0,CEILING((W171/$H171),1)*$H171),"")</f>
        <v>297</v>
      </c>
      <c r="Y171" s="36">
        <f>IFERROR(IF(X171=0,"",ROUNDUP(X171/H171,0)*0.00937),"")</f>
        <v>0.51534999999999997</v>
      </c>
      <c r="Z171" s="56"/>
      <c r="AA171" s="57"/>
      <c r="AE171" s="64"/>
      <c r="BB171" s="154" t="s">
        <v>1</v>
      </c>
      <c r="BL171" s="64">
        <f>IFERROR(W171*I171/H171,"0")</f>
        <v>303.35555555555555</v>
      </c>
      <c r="BM171" s="64">
        <f>IFERROR(X171*I171/H171,"0")</f>
        <v>308.55</v>
      </c>
      <c r="BN171" s="64">
        <f>IFERROR(1/J171*(W171/H171),"0")</f>
        <v>0.45061728395061723</v>
      </c>
      <c r="BO171" s="64">
        <f>IFERROR(1/J171*(X171/H171),"0")</f>
        <v>0.45833333333333326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120</v>
      </c>
      <c r="X172" s="371">
        <f>IFERROR(IF(W172="",0,CEILING((W172/$H172),1)*$H172),"")</f>
        <v>124.2</v>
      </c>
      <c r="Y172" s="36">
        <f>IFERROR(IF(X172=0,"",ROUNDUP(X172/H172,0)*0.00937),"")</f>
        <v>0.21551000000000001</v>
      </c>
      <c r="Z172" s="56"/>
      <c r="AA172" s="57"/>
      <c r="AE172" s="64"/>
      <c r="BB172" s="155" t="s">
        <v>1</v>
      </c>
      <c r="BL172" s="64">
        <f>IFERROR(W172*I172/H172,"0")</f>
        <v>124.66666666666667</v>
      </c>
      <c r="BM172" s="64">
        <f>IFERROR(X172*I172/H172,"0")</f>
        <v>129.03</v>
      </c>
      <c r="BN172" s="64">
        <f>IFERROR(1/J172*(W172/H172),"0")</f>
        <v>0.18518518518518517</v>
      </c>
      <c r="BO172" s="64">
        <f>IFERROR(1/J172*(X172/H172),"0")</f>
        <v>0.19166666666666665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181</v>
      </c>
      <c r="X174" s="371">
        <f>IFERROR(IF(W174="",0,CEILING((W174/$H174),1)*$H174),"")</f>
        <v>183.60000000000002</v>
      </c>
      <c r="Y174" s="36">
        <f>IFERROR(IF(X174=0,"",ROUNDUP(X174/H174,0)*0.00937),"")</f>
        <v>0.31857999999999997</v>
      </c>
      <c r="Z174" s="56"/>
      <c r="AA174" s="57"/>
      <c r="AE174" s="64"/>
      <c r="BB174" s="157" t="s">
        <v>1</v>
      </c>
      <c r="BL174" s="64">
        <f>IFERROR(W174*I174/H174,"0")</f>
        <v>188.03888888888889</v>
      </c>
      <c r="BM174" s="64">
        <f>IFERROR(X174*I174/H174,"0")</f>
        <v>190.74</v>
      </c>
      <c r="BN174" s="64">
        <f>IFERROR(1/J174*(W174/H174),"0")</f>
        <v>0.27932098765432101</v>
      </c>
      <c r="BO174" s="64">
        <f>IFERROR(1/J174*(X174/H174),"0")</f>
        <v>0.28333333333333333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109.81481481481481</v>
      </c>
      <c r="X175" s="372">
        <f>IFERROR(X171/H171,"0")+IFERROR(X172/H172,"0")+IFERROR(X173/H173,"0")+IFERROR(X174/H174,"0")</f>
        <v>112</v>
      </c>
      <c r="Y175" s="372">
        <f>IFERROR(IF(Y171="",0,Y171),"0")+IFERROR(IF(Y172="",0,Y172),"0")+IFERROR(IF(Y173="",0,Y173),"0")+IFERROR(IF(Y174="",0,Y174),"0")</f>
        <v>1.0494399999999999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593</v>
      </c>
      <c r="X176" s="372">
        <f>IFERROR(SUM(X171:X174),"0")</f>
        <v>604.79999999999995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151</v>
      </c>
      <c r="X181" s="371">
        <f t="shared" si="33"/>
        <v>156</v>
      </c>
      <c r="Y181" s="36">
        <f>IFERROR(IF(X181=0,"",ROUNDUP(X181/H181,0)*0.02175),"")</f>
        <v>0.43499999999999994</v>
      </c>
      <c r="Z181" s="56"/>
      <c r="AA181" s="57"/>
      <c r="AE181" s="64"/>
      <c r="BB181" s="161" t="s">
        <v>1</v>
      </c>
      <c r="BL181" s="64">
        <f t="shared" si="34"/>
        <v>161.91846153846157</v>
      </c>
      <c r="BM181" s="64">
        <f t="shared" si="35"/>
        <v>167.28000000000003</v>
      </c>
      <c r="BN181" s="64">
        <f t="shared" si="36"/>
        <v>0.34569597069597063</v>
      </c>
      <c r="BO181" s="64">
        <f t="shared" si="37"/>
        <v>0.3571428571428571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220</v>
      </c>
      <c r="X183" s="371">
        <f t="shared" si="33"/>
        <v>226.2</v>
      </c>
      <c r="Y183" s="36">
        <f>IFERROR(IF(X183=0,"",ROUNDUP(X183/H183,0)*0.02175),"")</f>
        <v>0.5655</v>
      </c>
      <c r="Z183" s="56"/>
      <c r="AA183" s="57"/>
      <c r="AE183" s="64"/>
      <c r="BB183" s="163" t="s">
        <v>1</v>
      </c>
      <c r="BL183" s="64">
        <f t="shared" si="34"/>
        <v>234.26206896551724</v>
      </c>
      <c r="BM183" s="64">
        <f t="shared" si="35"/>
        <v>240.864</v>
      </c>
      <c r="BN183" s="64">
        <f t="shared" si="36"/>
        <v>0.45155993431855507</v>
      </c>
      <c r="BO183" s="64">
        <f t="shared" si="37"/>
        <v>0.46428571428571425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344</v>
      </c>
      <c r="X184" s="371">
        <f t="shared" si="33"/>
        <v>345.59999999999997</v>
      </c>
      <c r="Y184" s="36">
        <f>IFERROR(IF(X184=0,"",ROUNDUP(X184/H184,0)*0.00753),"")</f>
        <v>1.08432</v>
      </c>
      <c r="Z184" s="56"/>
      <c r="AA184" s="57"/>
      <c r="AE184" s="64"/>
      <c r="BB184" s="164" t="s">
        <v>1</v>
      </c>
      <c r="BL184" s="64">
        <f t="shared" si="34"/>
        <v>382.98666666666668</v>
      </c>
      <c r="BM184" s="64">
        <f t="shared" si="35"/>
        <v>384.76799999999997</v>
      </c>
      <c r="BN184" s="64">
        <f t="shared" si="36"/>
        <v>0.91880341880341887</v>
      </c>
      <c r="BO184" s="64">
        <f t="shared" si="37"/>
        <v>0.92307692307692302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316</v>
      </c>
      <c r="X186" s="371">
        <f t="shared" si="33"/>
        <v>316.8</v>
      </c>
      <c r="Y186" s="36">
        <f>IFERROR(IF(X186=0,"",ROUNDUP(X186/H186,0)*0.00753),"")</f>
        <v>0.99396000000000007</v>
      </c>
      <c r="Z186" s="56"/>
      <c r="AA186" s="57"/>
      <c r="AE186" s="64"/>
      <c r="BB186" s="166" t="s">
        <v>1</v>
      </c>
      <c r="BL186" s="64">
        <f t="shared" si="34"/>
        <v>342.33333333333337</v>
      </c>
      <c r="BM186" s="64">
        <f t="shared" si="35"/>
        <v>343.20000000000005</v>
      </c>
      <c r="BN186" s="64">
        <f t="shared" si="36"/>
        <v>0.84401709401709413</v>
      </c>
      <c r="BO186" s="64">
        <f t="shared" si="37"/>
        <v>0.84615384615384615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61</v>
      </c>
      <c r="X188" s="371">
        <f t="shared" si="33"/>
        <v>62.4</v>
      </c>
      <c r="Y188" s="36">
        <f t="shared" ref="Y188:Y194" si="38">IFERROR(IF(X188=0,"",ROUNDUP(X188/H188,0)*0.00753),"")</f>
        <v>0.19578000000000001</v>
      </c>
      <c r="Z188" s="56"/>
      <c r="AA188" s="57"/>
      <c r="AE188" s="64"/>
      <c r="BB188" s="168" t="s">
        <v>1</v>
      </c>
      <c r="BL188" s="64">
        <f t="shared" si="34"/>
        <v>68.370833333333337</v>
      </c>
      <c r="BM188" s="64">
        <f t="shared" si="35"/>
        <v>69.94</v>
      </c>
      <c r="BN188" s="64">
        <f t="shared" si="36"/>
        <v>0.16292735042735043</v>
      </c>
      <c r="BO188" s="64">
        <f t="shared" si="37"/>
        <v>0.16666666666666666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53</v>
      </c>
      <c r="X190" s="371">
        <f t="shared" si="33"/>
        <v>55.199999999999996</v>
      </c>
      <c r="Y190" s="36">
        <f t="shared" si="38"/>
        <v>0.17319000000000001</v>
      </c>
      <c r="Z190" s="56"/>
      <c r="AA190" s="57"/>
      <c r="AE190" s="64"/>
      <c r="BB190" s="170" t="s">
        <v>1</v>
      </c>
      <c r="BL190" s="64">
        <f t="shared" si="34"/>
        <v>59.006666666666675</v>
      </c>
      <c r="BM190" s="64">
        <f t="shared" si="35"/>
        <v>61.455999999999996</v>
      </c>
      <c r="BN190" s="64">
        <f t="shared" si="36"/>
        <v>0.14155982905982906</v>
      </c>
      <c r="BO190" s="64">
        <f t="shared" si="37"/>
        <v>0.14743589743589744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502</v>
      </c>
      <c r="X191" s="371">
        <f t="shared" si="33"/>
        <v>504</v>
      </c>
      <c r="Y191" s="36">
        <f t="shared" si="38"/>
        <v>1.5813000000000001</v>
      </c>
      <c r="Z191" s="56"/>
      <c r="AA191" s="57"/>
      <c r="AE191" s="64"/>
      <c r="BB191" s="171" t="s">
        <v>1</v>
      </c>
      <c r="BL191" s="64">
        <f t="shared" si="34"/>
        <v>558.89333333333343</v>
      </c>
      <c r="BM191" s="64">
        <f t="shared" si="35"/>
        <v>561.12000000000012</v>
      </c>
      <c r="BN191" s="64">
        <f t="shared" si="36"/>
        <v>1.3408119658119659</v>
      </c>
      <c r="BO191" s="64">
        <f t="shared" si="37"/>
        <v>1.346153846153846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71</v>
      </c>
      <c r="X193" s="371">
        <f t="shared" si="33"/>
        <v>72</v>
      </c>
      <c r="Y193" s="36">
        <f t="shared" si="38"/>
        <v>0.22590000000000002</v>
      </c>
      <c r="Z193" s="56"/>
      <c r="AA193" s="57"/>
      <c r="AE193" s="64"/>
      <c r="BB193" s="173" t="s">
        <v>1</v>
      </c>
      <c r="BL193" s="64">
        <f t="shared" si="34"/>
        <v>79.046666666666681</v>
      </c>
      <c r="BM193" s="64">
        <f t="shared" si="35"/>
        <v>80.160000000000011</v>
      </c>
      <c r="BN193" s="64">
        <f t="shared" si="36"/>
        <v>0.18963675213675216</v>
      </c>
      <c r="BO193" s="64">
        <f t="shared" si="37"/>
        <v>0.19230769230769229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102</v>
      </c>
      <c r="X194" s="371">
        <f t="shared" si="33"/>
        <v>103.2</v>
      </c>
      <c r="Y194" s="36">
        <f t="shared" si="38"/>
        <v>0.32379000000000002</v>
      </c>
      <c r="Z194" s="56"/>
      <c r="AA194" s="57"/>
      <c r="AE194" s="64"/>
      <c r="BB194" s="174" t="s">
        <v>1</v>
      </c>
      <c r="BL194" s="64">
        <f t="shared" si="34"/>
        <v>113.81500000000001</v>
      </c>
      <c r="BM194" s="64">
        <f t="shared" si="35"/>
        <v>115.154</v>
      </c>
      <c r="BN194" s="64">
        <f t="shared" si="36"/>
        <v>0.27243589743589741</v>
      </c>
      <c r="BO194" s="64">
        <f t="shared" si="37"/>
        <v>0.27564102564102561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648.39633068081355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654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5.5787399999999998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1820</v>
      </c>
      <c r="X196" s="372">
        <f>IFERROR(SUM(X178:X194),"0")</f>
        <v>1841.4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77</v>
      </c>
      <c r="X200" s="371">
        <f>IFERROR(IF(W200="",0,CEILING((W200/$H200),1)*$H200),"")</f>
        <v>79.2</v>
      </c>
      <c r="Y200" s="36">
        <f>IFERROR(IF(X200=0,"",ROUNDUP(X200/H200,0)*0.00753),"")</f>
        <v>0.24849000000000002</v>
      </c>
      <c r="Z200" s="56"/>
      <c r="AA200" s="57"/>
      <c r="AE200" s="64"/>
      <c r="BB200" s="177" t="s">
        <v>1</v>
      </c>
      <c r="BL200" s="64">
        <f>IFERROR(W200*I200/H200,"0")</f>
        <v>85.726666666666674</v>
      </c>
      <c r="BM200" s="64">
        <f>IFERROR(X200*I200/H200,"0")</f>
        <v>88.176000000000016</v>
      </c>
      <c r="BN200" s="64">
        <f>IFERROR(1/J200*(W200/H200),"0")</f>
        <v>0.20566239316239318</v>
      </c>
      <c r="BO200" s="64">
        <f>IFERROR(1/J200*(X200/H200),"0")</f>
        <v>0.21153846153846154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192</v>
      </c>
      <c r="X201" s="371">
        <f>IFERROR(IF(W201="",0,CEILING((W201/$H201),1)*$H201),"")</f>
        <v>192</v>
      </c>
      <c r="Y201" s="36">
        <f>IFERROR(IF(X201=0,"",ROUNDUP(X201/H201,0)*0.00753),"")</f>
        <v>0.60240000000000005</v>
      </c>
      <c r="Z201" s="56"/>
      <c r="AA201" s="57"/>
      <c r="AE201" s="64"/>
      <c r="BB201" s="178" t="s">
        <v>1</v>
      </c>
      <c r="BL201" s="64">
        <f>IFERROR(W201*I201/H201,"0")</f>
        <v>213.76000000000002</v>
      </c>
      <c r="BM201" s="64">
        <f>IFERROR(X201*I201/H201,"0")</f>
        <v>213.76000000000002</v>
      </c>
      <c r="BN201" s="64">
        <f>IFERROR(1/J201*(W201/H201),"0")</f>
        <v>0.51282051282051277</v>
      </c>
      <c r="BO201" s="64">
        <f>IFERROR(1/J201*(X201/H201),"0")</f>
        <v>0.51282051282051277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112.08333333333334</v>
      </c>
      <c r="X202" s="372">
        <f>IFERROR(X198/H198,"0")+IFERROR(X199/H199,"0")+IFERROR(X200/H200,"0")+IFERROR(X201/H201,"0")</f>
        <v>113</v>
      </c>
      <c r="Y202" s="372">
        <f>IFERROR(IF(Y198="",0,Y198),"0")+IFERROR(IF(Y199="",0,Y199),"0")+IFERROR(IF(Y200="",0,Y200),"0")+IFERROR(IF(Y201="",0,Y201),"0")</f>
        <v>0.85089000000000004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269</v>
      </c>
      <c r="X203" s="372">
        <f>IFERROR(SUM(X198:X201),"0")</f>
        <v>271.2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10</v>
      </c>
      <c r="X208" s="371">
        <f t="shared" si="39"/>
        <v>11.6</v>
      </c>
      <c r="Y208" s="36">
        <f>IFERROR(IF(X208=0,"",ROUNDUP(X208/H208,0)*0.02175),"")</f>
        <v>2.1749999999999999E-2</v>
      </c>
      <c r="Z208" s="56"/>
      <c r="AA208" s="57"/>
      <c r="AE208" s="64"/>
      <c r="BB208" s="181" t="s">
        <v>1</v>
      </c>
      <c r="BL208" s="64">
        <f t="shared" si="40"/>
        <v>10.413793103448276</v>
      </c>
      <c r="BM208" s="64">
        <f t="shared" si="41"/>
        <v>12.079999999999998</v>
      </c>
      <c r="BN208" s="64">
        <f t="shared" si="42"/>
        <v>1.5394088669950739E-2</v>
      </c>
      <c r="BO208" s="64">
        <f t="shared" si="43"/>
        <v>1.7857142857142856E-2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16</v>
      </c>
      <c r="X211" s="371">
        <f t="shared" si="39"/>
        <v>16</v>
      </c>
      <c r="Y211" s="36">
        <f>IFERROR(IF(X211=0,"",ROUNDUP(X211/H211,0)*0.00937),"")</f>
        <v>3.7479999999999999E-2</v>
      </c>
      <c r="Z211" s="56"/>
      <c r="AA211" s="57"/>
      <c r="AE211" s="64"/>
      <c r="BB211" s="184" t="s">
        <v>1</v>
      </c>
      <c r="BL211" s="64">
        <f t="shared" si="40"/>
        <v>16.96</v>
      </c>
      <c r="BM211" s="64">
        <f t="shared" si="41"/>
        <v>16.96</v>
      </c>
      <c r="BN211" s="64">
        <f t="shared" si="42"/>
        <v>3.3333333333333333E-2</v>
      </c>
      <c r="BO211" s="64">
        <f t="shared" si="43"/>
        <v>3.3333333333333333E-2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4.8620689655172411</v>
      </c>
      <c r="X212" s="372">
        <f>IFERROR(X206/H206,"0")+IFERROR(X207/H207,"0")+IFERROR(X208/H208,"0")+IFERROR(X209/H209,"0")+IFERROR(X210/H210,"0")+IFERROR(X211/H211,"0")</f>
        <v>5</v>
      </c>
      <c r="Y212" s="372">
        <f>IFERROR(IF(Y206="",0,Y206),"0")+IFERROR(IF(Y207="",0,Y207),"0")+IFERROR(IF(Y208="",0,Y208),"0")+IFERROR(IF(Y209="",0,Y209),"0")+IFERROR(IF(Y210="",0,Y210),"0")+IFERROR(IF(Y211="",0,Y211),"0")</f>
        <v>5.9229999999999998E-2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26</v>
      </c>
      <c r="X213" s="372">
        <f>IFERROR(SUM(X206:X211),"0")</f>
        <v>27.6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157</v>
      </c>
      <c r="X221" s="371">
        <f t="shared" ref="X221:X226" si="44">IFERROR(IF(W221="",0,CEILING((W221/$H221),1)*$H221),"")</f>
        <v>162.4</v>
      </c>
      <c r="Y221" s="36">
        <f>IFERROR(IF(X221=0,"",ROUNDUP(X221/H221,0)*0.02175),"")</f>
        <v>0.30449999999999999</v>
      </c>
      <c r="Z221" s="56"/>
      <c r="AA221" s="57"/>
      <c r="AE221" s="64"/>
      <c r="BB221" s="187" t="s">
        <v>1</v>
      </c>
      <c r="BL221" s="64">
        <f t="shared" ref="BL221:BL226" si="45">IFERROR(W221*I221/H221,"0")</f>
        <v>163.49655172413793</v>
      </c>
      <c r="BM221" s="64">
        <f t="shared" ref="BM221:BM226" si="46">IFERROR(X221*I221/H221,"0")</f>
        <v>169.12</v>
      </c>
      <c r="BN221" s="64">
        <f t="shared" ref="BN221:BN226" si="47">IFERROR(1/J221*(W221/H221),"0")</f>
        <v>0.24168719211822659</v>
      </c>
      <c r="BO221" s="64">
        <f t="shared" ref="BO221:BO226" si="48">IFERROR(1/J221*(X221/H221),"0")</f>
        <v>0.25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13.53448275862069</v>
      </c>
      <c r="X227" s="372">
        <f>IFERROR(X221/H221,"0")+IFERROR(X222/H222,"0")+IFERROR(X223/H223,"0")+IFERROR(X224/H224,"0")+IFERROR(X225/H225,"0")+IFERROR(X226/H226,"0")</f>
        <v>14.000000000000002</v>
      </c>
      <c r="Y227" s="372">
        <f>IFERROR(IF(Y221="",0,Y221),"0")+IFERROR(IF(Y222="",0,Y222),"0")+IFERROR(IF(Y223="",0,Y223),"0")+IFERROR(IF(Y224="",0,Y224),"0")+IFERROR(IF(Y225="",0,Y225),"0")+IFERROR(IF(Y226="",0,Y226),"0")</f>
        <v>0.30449999999999999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157</v>
      </c>
      <c r="X228" s="372">
        <f>IFERROR(SUM(X221:X226),"0")</f>
        <v>162.4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65</v>
      </c>
      <c r="X252" s="371">
        <f>IFERROR(IF(W252="",0,CEILING((W252/$H252),1)*$H252),"")</f>
        <v>67.2</v>
      </c>
      <c r="Y252" s="36">
        <f>IFERROR(IF(X252=0,"",ROUNDUP(X252/H252,0)*0.00753),"")</f>
        <v>0.12048</v>
      </c>
      <c r="Z252" s="56"/>
      <c r="AA252" s="57"/>
      <c r="AE252" s="64"/>
      <c r="BB252" s="208" t="s">
        <v>1</v>
      </c>
      <c r="BL252" s="64">
        <f>IFERROR(W252*I252/H252,"0")</f>
        <v>69.023809523809518</v>
      </c>
      <c r="BM252" s="64">
        <f>IFERROR(X252*I252/H252,"0")</f>
        <v>71.36</v>
      </c>
      <c r="BN252" s="64">
        <f>IFERROR(1/J252*(W252/H252),"0")</f>
        <v>9.9206349206349201E-2</v>
      </c>
      <c r="BO252" s="64">
        <f>IFERROR(1/J252*(X252/H252),"0")</f>
        <v>0.10256410256410256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15.476190476190476</v>
      </c>
      <c r="X256" s="372">
        <f>IFERROR(X252/H252,"0")+IFERROR(X253/H253,"0")+IFERROR(X254/H254,"0")+IFERROR(X255/H255,"0")</f>
        <v>16</v>
      </c>
      <c r="Y256" s="372">
        <f>IFERROR(IF(Y252="",0,Y252),"0")+IFERROR(IF(Y253="",0,Y253),"0")+IFERROR(IF(Y254="",0,Y254),"0")+IFERROR(IF(Y255="",0,Y255),"0")</f>
        <v>0.12048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65</v>
      </c>
      <c r="X257" s="372">
        <f>IFERROR(SUM(X252:X255),"0")</f>
        <v>67.2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178</v>
      </c>
      <c r="X259" s="371">
        <f t="shared" ref="X259:X267" si="55">IFERROR(IF(W259="",0,CEILING((W259/$H259),1)*$H259),"")</f>
        <v>179.4</v>
      </c>
      <c r="Y259" s="36">
        <f>IFERROR(IF(X259=0,"",ROUNDUP(X259/H259,0)*0.02175),"")</f>
        <v>0.50024999999999997</v>
      </c>
      <c r="Z259" s="56"/>
      <c r="AA259" s="57"/>
      <c r="AE259" s="64"/>
      <c r="BB259" s="212" t="s">
        <v>1</v>
      </c>
      <c r="BL259" s="64">
        <f t="shared" ref="BL259:BL267" si="56">IFERROR(W259*I259/H259,"0")</f>
        <v>190.73384615384617</v>
      </c>
      <c r="BM259" s="64">
        <f t="shared" ref="BM259:BM267" si="57">IFERROR(X259*I259/H259,"0")</f>
        <v>192.23400000000001</v>
      </c>
      <c r="BN259" s="64">
        <f t="shared" ref="BN259:BN267" si="58">IFERROR(1/J259*(W259/H259),"0")</f>
        <v>0.4075091575091575</v>
      </c>
      <c r="BO259" s="64">
        <f t="shared" ref="BO259:BO267" si="59">IFERROR(1/J259*(X259/H259),"0")</f>
        <v>0.4107142857142857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39</v>
      </c>
      <c r="X265" s="371">
        <f t="shared" si="55"/>
        <v>40.5</v>
      </c>
      <c r="Y265" s="36">
        <f>IFERROR(IF(X265=0,"",ROUNDUP(X265/H265,0)*0.00753),"")</f>
        <v>0.11295000000000001</v>
      </c>
      <c r="Z265" s="56"/>
      <c r="AA265" s="57"/>
      <c r="AE265" s="64"/>
      <c r="BB265" s="218" t="s">
        <v>1</v>
      </c>
      <c r="BL265" s="64">
        <f t="shared" si="56"/>
        <v>43.015555555555558</v>
      </c>
      <c r="BM265" s="64">
        <f t="shared" si="57"/>
        <v>44.67</v>
      </c>
      <c r="BN265" s="64">
        <f t="shared" si="58"/>
        <v>9.2592592592592574E-2</v>
      </c>
      <c r="BO265" s="64">
        <f t="shared" si="59"/>
        <v>9.6153846153846145E-2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37.26495726495726</v>
      </c>
      <c r="X268" s="372">
        <f>IFERROR(X259/H259,"0")+IFERROR(X260/H260,"0")+IFERROR(X261/H261,"0")+IFERROR(X262/H262,"0")+IFERROR(X263/H263,"0")+IFERROR(X264/H264,"0")+IFERROR(X265/H265,"0")+IFERROR(X266/H266,"0")+IFERROR(X267/H267,"0")</f>
        <v>38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0.61319999999999997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217</v>
      </c>
      <c r="X269" s="372">
        <f>IFERROR(SUM(X259:X267),"0")</f>
        <v>219.9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108</v>
      </c>
      <c r="X271" s="371">
        <f>IFERROR(IF(W271="",0,CEILING((W271/$H271),1)*$H271),"")</f>
        <v>109.2</v>
      </c>
      <c r="Y271" s="36">
        <f>IFERROR(IF(X271=0,"",ROUNDUP(X271/H271,0)*0.02175),"")</f>
        <v>0.28275</v>
      </c>
      <c r="Z271" s="56"/>
      <c r="AA271" s="57"/>
      <c r="AE271" s="64"/>
      <c r="BB271" s="221" t="s">
        <v>1</v>
      </c>
      <c r="BL271" s="64">
        <f>IFERROR(W271*I271/H271,"0")</f>
        <v>115.25142857142858</v>
      </c>
      <c r="BM271" s="64">
        <f>IFERROR(X271*I271/H271,"0")</f>
        <v>116.53200000000001</v>
      </c>
      <c r="BN271" s="64">
        <f>IFERROR(1/J271*(W271/H271),"0")</f>
        <v>0.22959183673469385</v>
      </c>
      <c r="BO271" s="64">
        <f>IFERROR(1/J271*(X271/H271),"0")</f>
        <v>0.23214285714285712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105</v>
      </c>
      <c r="X272" s="371">
        <f>IFERROR(IF(W272="",0,CEILING((W272/$H272),1)*$H272),"")</f>
        <v>109.2</v>
      </c>
      <c r="Y272" s="36">
        <f>IFERROR(IF(X272=0,"",ROUNDUP(X272/H272,0)*0.02175),"")</f>
        <v>0.30449999999999999</v>
      </c>
      <c r="Z272" s="56"/>
      <c r="AA272" s="57"/>
      <c r="AE272" s="64"/>
      <c r="BB272" s="222" t="s">
        <v>1</v>
      </c>
      <c r="BL272" s="64">
        <f>IFERROR(W272*I272/H272,"0")</f>
        <v>112.5923076923077</v>
      </c>
      <c r="BM272" s="64">
        <f>IFERROR(X272*I272/H272,"0")</f>
        <v>117.09600000000002</v>
      </c>
      <c r="BN272" s="64">
        <f>IFERROR(1/J272*(W272/H272),"0")</f>
        <v>0.24038461538461536</v>
      </c>
      <c r="BO272" s="64">
        <f>IFERROR(1/J272*(X272/H272),"0")</f>
        <v>0.25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115</v>
      </c>
      <c r="X273" s="371">
        <f>IFERROR(IF(W273="",0,CEILING((W273/$H273),1)*$H273),"")</f>
        <v>117.60000000000001</v>
      </c>
      <c r="Y273" s="36">
        <f>IFERROR(IF(X273=0,"",ROUNDUP(X273/H273,0)*0.02175),"")</f>
        <v>0.30449999999999999</v>
      </c>
      <c r="Z273" s="56"/>
      <c r="AA273" s="57"/>
      <c r="AE273" s="64"/>
      <c r="BB273" s="223" t="s">
        <v>1</v>
      </c>
      <c r="BL273" s="64">
        <f>IFERROR(W273*I273/H273,"0")</f>
        <v>122.72142857142858</v>
      </c>
      <c r="BM273" s="64">
        <f>IFERROR(X273*I273/H273,"0")</f>
        <v>125.49600000000001</v>
      </c>
      <c r="BN273" s="64">
        <f>IFERROR(1/J273*(W273/H273),"0")</f>
        <v>0.24447278911564624</v>
      </c>
      <c r="BO273" s="64">
        <f>IFERROR(1/J273*(X273/H273),"0")</f>
        <v>0.25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40.009157509157504</v>
      </c>
      <c r="X274" s="372">
        <f>IFERROR(X271/H271,"0")+IFERROR(X272/H272,"0")+IFERROR(X273/H273,"0")</f>
        <v>41</v>
      </c>
      <c r="Y274" s="372">
        <f>IFERROR(IF(Y271="",0,Y271),"0")+IFERROR(IF(Y272="",0,Y272),"0")+IFERROR(IF(Y273="",0,Y273),"0")</f>
        <v>0.89175000000000004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328</v>
      </c>
      <c r="X275" s="372">
        <f>IFERROR(SUM(X271:X273),"0")</f>
        <v>336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21</v>
      </c>
      <c r="X279" s="371">
        <f>IFERROR(IF(W279="",0,CEILING((W279/$H279),1)*$H279),"")</f>
        <v>22.95</v>
      </c>
      <c r="Y279" s="36">
        <f>IFERROR(IF(X279=0,"",ROUNDUP(X279/H279,0)*0.00753),"")</f>
        <v>6.7769999999999997E-2</v>
      </c>
      <c r="Z279" s="56"/>
      <c r="AA279" s="57"/>
      <c r="AE279" s="64"/>
      <c r="BB279" s="226" t="s">
        <v>1</v>
      </c>
      <c r="BL279" s="64">
        <f>IFERROR(W279*I279/H279,"0")</f>
        <v>23.882352941176471</v>
      </c>
      <c r="BM279" s="64">
        <f>IFERROR(X279*I279/H279,"0")</f>
        <v>26.099999999999998</v>
      </c>
      <c r="BN279" s="64">
        <f>IFERROR(1/J279*(W279/H279),"0")</f>
        <v>5.2790346907993974E-2</v>
      </c>
      <c r="BO279" s="64">
        <f>IFERROR(1/J279*(X279/H279),"0")</f>
        <v>5.7692307692307689E-2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8.2352941176470598</v>
      </c>
      <c r="X280" s="372">
        <f>IFERROR(X277/H277,"0")+IFERROR(X278/H278,"0")+IFERROR(X279/H279,"0")</f>
        <v>9</v>
      </c>
      <c r="Y280" s="372">
        <f>IFERROR(IF(Y277="",0,Y277),"0")+IFERROR(IF(Y278="",0,Y278),"0")+IFERROR(IF(Y279="",0,Y279),"0")</f>
        <v>6.7769999999999997E-2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21</v>
      </c>
      <c r="X281" s="372">
        <f>IFERROR(SUM(X277:X279),"0")</f>
        <v>22.95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38</v>
      </c>
      <c r="X306" s="371">
        <f>IFERROR(IF(W306="",0,CEILING((W306/$H306),1)*$H306),"")</f>
        <v>39.6</v>
      </c>
      <c r="Y306" s="36">
        <f>IFERROR(IF(X306=0,"",ROUNDUP(X306/H306,0)*0.00753),"")</f>
        <v>0.16566</v>
      </c>
      <c r="Z306" s="56"/>
      <c r="AA306" s="57"/>
      <c r="AE306" s="64"/>
      <c r="BB306" s="239" t="s">
        <v>1</v>
      </c>
      <c r="BL306" s="64">
        <f>IFERROR(W306*I306/H306,"0")</f>
        <v>43.235555555555557</v>
      </c>
      <c r="BM306" s="64">
        <f>IFERROR(X306*I306/H306,"0")</f>
        <v>45.056000000000004</v>
      </c>
      <c r="BN306" s="64">
        <f>IFERROR(1/J306*(W306/H306),"0")</f>
        <v>0.13532763532763531</v>
      </c>
      <c r="BO306" s="64">
        <f>IFERROR(1/J306*(X306/H306),"0")</f>
        <v>0.14102564102564102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21.111111111111111</v>
      </c>
      <c r="X307" s="372">
        <f>IFERROR(X306/H306,"0")</f>
        <v>22</v>
      </c>
      <c r="Y307" s="372">
        <f>IFERROR(IF(Y306="",0,Y306),"0")</f>
        <v>0.16566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38</v>
      </c>
      <c r="X308" s="372">
        <f>IFERROR(SUM(X306:X306),"0")</f>
        <v>39.6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118</v>
      </c>
      <c r="X310" s="371">
        <f>IFERROR(IF(W310="",0,CEILING((W310/$H310),1)*$H310),"")</f>
        <v>121.5</v>
      </c>
      <c r="Y310" s="36">
        <f>IFERROR(IF(X310=0,"",ROUNDUP(X310/H310,0)*0.02175),"")</f>
        <v>0.32624999999999998</v>
      </c>
      <c r="Z310" s="56"/>
      <c r="AA310" s="57"/>
      <c r="AE310" s="64"/>
      <c r="BB310" s="240" t="s">
        <v>1</v>
      </c>
      <c r="BL310" s="64">
        <f>IFERROR(W310*I310/H310,"0")</f>
        <v>126.21629629629629</v>
      </c>
      <c r="BM310" s="64">
        <f>IFERROR(X310*I310/H310,"0")</f>
        <v>129.96</v>
      </c>
      <c r="BN310" s="64">
        <f>IFERROR(1/J310*(W310/H310),"0")</f>
        <v>0.26014109347442682</v>
      </c>
      <c r="BO310" s="64">
        <f>IFERROR(1/J310*(X310/H310),"0")</f>
        <v>0.26785714285714285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14.567901234567902</v>
      </c>
      <c r="X313" s="372">
        <f>IFERROR(X310/H310,"0")+IFERROR(X311/H311,"0")+IFERROR(X312/H312,"0")</f>
        <v>15</v>
      </c>
      <c r="Y313" s="372">
        <f>IFERROR(IF(Y310="",0,Y310),"0")+IFERROR(IF(Y311="",0,Y311),"0")+IFERROR(IF(Y312="",0,Y312),"0")</f>
        <v>0.32624999999999998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118</v>
      </c>
      <c r="X314" s="372">
        <f>IFERROR(SUM(X310:X312),"0")</f>
        <v>121.5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9</v>
      </c>
      <c r="X320" s="371">
        <f>IFERROR(IF(W320="",0,CEILING((W320/$H320),1)*$H320),"")</f>
        <v>10.199999999999999</v>
      </c>
      <c r="Y320" s="36">
        <f>IFERROR(IF(X320=0,"",ROUNDUP(X320/H320,0)*0.00753),"")</f>
        <v>3.0120000000000001E-2</v>
      </c>
      <c r="Z320" s="56"/>
      <c r="AA320" s="57"/>
      <c r="AE320" s="64"/>
      <c r="BB320" s="244" t="s">
        <v>1</v>
      </c>
      <c r="BL320" s="64">
        <f>IFERROR(W320*I320/H320,"0")</f>
        <v>10.500000000000002</v>
      </c>
      <c r="BM320" s="64">
        <f>IFERROR(X320*I320/H320,"0")</f>
        <v>11.9</v>
      </c>
      <c r="BN320" s="64">
        <f>IFERROR(1/J320*(W320/H320),"0")</f>
        <v>2.2624434389140274E-2</v>
      </c>
      <c r="BO320" s="64">
        <f>IFERROR(1/J320*(X320/H320),"0")</f>
        <v>2.564102564102564E-2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3.5294117647058827</v>
      </c>
      <c r="X321" s="372">
        <f>IFERROR(X320/H320,"0")</f>
        <v>4</v>
      </c>
      <c r="Y321" s="372">
        <f>IFERROR(IF(Y320="",0,Y320),"0")</f>
        <v>3.0120000000000001E-2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9</v>
      </c>
      <c r="X322" s="372">
        <f>IFERROR(SUM(X320:X320),"0")</f>
        <v>10.199999999999999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907</v>
      </c>
      <c r="X328" s="371">
        <f t="shared" si="65"/>
        <v>915</v>
      </c>
      <c r="Y328" s="36">
        <f>IFERROR(IF(X328=0,"",ROUNDUP(X328/H328,0)*0.02175),"")</f>
        <v>1.3267499999999999</v>
      </c>
      <c r="Z328" s="56"/>
      <c r="AA328" s="57"/>
      <c r="AE328" s="64"/>
      <c r="BB328" s="247" t="s">
        <v>1</v>
      </c>
      <c r="BL328" s="64">
        <f t="shared" si="66"/>
        <v>936.024</v>
      </c>
      <c r="BM328" s="64">
        <f t="shared" si="67"/>
        <v>944.28000000000009</v>
      </c>
      <c r="BN328" s="64">
        <f t="shared" si="68"/>
        <v>1.2597222222222222</v>
      </c>
      <c r="BO328" s="64">
        <f t="shared" si="69"/>
        <v>1.2708333333333333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883</v>
      </c>
      <c r="X329" s="371">
        <f t="shared" si="65"/>
        <v>885</v>
      </c>
      <c r="Y329" s="36">
        <f>IFERROR(IF(X329=0,"",ROUNDUP(X329/H329,0)*0.02175),"")</f>
        <v>1.28325</v>
      </c>
      <c r="Z329" s="56"/>
      <c r="AA329" s="57"/>
      <c r="AE329" s="64"/>
      <c r="BB329" s="248" t="s">
        <v>1</v>
      </c>
      <c r="BL329" s="64">
        <f t="shared" si="66"/>
        <v>911.25599999999997</v>
      </c>
      <c r="BM329" s="64">
        <f t="shared" si="67"/>
        <v>913.32</v>
      </c>
      <c r="BN329" s="64">
        <f t="shared" si="68"/>
        <v>1.2263888888888888</v>
      </c>
      <c r="BO329" s="64">
        <f t="shared" si="69"/>
        <v>1.2291666666666665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522</v>
      </c>
      <c r="X332" s="371">
        <f t="shared" si="65"/>
        <v>525</v>
      </c>
      <c r="Y332" s="36">
        <f>IFERROR(IF(X332=0,"",ROUNDUP(X332/H332,0)*0.02175),"")</f>
        <v>0.76124999999999998</v>
      </c>
      <c r="Z332" s="56"/>
      <c r="AA332" s="57"/>
      <c r="AE332" s="64"/>
      <c r="BB332" s="251" t="s">
        <v>1</v>
      </c>
      <c r="BL332" s="64">
        <f t="shared" si="66"/>
        <v>538.70400000000006</v>
      </c>
      <c r="BM332" s="64">
        <f t="shared" si="67"/>
        <v>541.79999999999995</v>
      </c>
      <c r="BN332" s="64">
        <f t="shared" si="68"/>
        <v>0.72499999999999987</v>
      </c>
      <c r="BO332" s="64">
        <f t="shared" si="69"/>
        <v>0.72916666666666663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154.13333333333333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155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3.3712499999999999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2312</v>
      </c>
      <c r="X337" s="372">
        <f>IFERROR(SUM(X326:X335),"0")</f>
        <v>2325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775</v>
      </c>
      <c r="X339" s="371">
        <f>IFERROR(IF(W339="",0,CEILING((W339/$H339),1)*$H339),"")</f>
        <v>780</v>
      </c>
      <c r="Y339" s="36">
        <f>IFERROR(IF(X339=0,"",ROUNDUP(X339/H339,0)*0.02175),"")</f>
        <v>1.131</v>
      </c>
      <c r="Z339" s="56"/>
      <c r="AA339" s="57"/>
      <c r="AE339" s="64"/>
      <c r="BB339" s="255" t="s">
        <v>1</v>
      </c>
      <c r="BL339" s="64">
        <f>IFERROR(W339*I339/H339,"0")</f>
        <v>799.8</v>
      </c>
      <c r="BM339" s="64">
        <f>IFERROR(X339*I339/H339,"0")</f>
        <v>804.95999999999992</v>
      </c>
      <c r="BN339" s="64">
        <f>IFERROR(1/J339*(W339/H339),"0")</f>
        <v>1.0763888888888888</v>
      </c>
      <c r="BO339" s="64">
        <f>IFERROR(1/J339*(X339/H339),"0")</f>
        <v>1.0833333333333333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51.666666666666664</v>
      </c>
      <c r="X342" s="372">
        <f>IFERROR(X339/H339,"0")+IFERROR(X340/H340,"0")+IFERROR(X341/H341,"0")</f>
        <v>52</v>
      </c>
      <c r="Y342" s="372">
        <f>IFERROR(IF(Y339="",0,Y339),"0")+IFERROR(IF(Y340="",0,Y340),"0")+IFERROR(IF(Y341="",0,Y341),"0")</f>
        <v>1.131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775</v>
      </c>
      <c r="X343" s="372">
        <f>IFERROR(SUM(X339:X341),"0")</f>
        <v>780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92</v>
      </c>
      <c r="X346" s="371">
        <f>IFERROR(IF(W346="",0,CEILING((W346/$H346),1)*$H346),"")</f>
        <v>93.6</v>
      </c>
      <c r="Y346" s="36">
        <f>IFERROR(IF(X346=0,"",ROUNDUP(X346/H346,0)*0.02175),"")</f>
        <v>0.26100000000000001</v>
      </c>
      <c r="Z346" s="56"/>
      <c r="AA346" s="57"/>
      <c r="AE346" s="64"/>
      <c r="BB346" s="259" t="s">
        <v>1</v>
      </c>
      <c r="BL346" s="64">
        <f>IFERROR(W346*I346/H346,"0")</f>
        <v>98.652307692307701</v>
      </c>
      <c r="BM346" s="64">
        <f>IFERROR(X346*I346/H346,"0")</f>
        <v>100.36800000000001</v>
      </c>
      <c r="BN346" s="64">
        <f>IFERROR(1/J346*(W346/H346),"0")</f>
        <v>0.21062271062271062</v>
      </c>
      <c r="BO346" s="64">
        <f>IFERROR(1/J346*(X346/H346),"0")</f>
        <v>0.21428571428571427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11.794871794871796</v>
      </c>
      <c r="X347" s="372">
        <f>IFERROR(X345/H345,"0")+IFERROR(X346/H346,"0")</f>
        <v>12</v>
      </c>
      <c r="Y347" s="372">
        <f>IFERROR(IF(Y345="",0,Y345),"0")+IFERROR(IF(Y346="",0,Y346),"0")</f>
        <v>0.26100000000000001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92</v>
      </c>
      <c r="X348" s="372">
        <f>IFERROR(SUM(X345:X346),"0")</f>
        <v>93.6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123</v>
      </c>
      <c r="X350" s="371">
        <f>IFERROR(IF(W350="",0,CEILING((W350/$H350),1)*$H350),"")</f>
        <v>124.8</v>
      </c>
      <c r="Y350" s="36">
        <f>IFERROR(IF(X350=0,"",ROUNDUP(X350/H350,0)*0.02175),"")</f>
        <v>0.34799999999999998</v>
      </c>
      <c r="Z350" s="56"/>
      <c r="AA350" s="57"/>
      <c r="AE350" s="64"/>
      <c r="BB350" s="260" t="s">
        <v>1</v>
      </c>
      <c r="BL350" s="64">
        <f>IFERROR(W350*I350/H350,"0")</f>
        <v>131.89384615384617</v>
      </c>
      <c r="BM350" s="64">
        <f>IFERROR(X350*I350/H350,"0")</f>
        <v>133.82400000000001</v>
      </c>
      <c r="BN350" s="64">
        <f>IFERROR(1/J350*(W350/H350),"0")</f>
        <v>0.28159340659340659</v>
      </c>
      <c r="BO350" s="64">
        <f>IFERROR(1/J350*(X350/H350),"0")</f>
        <v>0.2857142857142857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15.76923076923077</v>
      </c>
      <c r="X351" s="372">
        <f>IFERROR(X350/H350,"0")</f>
        <v>16</v>
      </c>
      <c r="Y351" s="372">
        <f>IFERROR(IF(Y350="",0,Y350),"0")</f>
        <v>0.34799999999999998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123</v>
      </c>
      <c r="X352" s="372">
        <f>IFERROR(SUM(X350:X350),"0")</f>
        <v>124.8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161</v>
      </c>
      <c r="X355" s="371">
        <f>IFERROR(IF(W355="",0,CEILING((W355/$H355),1)*$H355),"")</f>
        <v>168</v>
      </c>
      <c r="Y355" s="36">
        <f>IFERROR(IF(X355=0,"",ROUNDUP(X355/H355,0)*0.02175),"")</f>
        <v>0.30449999999999999</v>
      </c>
      <c r="Z355" s="56"/>
      <c r="AA355" s="57"/>
      <c r="AE355" s="64"/>
      <c r="BB355" s="261" t="s">
        <v>1</v>
      </c>
      <c r="BL355" s="64">
        <f>IFERROR(W355*I355/H355,"0")</f>
        <v>167.44</v>
      </c>
      <c r="BM355" s="64">
        <f>IFERROR(X355*I355/H355,"0")</f>
        <v>174.72</v>
      </c>
      <c r="BN355" s="64">
        <f>IFERROR(1/J355*(W355/H355),"0")</f>
        <v>0.23958333333333331</v>
      </c>
      <c r="BO355" s="64">
        <f>IFERROR(1/J355*(X355/H355),"0")</f>
        <v>0.25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13.416666666666666</v>
      </c>
      <c r="X360" s="372">
        <f>IFERROR(X355/H355,"0")+IFERROR(X356/H356,"0")+IFERROR(X357/H357,"0")+IFERROR(X358/H358,"0")+IFERROR(X359/H359,"0")</f>
        <v>14</v>
      </c>
      <c r="Y360" s="372">
        <f>IFERROR(IF(Y355="",0,Y355),"0")+IFERROR(IF(Y356="",0,Y356),"0")+IFERROR(IF(Y357="",0,Y357),"0")+IFERROR(IF(Y358="",0,Y358),"0")+IFERROR(IF(Y359="",0,Y359),"0")</f>
        <v>0.30449999999999999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161</v>
      </c>
      <c r="X361" s="372">
        <f>IFERROR(SUM(X355:X359),"0")</f>
        <v>168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203</v>
      </c>
      <c r="X368" s="371">
        <f>IFERROR(IF(W368="",0,CEILING((W368/$H368),1)*$H368),"")</f>
        <v>210.6</v>
      </c>
      <c r="Y368" s="36">
        <f>IFERROR(IF(X368=0,"",ROUNDUP(X368/H368,0)*0.02175),"")</f>
        <v>0.58724999999999994</v>
      </c>
      <c r="Z368" s="56"/>
      <c r="AA368" s="57"/>
      <c r="AE368" s="64"/>
      <c r="BB368" s="268" t="s">
        <v>1</v>
      </c>
      <c r="BL368" s="64">
        <f>IFERROR(W368*I368/H368,"0")</f>
        <v>217.67846153846156</v>
      </c>
      <c r="BM368" s="64">
        <f>IFERROR(X368*I368/H368,"0")</f>
        <v>225.82800000000003</v>
      </c>
      <c r="BN368" s="64">
        <f>IFERROR(1/J368*(W368/H368),"0")</f>
        <v>0.4647435897435897</v>
      </c>
      <c r="BO368" s="64">
        <f>IFERROR(1/J368*(X368/H368),"0")</f>
        <v>0.4821428571428571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26.025641025641026</v>
      </c>
      <c r="X372" s="372">
        <f>IFERROR(X368/H368,"0")+IFERROR(X369/H369,"0")+IFERROR(X370/H370,"0")+IFERROR(X371/H371,"0")</f>
        <v>27</v>
      </c>
      <c r="Y372" s="372">
        <f>IFERROR(IF(Y368="",0,Y368),"0")+IFERROR(IF(Y369="",0,Y369),"0")+IFERROR(IF(Y370="",0,Y370),"0")+IFERROR(IF(Y371="",0,Y371),"0")</f>
        <v>0.58724999999999994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203</v>
      </c>
      <c r="X373" s="372">
        <f>IFERROR(SUM(X368:X371),"0")</f>
        <v>210.6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130</v>
      </c>
      <c r="X388" s="371">
        <f t="shared" si="70"/>
        <v>130.20000000000002</v>
      </c>
      <c r="Y388" s="36">
        <f>IFERROR(IF(X388=0,"",ROUNDUP(X388/H388,0)*0.00753),"")</f>
        <v>0.23343</v>
      </c>
      <c r="Z388" s="56"/>
      <c r="AA388" s="57"/>
      <c r="AE388" s="64"/>
      <c r="BB388" s="277" t="s">
        <v>1</v>
      </c>
      <c r="BL388" s="64">
        <f t="shared" si="71"/>
        <v>137.11904761904762</v>
      </c>
      <c r="BM388" s="64">
        <f t="shared" si="72"/>
        <v>137.33000000000001</v>
      </c>
      <c r="BN388" s="64">
        <f t="shared" si="73"/>
        <v>0.1984126984126984</v>
      </c>
      <c r="BO388" s="64">
        <f t="shared" si="74"/>
        <v>0.19871794871794873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30.952380952380953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31.000000000000004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0.23343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130</v>
      </c>
      <c r="X400" s="372">
        <f>IFERROR(SUM(X386:X398),"0")</f>
        <v>130.20000000000002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10</v>
      </c>
      <c r="X424" s="371">
        <f t="shared" ref="X424:X430" si="76">IFERROR(IF(W424="",0,CEILING((W424/$H424),1)*$H424),"")</f>
        <v>12.600000000000001</v>
      </c>
      <c r="Y424" s="36">
        <f>IFERROR(IF(X424=0,"",ROUNDUP(X424/H424,0)*0.00753),"")</f>
        <v>2.2589999999999999E-2</v>
      </c>
      <c r="Z424" s="56"/>
      <c r="AA424" s="57"/>
      <c r="AE424" s="64"/>
      <c r="BB424" s="297" t="s">
        <v>1</v>
      </c>
      <c r="BL424" s="64">
        <f t="shared" ref="BL424:BL430" si="77">IFERROR(W424*I424/H424,"0")</f>
        <v>10.547619047619046</v>
      </c>
      <c r="BM424" s="64">
        <f t="shared" ref="BM424:BM430" si="78">IFERROR(X424*I424/H424,"0")</f>
        <v>13.290000000000001</v>
      </c>
      <c r="BN424" s="64">
        <f t="shared" ref="BN424:BN430" si="79">IFERROR(1/J424*(W424/H424),"0")</f>
        <v>1.5262515262515262E-2</v>
      </c>
      <c r="BO424" s="64">
        <f t="shared" ref="BO424:BO430" si="80">IFERROR(1/J424*(X424/H424),"0")</f>
        <v>1.9230769230769232E-2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2.3809523809523809</v>
      </c>
      <c r="X431" s="372">
        <f>IFERROR(X424/H424,"0")+IFERROR(X425/H425,"0")+IFERROR(X426/H426,"0")+IFERROR(X427/H427,"0")+IFERROR(X428/H428,"0")+IFERROR(X429/H429,"0")+IFERROR(X430/H430,"0")</f>
        <v>3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2.2589999999999999E-2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10</v>
      </c>
      <c r="X432" s="372">
        <f>IFERROR(SUM(X424:X430),"0")</f>
        <v>12.600000000000001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11</v>
      </c>
      <c r="X439" s="371">
        <f>IFERROR(IF(W439="",0,CEILING((W439/$H439),1)*$H439),"")</f>
        <v>11.88</v>
      </c>
      <c r="Y439" s="36">
        <f>IFERROR(IF(X439=0,"",ROUNDUP(X439/H439,0)*0.00627),"")</f>
        <v>5.6430000000000001E-2</v>
      </c>
      <c r="Z439" s="56"/>
      <c r="AA439" s="57"/>
      <c r="AE439" s="64"/>
      <c r="BB439" s="306" t="s">
        <v>1</v>
      </c>
      <c r="BL439" s="64">
        <f>IFERROR(W439*I439/H439,"0")</f>
        <v>15.666666666666666</v>
      </c>
      <c r="BM439" s="64">
        <f>IFERROR(X439*I439/H439,"0")</f>
        <v>16.919999999999998</v>
      </c>
      <c r="BN439" s="64">
        <f>IFERROR(1/J439*(W439/H439),"0")</f>
        <v>4.1666666666666664E-2</v>
      </c>
      <c r="BO439" s="64">
        <f>IFERROR(1/J439*(X439/H439),"0")</f>
        <v>4.4999999999999998E-2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8.3333333333333321</v>
      </c>
      <c r="X440" s="372">
        <f>IFERROR(X439/H439,"0")</f>
        <v>9</v>
      </c>
      <c r="Y440" s="372">
        <f>IFERROR(IF(Y439="",0,Y439),"0")</f>
        <v>5.6430000000000001E-2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11</v>
      </c>
      <c r="X441" s="372">
        <f>IFERROR(SUM(X439:X439),"0")</f>
        <v>11.88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406</v>
      </c>
      <c r="X457" s="371">
        <f t="shared" si="81"/>
        <v>406.56</v>
      </c>
      <c r="Y457" s="36">
        <f t="shared" si="82"/>
        <v>0.92091999999999996</v>
      </c>
      <c r="Z457" s="56"/>
      <c r="AA457" s="57"/>
      <c r="AE457" s="64"/>
      <c r="BB457" s="312" t="s">
        <v>1</v>
      </c>
      <c r="BL457" s="64">
        <f t="shared" si="83"/>
        <v>433.68181818181813</v>
      </c>
      <c r="BM457" s="64">
        <f t="shared" si="84"/>
        <v>434.28</v>
      </c>
      <c r="BN457" s="64">
        <f t="shared" si="85"/>
        <v>0.73936480186480191</v>
      </c>
      <c r="BO457" s="64">
        <f t="shared" si="86"/>
        <v>0.74038461538461542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181</v>
      </c>
      <c r="X459" s="371">
        <f t="shared" si="81"/>
        <v>184.8</v>
      </c>
      <c r="Y459" s="36">
        <f t="shared" si="82"/>
        <v>0.41860000000000003</v>
      </c>
      <c r="Z459" s="56"/>
      <c r="AA459" s="57"/>
      <c r="AE459" s="64"/>
      <c r="BB459" s="314" t="s">
        <v>1</v>
      </c>
      <c r="BL459" s="64">
        <f t="shared" si="83"/>
        <v>193.34090909090907</v>
      </c>
      <c r="BM459" s="64">
        <f t="shared" si="84"/>
        <v>197.39999999999998</v>
      </c>
      <c r="BN459" s="64">
        <f t="shared" si="85"/>
        <v>0.32961829836829837</v>
      </c>
      <c r="BO459" s="64">
        <f t="shared" si="86"/>
        <v>0.33653846153846156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375</v>
      </c>
      <c r="X461" s="371">
        <f t="shared" si="81"/>
        <v>380.16</v>
      </c>
      <c r="Y461" s="36">
        <f t="shared" si="82"/>
        <v>0.86112</v>
      </c>
      <c r="Z461" s="56"/>
      <c r="AA461" s="57"/>
      <c r="AE461" s="64"/>
      <c r="BB461" s="316" t="s">
        <v>1</v>
      </c>
      <c r="BL461" s="64">
        <f t="shared" si="83"/>
        <v>400.56818181818181</v>
      </c>
      <c r="BM461" s="64">
        <f t="shared" si="84"/>
        <v>406.08000000000004</v>
      </c>
      <c r="BN461" s="64">
        <f t="shared" si="85"/>
        <v>0.68291083916083917</v>
      </c>
      <c r="BO461" s="64">
        <f t="shared" si="86"/>
        <v>0.69230769230769229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182.19696969696969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184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2.2006399999999999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962</v>
      </c>
      <c r="X469" s="372">
        <f>IFERROR(SUM(X456:X467),"0")</f>
        <v>971.52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245</v>
      </c>
      <c r="X471" s="371">
        <f>IFERROR(IF(W471="",0,CEILING((W471/$H471),1)*$H471),"")</f>
        <v>248.16000000000003</v>
      </c>
      <c r="Y471" s="36">
        <f>IFERROR(IF(X471=0,"",ROUNDUP(X471/H471,0)*0.01196),"")</f>
        <v>0.56211999999999995</v>
      </c>
      <c r="Z471" s="56"/>
      <c r="AA471" s="57"/>
      <c r="AE471" s="64"/>
      <c r="BB471" s="323" t="s">
        <v>1</v>
      </c>
      <c r="BL471" s="64">
        <f>IFERROR(W471*I471/H471,"0")</f>
        <v>261.70454545454544</v>
      </c>
      <c r="BM471" s="64">
        <f>IFERROR(X471*I471/H471,"0")</f>
        <v>265.08</v>
      </c>
      <c r="BN471" s="64">
        <f>IFERROR(1/J471*(W471/H471),"0")</f>
        <v>0.44616841491841491</v>
      </c>
      <c r="BO471" s="64">
        <f>IFERROR(1/J471*(X471/H471),"0")</f>
        <v>0.45192307692307693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191</v>
      </c>
      <c r="X472" s="371">
        <f>IFERROR(IF(W472="",0,CEILING((W472/$H472),1)*$H472),"")</f>
        <v>194.4</v>
      </c>
      <c r="Y472" s="36">
        <f>IFERROR(IF(X472=0,"",ROUNDUP(X472/H472,0)*0.00937),"")</f>
        <v>0.50597999999999999</v>
      </c>
      <c r="Z472" s="56"/>
      <c r="AA472" s="57"/>
      <c r="AE472" s="64"/>
      <c r="BB472" s="324" t="s">
        <v>1</v>
      </c>
      <c r="BL472" s="64">
        <f>IFERROR(W472*I472/H472,"0")</f>
        <v>203.73333333333332</v>
      </c>
      <c r="BM472" s="64">
        <f>IFERROR(X472*I472/H472,"0")</f>
        <v>207.35999999999999</v>
      </c>
      <c r="BN472" s="64">
        <f>IFERROR(1/J472*(W472/H472),"0")</f>
        <v>0.44212962962962965</v>
      </c>
      <c r="BO472" s="64">
        <f>IFERROR(1/J472*(X472/H472),"0")</f>
        <v>0.45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99.457070707070699</v>
      </c>
      <c r="X473" s="372">
        <f>IFERROR(X471/H471,"0")+IFERROR(X472/H472,"0")</f>
        <v>101</v>
      </c>
      <c r="Y473" s="372">
        <f>IFERROR(IF(Y471="",0,Y471),"0")+IFERROR(IF(Y472="",0,Y472),"0")</f>
        <v>1.0680999999999998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436</v>
      </c>
      <c r="X474" s="372">
        <f>IFERROR(SUM(X471:X472),"0")</f>
        <v>442.56000000000006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234</v>
      </c>
      <c r="X476" s="371">
        <f t="shared" ref="X476:X481" si="87">IFERROR(IF(W476="",0,CEILING((W476/$H476),1)*$H476),"")</f>
        <v>237.60000000000002</v>
      </c>
      <c r="Y476" s="36">
        <f>IFERROR(IF(X476=0,"",ROUNDUP(X476/H476,0)*0.01196),"")</f>
        <v>0.53820000000000001</v>
      </c>
      <c r="Z476" s="56"/>
      <c r="AA476" s="57"/>
      <c r="AE476" s="64"/>
      <c r="BB476" s="325" t="s">
        <v>1</v>
      </c>
      <c r="BL476" s="64">
        <f t="shared" ref="BL476:BL481" si="88">IFERROR(W476*I476/H476,"0")</f>
        <v>249.95454545454544</v>
      </c>
      <c r="BM476" s="64">
        <f t="shared" ref="BM476:BM481" si="89">IFERROR(X476*I476/H476,"0")</f>
        <v>253.8</v>
      </c>
      <c r="BN476" s="64">
        <f t="shared" ref="BN476:BN481" si="90">IFERROR(1/J476*(W476/H476),"0")</f>
        <v>0.42613636363636359</v>
      </c>
      <c r="BO476" s="64">
        <f t="shared" ref="BO476:BO481" si="91">IFERROR(1/J476*(X476/H476),"0")</f>
        <v>0.43269230769230771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170</v>
      </c>
      <c r="X477" s="371">
        <f t="shared" si="87"/>
        <v>174.24</v>
      </c>
      <c r="Y477" s="36">
        <f>IFERROR(IF(X477=0,"",ROUNDUP(X477/H477,0)*0.01196),"")</f>
        <v>0.39468000000000003</v>
      </c>
      <c r="Z477" s="56"/>
      <c r="AA477" s="57"/>
      <c r="AE477" s="64"/>
      <c r="BB477" s="326" t="s">
        <v>1</v>
      </c>
      <c r="BL477" s="64">
        <f t="shared" si="88"/>
        <v>181.59090909090907</v>
      </c>
      <c r="BM477" s="64">
        <f t="shared" si="89"/>
        <v>186.12</v>
      </c>
      <c r="BN477" s="64">
        <f t="shared" si="90"/>
        <v>0.3095862470862471</v>
      </c>
      <c r="BO477" s="64">
        <f t="shared" si="91"/>
        <v>0.31730769230769235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211</v>
      </c>
      <c r="X478" s="371">
        <f t="shared" si="87"/>
        <v>211.20000000000002</v>
      </c>
      <c r="Y478" s="36">
        <f>IFERROR(IF(X478=0,"",ROUNDUP(X478/H478,0)*0.01196),"")</f>
        <v>0.47839999999999999</v>
      </c>
      <c r="Z478" s="56"/>
      <c r="AA478" s="57"/>
      <c r="AE478" s="64"/>
      <c r="BB478" s="327" t="s">
        <v>1</v>
      </c>
      <c r="BL478" s="64">
        <f t="shared" si="88"/>
        <v>225.38636363636363</v>
      </c>
      <c r="BM478" s="64">
        <f t="shared" si="89"/>
        <v>225.60000000000002</v>
      </c>
      <c r="BN478" s="64">
        <f t="shared" si="90"/>
        <v>0.3842511655011655</v>
      </c>
      <c r="BO478" s="64">
        <f t="shared" si="91"/>
        <v>0.38461538461538464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116.47727272727272</v>
      </c>
      <c r="X482" s="372">
        <f>IFERROR(X476/H476,"0")+IFERROR(X477/H477,"0")+IFERROR(X478/H478,"0")+IFERROR(X479/H479,"0")+IFERROR(X480/H480,"0")+IFERROR(X481/H481,"0")</f>
        <v>118</v>
      </c>
      <c r="Y482" s="372">
        <f>IFERROR(IF(Y476="",0,Y476),"0")+IFERROR(IF(Y477="",0,Y477),"0")+IFERROR(IF(Y478="",0,Y478),"0")+IFERROR(IF(Y479="",0,Y479),"0")+IFERROR(IF(Y480="",0,Y480),"0")+IFERROR(IF(Y481="",0,Y481),"0")</f>
        <v>1.4112800000000001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615</v>
      </c>
      <c r="X483" s="372">
        <f>IFERROR(SUM(X476:X481),"0")</f>
        <v>623.04000000000008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41</v>
      </c>
      <c r="X514" s="371">
        <f t="shared" ref="X514:X519" si="98">IFERROR(IF(W514="",0,CEILING((W514/$H514),1)*$H514),"")</f>
        <v>42</v>
      </c>
      <c r="Y514" s="36">
        <f>IFERROR(IF(X514=0,"",ROUNDUP(X514/H514,0)*0.00753),"")</f>
        <v>7.5300000000000006E-2</v>
      </c>
      <c r="Z514" s="56"/>
      <c r="AA514" s="57"/>
      <c r="AE514" s="64"/>
      <c r="BB514" s="346" t="s">
        <v>1</v>
      </c>
      <c r="BL514" s="64">
        <f t="shared" ref="BL514:BL519" si="99">IFERROR(W514*I514/H514,"0")</f>
        <v>43.538095238095231</v>
      </c>
      <c r="BM514" s="64">
        <f t="shared" ref="BM514:BM519" si="100">IFERROR(X514*I514/H514,"0")</f>
        <v>44.599999999999994</v>
      </c>
      <c r="BN514" s="64">
        <f t="shared" ref="BN514:BN519" si="101">IFERROR(1/J514*(W514/H514),"0")</f>
        <v>6.2576312576312562E-2</v>
      </c>
      <c r="BO514" s="64">
        <f t="shared" ref="BO514:BO519" si="102">IFERROR(1/J514*(X514/H514),"0")</f>
        <v>6.4102564102564097E-2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47</v>
      </c>
      <c r="X516" s="371">
        <f t="shared" si="98"/>
        <v>50.400000000000006</v>
      </c>
      <c r="Y516" s="36">
        <f>IFERROR(IF(X516=0,"",ROUNDUP(X516/H516,0)*0.00753),"")</f>
        <v>9.0359999999999996E-2</v>
      </c>
      <c r="Z516" s="56"/>
      <c r="AA516" s="57"/>
      <c r="AE516" s="64"/>
      <c r="BB516" s="348" t="s">
        <v>1</v>
      </c>
      <c r="BL516" s="64">
        <f t="shared" si="99"/>
        <v>49.909523809523812</v>
      </c>
      <c r="BM516" s="64">
        <f t="shared" si="100"/>
        <v>53.52</v>
      </c>
      <c r="BN516" s="64">
        <f t="shared" si="101"/>
        <v>7.1733821733821729E-2</v>
      </c>
      <c r="BO516" s="64">
        <f t="shared" si="102"/>
        <v>7.6923076923076927E-2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20.952380952380949</v>
      </c>
      <c r="X520" s="372">
        <f>IFERROR(X514/H514,"0")+IFERROR(X515/H515,"0")+IFERROR(X516/H516,"0")+IFERROR(X517/H517,"0")+IFERROR(X518/H518,"0")+IFERROR(X519/H519,"0")</f>
        <v>22</v>
      </c>
      <c r="Y520" s="372">
        <f>IFERROR(IF(Y514="",0,Y514),"0")+IFERROR(IF(Y515="",0,Y515),"0")+IFERROR(IF(Y516="",0,Y516),"0")+IFERROR(IF(Y517="",0,Y517),"0")+IFERROR(IF(Y518="",0,Y518),"0")+IFERROR(IF(Y519="",0,Y519),"0")</f>
        <v>0.16566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88</v>
      </c>
      <c r="X521" s="372">
        <f>IFERROR(SUM(X514:X519),"0")</f>
        <v>92.4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14412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14614.550000000001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15280.568260006272</v>
      </c>
      <c r="X538" s="372">
        <f>IFERROR(SUM(BM22:BM534),"0")</f>
        <v>15495.898000000001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28</v>
      </c>
      <c r="X539" s="38">
        <f>ROUNDUP(SUM(BO22:BO534),0)</f>
        <v>28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15980.568260006272</v>
      </c>
      <c r="X540" s="372">
        <f>GrossWeightTotalR+PalletQtyTotalR*25</f>
        <v>16195.898000000001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2738.0899195613015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2775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32.339890000000004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378</v>
      </c>
      <c r="D547" s="46">
        <f>IFERROR(X57*1,"0")+IFERROR(X58*1,"0")+IFERROR(X59*1,"0")+IFERROR(X60*1,"0")</f>
        <v>121.2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3196.2999999999993</v>
      </c>
      <c r="F547" s="46">
        <f>IFERROR(X131*1,"0")+IFERROR(X132*1,"0")+IFERROR(X133*1,"0")+IFERROR(X134*1,"0")+IFERROR(X135*1,"0")</f>
        <v>204.3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951.3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2769.8999999999996</v>
      </c>
      <c r="J547" s="46">
        <f>IFERROR(X206*1,"0")+IFERROR(X207*1,"0")+IFERROR(X208*1,"0")+IFERROR(X209*1,"0")+IFERROR(X210*1,"0")+IFERROR(X211*1,"0")+IFERROR(X215*1,"0")+IFERROR(X216*1,"0")</f>
        <v>27.6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646.05000000000007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646.05000000000007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171.29999999999998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3323.4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378.6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130.20000000000002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24.480000000000004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2037.1200000000003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92.4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2024-05-24T07:49:05Z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