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C9A1AEA-B6CA-4DC6-A69B-A4BC357C05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X406" i="1" s="1"/>
  <c r="O402" i="1"/>
  <c r="W400" i="1"/>
  <c r="W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BO390" i="1" s="1"/>
  <c r="O390" i="1"/>
  <c r="BO389" i="1"/>
  <c r="BN389" i="1"/>
  <c r="BM389" i="1"/>
  <c r="BL389" i="1"/>
  <c r="Y389" i="1"/>
  <c r="X389" i="1"/>
  <c r="O389" i="1"/>
  <c r="BN388" i="1"/>
  <c r="BL388" i="1"/>
  <c r="X388" i="1"/>
  <c r="BO388" i="1" s="1"/>
  <c r="O388" i="1"/>
  <c r="BO387" i="1"/>
  <c r="BN387" i="1"/>
  <c r="BM387" i="1"/>
  <c r="BL387" i="1"/>
  <c r="Y387" i="1"/>
  <c r="X387" i="1"/>
  <c r="O387" i="1"/>
  <c r="BN386" i="1"/>
  <c r="BL386" i="1"/>
  <c r="X386" i="1"/>
  <c r="X399" i="1" s="1"/>
  <c r="O386" i="1"/>
  <c r="W384" i="1"/>
  <c r="W383" i="1"/>
  <c r="BN382" i="1"/>
  <c r="BL382" i="1"/>
  <c r="X382" i="1"/>
  <c r="BO382" i="1" s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BO370" i="1" s="1"/>
  <c r="O370" i="1"/>
  <c r="BO369" i="1"/>
  <c r="BN369" i="1"/>
  <c r="BM369" i="1"/>
  <c r="BL369" i="1"/>
  <c r="Y369" i="1"/>
  <c r="X369" i="1"/>
  <c r="O369" i="1"/>
  <c r="BN368" i="1"/>
  <c r="BL368" i="1"/>
  <c r="X368" i="1"/>
  <c r="X373" i="1" s="1"/>
  <c r="O368" i="1"/>
  <c r="W366" i="1"/>
  <c r="W365" i="1"/>
  <c r="BN364" i="1"/>
  <c r="BL364" i="1"/>
  <c r="X364" i="1"/>
  <c r="BO364" i="1" s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BO358" i="1" s="1"/>
  <c r="O358" i="1"/>
  <c r="BO357" i="1"/>
  <c r="BN357" i="1"/>
  <c r="BM357" i="1"/>
  <c r="BL357" i="1"/>
  <c r="Y357" i="1"/>
  <c r="X357" i="1"/>
  <c r="O357" i="1"/>
  <c r="BN356" i="1"/>
  <c r="BL356" i="1"/>
  <c r="X356" i="1"/>
  <c r="BO356" i="1" s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O340" i="1"/>
  <c r="BN340" i="1"/>
  <c r="BM340" i="1"/>
  <c r="BL340" i="1"/>
  <c r="Y340" i="1"/>
  <c r="X340" i="1"/>
  <c r="O340" i="1"/>
  <c r="BN339" i="1"/>
  <c r="BL339" i="1"/>
  <c r="X339" i="1"/>
  <c r="X342" i="1" s="1"/>
  <c r="O339" i="1"/>
  <c r="W337" i="1"/>
  <c r="W336" i="1"/>
  <c r="BN335" i="1"/>
  <c r="BL335" i="1"/>
  <c r="X335" i="1"/>
  <c r="BO335" i="1" s="1"/>
  <c r="O335" i="1"/>
  <c r="BO334" i="1"/>
  <c r="BN334" i="1"/>
  <c r="BM334" i="1"/>
  <c r="BL334" i="1"/>
  <c r="Y334" i="1"/>
  <c r="X334" i="1"/>
  <c r="O334" i="1"/>
  <c r="BN333" i="1"/>
  <c r="BL333" i="1"/>
  <c r="X333" i="1"/>
  <c r="BO333" i="1" s="1"/>
  <c r="O333" i="1"/>
  <c r="BO332" i="1"/>
  <c r="BN332" i="1"/>
  <c r="BM332" i="1"/>
  <c r="BL332" i="1"/>
  <c r="Y332" i="1"/>
  <c r="X332" i="1"/>
  <c r="O332" i="1"/>
  <c r="BN331" i="1"/>
  <c r="BL331" i="1"/>
  <c r="X331" i="1"/>
  <c r="BO331" i="1" s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Q547" i="1" s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X287" i="1" s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7" i="1" s="1"/>
  <c r="O221" i="1"/>
  <c r="W218" i="1"/>
  <c r="W217" i="1"/>
  <c r="BN216" i="1"/>
  <c r="BL216" i="1"/>
  <c r="X216" i="1"/>
  <c r="X218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X203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5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5" i="1" s="1"/>
  <c r="O171" i="1"/>
  <c r="W169" i="1"/>
  <c r="W168" i="1"/>
  <c r="BN167" i="1"/>
  <c r="BL167" i="1"/>
  <c r="X167" i="1"/>
  <c r="X169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X144" i="1" s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X136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8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W541" i="1" s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A9" i="1"/>
  <c r="A10" i="1" s="1"/>
  <c r="D7" i="1"/>
  <c r="P6" i="1"/>
  <c r="O2" i="1"/>
  <c r="Y168" i="1" l="1"/>
  <c r="Y34" i="1"/>
  <c r="Y144" i="1"/>
  <c r="Y136" i="1"/>
  <c r="F9" i="1"/>
  <c r="J9" i="1"/>
  <c r="F10" i="1"/>
  <c r="X24" i="1"/>
  <c r="X34" i="1"/>
  <c r="X54" i="1"/>
  <c r="X62" i="1"/>
  <c r="X85" i="1"/>
  <c r="X93" i="1"/>
  <c r="X103" i="1"/>
  <c r="X117" i="1"/>
  <c r="X127" i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BM167" i="1"/>
  <c r="BO167" i="1"/>
  <c r="Y171" i="1"/>
  <c r="Y175" i="1" s="1"/>
  <c r="BM171" i="1"/>
  <c r="BO171" i="1"/>
  <c r="Y173" i="1"/>
  <c r="BM173" i="1"/>
  <c r="X176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X196" i="1"/>
  <c r="Y199" i="1"/>
  <c r="Y202" i="1" s="1"/>
  <c r="BM199" i="1"/>
  <c r="BO199" i="1"/>
  <c r="Y201" i="1"/>
  <c r="BM201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BO216" i="1"/>
  <c r="Y221" i="1"/>
  <c r="BM221" i="1"/>
  <c r="BO221" i="1"/>
  <c r="Y223" i="1"/>
  <c r="BM223" i="1"/>
  <c r="Y225" i="1"/>
  <c r="BM225" i="1"/>
  <c r="X228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X249" i="1"/>
  <c r="Y252" i="1"/>
  <c r="Y256" i="1" s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O547" i="1"/>
  <c r="X297" i="1"/>
  <c r="BO290" i="1"/>
  <c r="BM290" i="1"/>
  <c r="Y290" i="1"/>
  <c r="BO294" i="1"/>
  <c r="BM294" i="1"/>
  <c r="Y294" i="1"/>
  <c r="Y313" i="1"/>
  <c r="BO311" i="1"/>
  <c r="BM311" i="1"/>
  <c r="Y311" i="1"/>
  <c r="Y365" i="1"/>
  <c r="H9" i="1"/>
  <c r="Y22" i="1"/>
  <c r="Y24" i="1" s="1"/>
  <c r="BM22" i="1"/>
  <c r="BO22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Y117" i="1" s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47" i="1"/>
  <c r="Y132" i="1"/>
  <c r="BM132" i="1"/>
  <c r="Y134" i="1"/>
  <c r="BM134" i="1"/>
  <c r="X137" i="1"/>
  <c r="G547" i="1"/>
  <c r="Y142" i="1"/>
  <c r="BM142" i="1"/>
  <c r="X145" i="1"/>
  <c r="X158" i="1"/>
  <c r="X163" i="1"/>
  <c r="X212" i="1"/>
  <c r="X246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Y383" i="1"/>
  <c r="X337" i="1"/>
  <c r="X343" i="1"/>
  <c r="X347" i="1"/>
  <c r="X360" i="1"/>
  <c r="X366" i="1"/>
  <c r="X372" i="1"/>
  <c r="X384" i="1"/>
  <c r="X400" i="1"/>
  <c r="BO420" i="1"/>
  <c r="BM420" i="1"/>
  <c r="Y420" i="1"/>
  <c r="Y421" i="1" s="1"/>
  <c r="X422" i="1"/>
  <c r="X431" i="1"/>
  <c r="BO424" i="1"/>
  <c r="BM424" i="1"/>
  <c r="Y424" i="1"/>
  <c r="BO428" i="1"/>
  <c r="BM428" i="1"/>
  <c r="Y428" i="1"/>
  <c r="U547" i="1"/>
  <c r="X451" i="1"/>
  <c r="BO448" i="1"/>
  <c r="BM448" i="1"/>
  <c r="Y448" i="1"/>
  <c r="Y451" i="1" s="1"/>
  <c r="BO450" i="1"/>
  <c r="BM450" i="1"/>
  <c r="Y450" i="1"/>
  <c r="X452" i="1"/>
  <c r="X468" i="1"/>
  <c r="BO456" i="1"/>
  <c r="BM456" i="1"/>
  <c r="Y456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Y482" i="1" s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R547" i="1"/>
  <c r="P547" i="1"/>
  <c r="X308" i="1"/>
  <c r="Y326" i="1"/>
  <c r="BM326" i="1"/>
  <c r="BO326" i="1"/>
  <c r="Y328" i="1"/>
  <c r="BM328" i="1"/>
  <c r="Y330" i="1"/>
  <c r="BM330" i="1"/>
  <c r="Y331" i="1"/>
  <c r="BM331" i="1"/>
  <c r="Y333" i="1"/>
  <c r="BM333" i="1"/>
  <c r="Y335" i="1"/>
  <c r="BM335" i="1"/>
  <c r="X336" i="1"/>
  <c r="Y339" i="1"/>
  <c r="BM339" i="1"/>
  <c r="BO339" i="1"/>
  <c r="Y341" i="1"/>
  <c r="BM341" i="1"/>
  <c r="Y345" i="1"/>
  <c r="Y347" i="1" s="1"/>
  <c r="BM345" i="1"/>
  <c r="BO345" i="1"/>
  <c r="Y356" i="1"/>
  <c r="Y360" i="1" s="1"/>
  <c r="BM356" i="1"/>
  <c r="Y358" i="1"/>
  <c r="BM358" i="1"/>
  <c r="Y364" i="1"/>
  <c r="BM364" i="1"/>
  <c r="Y368" i="1"/>
  <c r="BM368" i="1"/>
  <c r="BO368" i="1"/>
  <c r="Y370" i="1"/>
  <c r="BM370" i="1"/>
  <c r="S547" i="1"/>
  <c r="Y382" i="1"/>
  <c r="BM382" i="1"/>
  <c r="X383" i="1"/>
  <c r="Y386" i="1"/>
  <c r="Y399" i="1" s="1"/>
  <c r="BM386" i="1"/>
  <c r="BO386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BM402" i="1"/>
  <c r="BO402" i="1"/>
  <c r="Y404" i="1"/>
  <c r="BM404" i="1"/>
  <c r="X405" i="1"/>
  <c r="BO413" i="1"/>
  <c r="BM413" i="1"/>
  <c r="Y413" i="1"/>
  <c r="Y415" i="1" s="1"/>
  <c r="T547" i="1"/>
  <c r="BO426" i="1"/>
  <c r="BM426" i="1"/>
  <c r="Y426" i="1"/>
  <c r="BO430" i="1"/>
  <c r="BM430" i="1"/>
  <c r="Y430" i="1"/>
  <c r="X432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69" i="1"/>
  <c r="X474" i="1"/>
  <c r="BO471" i="1"/>
  <c r="BM471" i="1"/>
  <c r="Y471" i="1"/>
  <c r="Y473" i="1" s="1"/>
  <c r="V547" i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68" i="1" l="1"/>
  <c r="Y431" i="1"/>
  <c r="X537" i="1"/>
  <c r="X538" i="1"/>
  <c r="Y268" i="1"/>
  <c r="X541" i="1"/>
  <c r="Y511" i="1"/>
  <c r="Y405" i="1"/>
  <c r="Y372" i="1"/>
  <c r="Y342" i="1"/>
  <c r="Y336" i="1"/>
  <c r="Y535" i="1"/>
  <c r="Y488" i="1"/>
  <c r="Y102" i="1"/>
  <c r="Y85" i="1"/>
  <c r="Y61" i="1"/>
  <c r="X539" i="1"/>
  <c r="Y274" i="1"/>
  <c r="Y227" i="1"/>
  <c r="Y157" i="1"/>
  <c r="Y542" i="1" s="1"/>
  <c r="Y297" i="1"/>
  <c r="X540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<sst xmlns="http://schemas.openxmlformats.org/spreadsheetml/2006/main" count="2313" uniqueCount="767">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</sst>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3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700</v>
      </c>
      <c r="X328" s="371">
        <f t="shared" si="65"/>
        <v>705</v>
      </c>
      <c r="Y328" s="36">
        <f>IFERROR(IF(X328=0,"",ROUNDUP(X328/H328,0)*0.02175),"")</f>
        <v>1.0222499999999999</v>
      </c>
      <c r="Z328" s="56"/>
      <c r="AA328" s="57"/>
      <c r="AE328" s="64"/>
      <c r="BB328" s="247" t="s">
        <v>1</v>
      </c>
      <c r="BL328" s="64">
        <f t="shared" si="66"/>
        <v>722.4</v>
      </c>
      <c r="BM328" s="64">
        <f t="shared" si="67"/>
        <v>727.56</v>
      </c>
      <c r="BN328" s="64">
        <f t="shared" si="68"/>
        <v>0.9722222222222221</v>
      </c>
      <c r="BO328" s="64">
        <f t="shared" si="69"/>
        <v>0.97916666666666663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800</v>
      </c>
      <c r="X329" s="371">
        <f t="shared" si="65"/>
        <v>810</v>
      </c>
      <c r="Y329" s="36">
        <f>IFERROR(IF(X329=0,"",ROUNDUP(X329/H329,0)*0.02175),"")</f>
        <v>1.1744999999999999</v>
      </c>
      <c r="Z329" s="56"/>
      <c r="AA329" s="57"/>
      <c r="AE329" s="64"/>
      <c r="BB329" s="248" t="s">
        <v>1</v>
      </c>
      <c r="BL329" s="64">
        <f t="shared" si="66"/>
        <v>825.6</v>
      </c>
      <c r="BM329" s="64">
        <f t="shared" si="67"/>
        <v>835.92000000000007</v>
      </c>
      <c r="BN329" s="64">
        <f t="shared" si="68"/>
        <v>1.1111111111111112</v>
      </c>
      <c r="BO329" s="64">
        <f t="shared" si="69"/>
        <v>1.125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600</v>
      </c>
      <c r="X332" s="371">
        <f t="shared" si="65"/>
        <v>600</v>
      </c>
      <c r="Y332" s="36">
        <f>IFERROR(IF(X332=0,"",ROUNDUP(X332/H332,0)*0.02175),"")</f>
        <v>0.86999999999999988</v>
      </c>
      <c r="Z332" s="56"/>
      <c r="AA332" s="57"/>
      <c r="AE332" s="64"/>
      <c r="BB332" s="251" t="s">
        <v>1</v>
      </c>
      <c r="BL332" s="64">
        <f t="shared" si="66"/>
        <v>619.20000000000005</v>
      </c>
      <c r="BM332" s="64">
        <f t="shared" si="67"/>
        <v>619.20000000000005</v>
      </c>
      <c r="BN332" s="64">
        <f t="shared" si="68"/>
        <v>0.83333333333333326</v>
      </c>
      <c r="BO332" s="64">
        <f t="shared" si="69"/>
        <v>0.83333333333333326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140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141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3.0667499999999999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2100</v>
      </c>
      <c r="X337" s="372">
        <f>IFERROR(SUM(X326:X335),"0")</f>
        <v>2115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700</v>
      </c>
      <c r="X339" s="371">
        <f>IFERROR(IF(W339="",0,CEILING((W339/$H339),1)*$H339),"")</f>
        <v>705</v>
      </c>
      <c r="Y339" s="36">
        <f>IFERROR(IF(X339=0,"",ROUNDUP(X339/H339,0)*0.02175),"")</f>
        <v>1.0222499999999999</v>
      </c>
      <c r="Z339" s="56"/>
      <c r="AA339" s="57"/>
      <c r="AE339" s="64"/>
      <c r="BB339" s="255" t="s">
        <v>1</v>
      </c>
      <c r="BL339" s="64">
        <f>IFERROR(W339*I339/H339,"0")</f>
        <v>722.4</v>
      </c>
      <c r="BM339" s="64">
        <f>IFERROR(X339*I339/H339,"0")</f>
        <v>727.56</v>
      </c>
      <c r="BN339" s="64">
        <f>IFERROR(1/J339*(W339/H339),"0")</f>
        <v>0.9722222222222221</v>
      </c>
      <c r="BO339" s="64">
        <f>IFERROR(1/J339*(X339/H339),"0")</f>
        <v>0.97916666666666663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46.666666666666664</v>
      </c>
      <c r="X342" s="372">
        <f>IFERROR(X339/H339,"0")+IFERROR(X340/H340,"0")+IFERROR(X341/H341,"0")</f>
        <v>47</v>
      </c>
      <c r="Y342" s="372">
        <f>IFERROR(IF(Y339="",0,Y339),"0")+IFERROR(IF(Y340="",0,Y340),"0")+IFERROR(IF(Y341="",0,Y341),"0")</f>
        <v>1.0222499999999999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700</v>
      </c>
      <c r="X343" s="372">
        <f>IFERROR(SUM(X339:X341),"0")</f>
        <v>705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500</v>
      </c>
      <c r="X368" s="371">
        <f>IFERROR(IF(W368="",0,CEILING((W368/$H368),1)*$H368),"")</f>
        <v>507</v>
      </c>
      <c r="Y368" s="36">
        <f>IFERROR(IF(X368=0,"",ROUNDUP(X368/H368,0)*0.02175),"")</f>
        <v>1.4137499999999998</v>
      </c>
      <c r="Z368" s="56"/>
      <c r="AA368" s="57"/>
      <c r="AE368" s="64"/>
      <c r="BB368" s="268" t="s">
        <v>1</v>
      </c>
      <c r="BL368" s="64">
        <f>IFERROR(W368*I368/H368,"0")</f>
        <v>536.15384615384619</v>
      </c>
      <c r="BM368" s="64">
        <f>IFERROR(X368*I368/H368,"0")</f>
        <v>543.66000000000008</v>
      </c>
      <c r="BN368" s="64">
        <f>IFERROR(1/J368*(W368/H368),"0")</f>
        <v>1.1446886446886446</v>
      </c>
      <c r="BO368" s="64">
        <f>IFERROR(1/J368*(X368/H368),"0")</f>
        <v>1.1607142857142856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64.102564102564102</v>
      </c>
      <c r="X372" s="372">
        <f>IFERROR(X368/H368,"0")+IFERROR(X369/H369,"0")+IFERROR(X370/H370,"0")+IFERROR(X371/H371,"0")</f>
        <v>65</v>
      </c>
      <c r="Y372" s="372">
        <f>IFERROR(IF(Y368="",0,Y368),"0")+IFERROR(IF(Y369="",0,Y369),"0")+IFERROR(IF(Y370="",0,Y370),"0")+IFERROR(IF(Y371="",0,Y371),"0")</f>
        <v>1.4137499999999998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500</v>
      </c>
      <c r="X373" s="372">
        <f>IFERROR(SUM(X368:X371),"0")</f>
        <v>507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1100</v>
      </c>
      <c r="X457" s="371">
        <f t="shared" si="81"/>
        <v>1103.52</v>
      </c>
      <c r="Y457" s="36">
        <f t="shared" si="82"/>
        <v>2.4996399999999999</v>
      </c>
      <c r="Z457" s="56"/>
      <c r="AA457" s="57"/>
      <c r="AE457" s="64"/>
      <c r="BB457" s="312" t="s">
        <v>1</v>
      </c>
      <c r="BL457" s="64">
        <f t="shared" si="83"/>
        <v>1175</v>
      </c>
      <c r="BM457" s="64">
        <f t="shared" si="84"/>
        <v>1178.76</v>
      </c>
      <c r="BN457" s="64">
        <f t="shared" si="85"/>
        <v>2.0032051282051282</v>
      </c>
      <c r="BO457" s="64">
        <f t="shared" si="86"/>
        <v>2.0096153846153846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1100</v>
      </c>
      <c r="X461" s="371">
        <f t="shared" si="81"/>
        <v>1103.52</v>
      </c>
      <c r="Y461" s="36">
        <f t="shared" si="82"/>
        <v>2.4996399999999999</v>
      </c>
      <c r="Z461" s="56"/>
      <c r="AA461" s="57"/>
      <c r="AE461" s="64"/>
      <c r="BB461" s="316" t="s">
        <v>1</v>
      </c>
      <c r="BL461" s="64">
        <f t="shared" si="83"/>
        <v>1175</v>
      </c>
      <c r="BM461" s="64">
        <f t="shared" si="84"/>
        <v>1178.76</v>
      </c>
      <c r="BN461" s="64">
        <f t="shared" si="85"/>
        <v>2.0032051282051282</v>
      </c>
      <c r="BO461" s="64">
        <f t="shared" si="86"/>
        <v>2.0096153846153846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416.66666666666663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418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4.9992799999999997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2200</v>
      </c>
      <c r="X469" s="372">
        <f>IFERROR(SUM(X456:X467),"0")</f>
        <v>2207.04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1200</v>
      </c>
      <c r="X471" s="371">
        <f>IFERROR(IF(W471="",0,CEILING((W471/$H471),1)*$H471),"")</f>
        <v>1203.8400000000001</v>
      </c>
      <c r="Y471" s="36">
        <f>IFERROR(IF(X471=0,"",ROUNDUP(X471/H471,0)*0.01196),"")</f>
        <v>2.72688</v>
      </c>
      <c r="Z471" s="56"/>
      <c r="AA471" s="57"/>
      <c r="AE471" s="64"/>
      <c r="BB471" s="323" t="s">
        <v>1</v>
      </c>
      <c r="BL471" s="64">
        <f>IFERROR(W471*I471/H471,"0")</f>
        <v>1281.8181818181818</v>
      </c>
      <c r="BM471" s="64">
        <f>IFERROR(X471*I471/H471,"0")</f>
        <v>1285.92</v>
      </c>
      <c r="BN471" s="64">
        <f>IFERROR(1/J471*(W471/H471),"0")</f>
        <v>2.1853146853146854</v>
      </c>
      <c r="BO471" s="64">
        <f>IFERROR(1/J471*(X471/H471),"0")</f>
        <v>2.1923076923076925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227.27272727272725</v>
      </c>
      <c r="X473" s="372">
        <f>IFERROR(X471/H471,"0")+IFERROR(X472/H472,"0")</f>
        <v>228.00000000000003</v>
      </c>
      <c r="Y473" s="372">
        <f>IFERROR(IF(Y471="",0,Y471),"0")+IFERROR(IF(Y472="",0,Y472),"0")</f>
        <v>2.72688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1200</v>
      </c>
      <c r="X474" s="372">
        <f>IFERROR(SUM(X471:X472),"0")</f>
        <v>1203.8400000000001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600</v>
      </c>
      <c r="X476" s="371">
        <f t="shared" ref="X476:X481" si="87">IFERROR(IF(W476="",0,CEILING((W476/$H476),1)*$H476),"")</f>
        <v>601.92000000000007</v>
      </c>
      <c r="Y476" s="36">
        <f>IFERROR(IF(X476=0,"",ROUNDUP(X476/H476,0)*0.01196),"")</f>
        <v>1.36344</v>
      </c>
      <c r="Z476" s="56"/>
      <c r="AA476" s="57"/>
      <c r="AE476" s="64"/>
      <c r="BB476" s="325" t="s">
        <v>1</v>
      </c>
      <c r="BL476" s="64">
        <f t="shared" ref="BL476:BL481" si="88">IFERROR(W476*I476/H476,"0")</f>
        <v>640.90909090909088</v>
      </c>
      <c r="BM476" s="64">
        <f t="shared" ref="BM476:BM481" si="89">IFERROR(X476*I476/H476,"0")</f>
        <v>642.96</v>
      </c>
      <c r="BN476" s="64">
        <f t="shared" ref="BN476:BN481" si="90">IFERROR(1/J476*(W476/H476),"0")</f>
        <v>1.0926573426573427</v>
      </c>
      <c r="BO476" s="64">
        <f t="shared" ref="BO476:BO481" si="91">IFERROR(1/J476*(X476/H476),"0")</f>
        <v>1.0961538461538463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600</v>
      </c>
      <c r="X477" s="371">
        <f t="shared" si="87"/>
        <v>601.92000000000007</v>
      </c>
      <c r="Y477" s="36">
        <f>IFERROR(IF(X477=0,"",ROUNDUP(X477/H477,0)*0.01196),"")</f>
        <v>1.36344</v>
      </c>
      <c r="Z477" s="56"/>
      <c r="AA477" s="57"/>
      <c r="AE477" s="64"/>
      <c r="BB477" s="326" t="s">
        <v>1</v>
      </c>
      <c r="BL477" s="64">
        <f t="shared" si="88"/>
        <v>640.90909090909088</v>
      </c>
      <c r="BM477" s="64">
        <f t="shared" si="89"/>
        <v>642.96</v>
      </c>
      <c r="BN477" s="64">
        <f t="shared" si="90"/>
        <v>1.0926573426573427</v>
      </c>
      <c r="BO477" s="64">
        <f t="shared" si="91"/>
        <v>1.0961538461538463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600</v>
      </c>
      <c r="X478" s="371">
        <f t="shared" si="87"/>
        <v>601.92000000000007</v>
      </c>
      <c r="Y478" s="36">
        <f>IFERROR(IF(X478=0,"",ROUNDUP(X478/H478,0)*0.01196),"")</f>
        <v>1.36344</v>
      </c>
      <c r="Z478" s="56"/>
      <c r="AA478" s="57"/>
      <c r="AE478" s="64"/>
      <c r="BB478" s="327" t="s">
        <v>1</v>
      </c>
      <c r="BL478" s="64">
        <f t="shared" si="88"/>
        <v>640.90909090909088</v>
      </c>
      <c r="BM478" s="64">
        <f t="shared" si="89"/>
        <v>642.96</v>
      </c>
      <c r="BN478" s="64">
        <f t="shared" si="90"/>
        <v>1.0926573426573427</v>
      </c>
      <c r="BO478" s="64">
        <f t="shared" si="91"/>
        <v>1.0961538461538463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340.90909090909088</v>
      </c>
      <c r="X482" s="372">
        <f>IFERROR(X476/H476,"0")+IFERROR(X477/H477,"0")+IFERROR(X478/H478,"0")+IFERROR(X479/H479,"0")+IFERROR(X480/H480,"0")+IFERROR(X481/H481,"0")</f>
        <v>342.00000000000006</v>
      </c>
      <c r="Y482" s="372">
        <f>IFERROR(IF(Y476="",0,Y476),"0")+IFERROR(IF(Y477="",0,Y477),"0")+IFERROR(IF(Y478="",0,Y478),"0")+IFERROR(IF(Y479="",0,Y479),"0")+IFERROR(IF(Y480="",0,Y480),"0")+IFERROR(IF(Y481="",0,Y481),"0")</f>
        <v>4.0903200000000002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1800</v>
      </c>
      <c r="X483" s="372">
        <f>IFERROR(SUM(X476:X481),"0")</f>
        <v>1805.7600000000002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8500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8543.64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8980.2993006993001</v>
      </c>
      <c r="X538" s="372">
        <f>IFERROR(SUM(BM22:BM534),"0")</f>
        <v>9026.2200000000012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15</v>
      </c>
      <c r="X539" s="38">
        <f>ROUNDUP(SUM(BO22:BO534),0)</f>
        <v>15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9355.2993006993001</v>
      </c>
      <c r="X540" s="372">
        <f>GrossWeightTotalR+PalletQtyTotalR*25</f>
        <v>9401.2200000000012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1235.6177156177155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1241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17.319229999999997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2820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507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5216.6400000000003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2024-05-24T08:11:44Z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